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66925"/>
  <mc:AlternateContent xmlns:mc="http://schemas.openxmlformats.org/markup-compatibility/2006">
    <mc:Choice Requires="x15">
      <x15ac:absPath xmlns:x15ac="http://schemas.microsoft.com/office/spreadsheetml/2010/11/ac" url="S:\Northern Trust\Programs\_85.Prov. of BC_Network BC_Connecting BC\_Phase 5 Cellular\Program Materials\"/>
    </mc:Choice>
  </mc:AlternateContent>
  <xr:revisionPtr revIDLastSave="0" documentId="13_ncr:1_{0B004047-5E03-4B16-9CE3-7C241E1F5C97}" xr6:coauthVersionLast="47" xr6:coauthVersionMax="47" xr10:uidLastSave="{00000000-0000-0000-0000-000000000000}"/>
  <workbookProtection workbookAlgorithmName="SHA-512" workbookHashValue="GZ8NU6U6INFxecw5e0Z/Ryp1922V+/+vj68ohbQIUvnVqk72d9LArkDJAWC7LHZWBH6w3dBhZmfyBvlDGPvRSA==" workbookSaltValue="vJOvGO4bfHdhT4zdjHhKdA==" workbookSpinCount="100000" lockStructure="1"/>
  <bookViews>
    <workbookView xWindow="28680" yWindow="-120" windowWidth="29040" windowHeight="15840" tabRatio="696" activeTab="1" xr2:uid="{6ECCEF5D-636F-42C5-BF2B-B04D3FA21891}"/>
  </bookViews>
  <sheets>
    <sheet name="INSTRUCTIONS - Project Info" sheetId="8" r:id="rId1"/>
    <sheet name="Cellular" sheetId="17" r:id="rId2"/>
    <sheet name="Wifi" sheetId="20" r:id="rId3"/>
    <sheet name="Call Boxes" sheetId="19" r:id="rId4"/>
    <sheet name="Named Communities" sheetId="18" r:id="rId5"/>
    <sheet name="Locales" sheetId="14" r:id="rId6"/>
    <sheet name="Detailed Budget" sheetId="2" r:id="rId7"/>
    <sheet name="Equipment Details" sheetId="4" r:id="rId8"/>
    <sheet name="Permitting" sheetId="15" r:id="rId9"/>
    <sheet name="SUMMARY" sheetId="7" r:id="rId10"/>
    <sheet name="Lists - 1" sheetId="10" state="hidden" r:id="rId11"/>
    <sheet name="Primary &amp; Secondary" sheetId="21" state="hidden" r:id="rId12"/>
  </sheets>
  <definedNames>
    <definedName name="_xlnm._FilterDatabase" localSheetId="7" hidden="1">'Equipment Details'!$B$11:$H$11</definedName>
    <definedName name="_xlnm._FilterDatabase" localSheetId="4" hidden="1">'Named Communities'!#REF!</definedName>
    <definedName name="DetailedIneligibleTotal" localSheetId="6">'Detailed Budget'!$K$139</definedName>
    <definedName name="DetailedIneligibleTotal" localSheetId="7">'Equipment Details'!#REF!</definedName>
    <definedName name="DetailedIneligibleTotal" localSheetId="4">'Named Communities'!#REF!</definedName>
    <definedName name="DetailedIneligibleTotal" localSheetId="8">#REF!</definedName>
    <definedName name="DetailedIneligibleTotal">#REF!</definedName>
    <definedName name="DetailedTotal1" localSheetId="6">'Detailed Budget'!$E$120</definedName>
    <definedName name="DetailedTotal1" localSheetId="7">'Equipment Details'!#REF!</definedName>
    <definedName name="DetailedTotal1" localSheetId="4">'Named Communities'!#REF!</definedName>
    <definedName name="DetailedTotal1" localSheetId="8">#REF!</definedName>
    <definedName name="DetailedTotal1">#REF!</definedName>
    <definedName name="DetailedTotal2" localSheetId="6">'Detailed Budget'!$F$120</definedName>
    <definedName name="DetailedTotal2" localSheetId="7">'Equipment Details'!#REF!</definedName>
    <definedName name="DetailedTotal2" localSheetId="4">'Named Communities'!#REF!</definedName>
    <definedName name="DetailedTotal2" localSheetId="8">#REF!</definedName>
    <definedName name="DetailedTotal2">#REF!</definedName>
    <definedName name="DetailedTotal3" localSheetId="6">'Detailed Budget'!$G$120</definedName>
    <definedName name="DetailedTotal3" localSheetId="7">'Equipment Details'!#REF!</definedName>
    <definedName name="DetailedTotal3" localSheetId="4">'Named Communities'!#REF!</definedName>
    <definedName name="DetailedTotal3" localSheetId="8">#REF!</definedName>
    <definedName name="DetailedTotal3">#REF!</definedName>
    <definedName name="DetailedTotal4" localSheetId="6">'Detailed Budget'!$H$120</definedName>
    <definedName name="DetailedTotal4" localSheetId="7">'Equipment Details'!#REF!</definedName>
    <definedName name="DetailedTotal4" localSheetId="4">'Named Communities'!#REF!</definedName>
    <definedName name="DetailedTotal4" localSheetId="8">#REF!</definedName>
    <definedName name="DetailedTotal4">#REF!</definedName>
    <definedName name="DetailedTotalProjCosts" localSheetId="6">'Detailed Budget'!#REF!</definedName>
    <definedName name="DetailedTotalProjCosts" localSheetId="7">'Equipment Details'!#REF!</definedName>
    <definedName name="DetailedTotalProjCosts" localSheetId="4">'Named Communities'!#REF!</definedName>
    <definedName name="DetailedTotalProjCosts" localSheetId="8">#REF!</definedName>
    <definedName name="DetailedTotalProjCosts">#REF!</definedName>
    <definedName name="DetailedTotalRequested" localSheetId="6">'Detailed Budget'!#REF!</definedName>
    <definedName name="DetailedTotalRequested" localSheetId="7">'Equipment Details'!#REF!</definedName>
    <definedName name="DetailedTotalRequested" localSheetId="4">'Named Communities'!#REF!</definedName>
    <definedName name="DetailedTotalRequested" localSheetId="8">#REF!</definedName>
    <definedName name="DetailedTotalRequested">#REF!</definedName>
    <definedName name="DetailedTotalSum" localSheetId="6">'Detailed Budget'!$K$120</definedName>
    <definedName name="DetailedTotalSum" localSheetId="7">'Equipment Details'!#REF!</definedName>
    <definedName name="DetailedTotalSum" localSheetId="4">'Named Communities'!#REF!</definedName>
    <definedName name="DetailedTotalSum" localSheetId="8">#REF!</definedName>
    <definedName name="DetailedTotalSum">#REF!</definedName>
    <definedName name="_xlnm.Print_Area" localSheetId="3">'Call Boxes'!$A$1:$I$93</definedName>
    <definedName name="_xlnm.Print_Area" localSheetId="1">Cellular!$A$1:$AH$93</definedName>
    <definedName name="_xlnm.Print_Area" localSheetId="6">'Detailed Budget'!$A$1:$L$158</definedName>
    <definedName name="_xlnm.Print_Area" localSheetId="7">'Equipment Details'!$A$1:$I$1183</definedName>
    <definedName name="_xlnm.Print_Area" localSheetId="0">'INSTRUCTIONS - Project Info'!$A$1:$O$37</definedName>
    <definedName name="_xlnm.Print_Area" localSheetId="5">Locales!$A$1:$K$67</definedName>
    <definedName name="_xlnm.Print_Area" localSheetId="4">'Named Communities'!$A$1:$AQ$1270</definedName>
    <definedName name="_xlnm.Print_Area" localSheetId="8">Permitting!$A$1:$M$41</definedName>
    <definedName name="_xlnm.Print_Area" localSheetId="9">SUMMARY!$A$1:$M$124</definedName>
    <definedName name="_xlnm.Print_Area" localSheetId="2">Wifi!$A$1:$M$93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0" i="20" l="1"/>
  <c r="E15" i="7" s="1"/>
  <c r="G145" i="2"/>
  <c r="G144" i="2"/>
  <c r="G146" i="2" s="1"/>
  <c r="H146" i="2"/>
  <c r="F146" i="2"/>
  <c r="E146" i="2"/>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32" i="7"/>
  <c r="G26" i="7"/>
  <c r="G27" i="7"/>
  <c r="D27" i="7"/>
  <c r="E27" i="7"/>
  <c r="E26" i="7"/>
  <c r="D26" i="7"/>
  <c r="K138" i="2"/>
  <c r="K137" i="2"/>
  <c r="K136" i="2"/>
  <c r="K135" i="2"/>
  <c r="K134" i="2"/>
  <c r="K133" i="2"/>
  <c r="K132" i="2"/>
  <c r="K131" i="2"/>
  <c r="K130" i="2"/>
  <c r="K129" i="2"/>
  <c r="K128" i="2"/>
  <c r="K127" i="2"/>
  <c r="K126" i="2"/>
  <c r="K125" i="2"/>
  <c r="K124" i="2"/>
  <c r="J139" i="2"/>
  <c r="I139" i="2"/>
  <c r="J120" i="2"/>
  <c r="I120" i="2"/>
  <c r="K119" i="2"/>
  <c r="K118" i="2"/>
  <c r="K117" i="2"/>
  <c r="K116" i="2"/>
  <c r="K115" i="2"/>
  <c r="K114" i="2"/>
  <c r="K113" i="2"/>
  <c r="K112" i="2"/>
  <c r="K111" i="2"/>
  <c r="K110" i="2"/>
  <c r="K109" i="2"/>
  <c r="K108" i="2"/>
  <c r="K107" i="2"/>
  <c r="K106" i="2"/>
  <c r="K104" i="2"/>
  <c r="K103" i="2"/>
  <c r="K102" i="2"/>
  <c r="K101" i="2"/>
  <c r="K100" i="2"/>
  <c r="K99" i="2"/>
  <c r="K98" i="2"/>
  <c r="K97" i="2"/>
  <c r="K96" i="2"/>
  <c r="K94" i="2"/>
  <c r="K93" i="2"/>
  <c r="K92" i="2"/>
  <c r="K91" i="2"/>
  <c r="K90" i="2"/>
  <c r="K89" i="2"/>
  <c r="K88" i="2"/>
  <c r="K87" i="2"/>
  <c r="K86" i="2"/>
  <c r="K85" i="2"/>
  <c r="K84" i="2"/>
  <c r="K83" i="2"/>
  <c r="K82" i="2"/>
  <c r="K81" i="2"/>
  <c r="K79" i="2"/>
  <c r="K78" i="2"/>
  <c r="K77" i="2"/>
  <c r="K76" i="2"/>
  <c r="K75" i="2"/>
  <c r="K74" i="2"/>
  <c r="K73" i="2"/>
  <c r="K72" i="2"/>
  <c r="K71" i="2"/>
  <c r="K70" i="2"/>
  <c r="K69" i="2"/>
  <c r="K68" i="2"/>
  <c r="K67" i="2"/>
  <c r="K66" i="2"/>
  <c r="K65" i="2"/>
  <c r="K64" i="2"/>
  <c r="K62" i="2"/>
  <c r="K61" i="2"/>
  <c r="K60" i="2"/>
  <c r="K59" i="2"/>
  <c r="K58" i="2"/>
  <c r="K57" i="2"/>
  <c r="K56" i="2"/>
  <c r="K55" i="2"/>
  <c r="K54" i="2"/>
  <c r="K53" i="2"/>
  <c r="K52" i="2"/>
  <c r="K51" i="2"/>
  <c r="K50" i="2"/>
  <c r="K49" i="2"/>
  <c r="K48" i="2"/>
  <c r="K47" i="2"/>
  <c r="K46" i="2"/>
  <c r="K45" i="2"/>
  <c r="K44" i="2"/>
  <c r="K43" i="2"/>
  <c r="K42" i="2"/>
  <c r="K41" i="2"/>
  <c r="K39" i="2"/>
  <c r="K38" i="2"/>
  <c r="K37" i="2"/>
  <c r="K36" i="2"/>
  <c r="K35" i="2"/>
  <c r="K34" i="2"/>
  <c r="K33" i="2"/>
  <c r="K32" i="2"/>
  <c r="K31" i="2"/>
  <c r="K30" i="2"/>
  <c r="E16" i="7"/>
  <c r="E17" i="7"/>
  <c r="E18" i="7"/>
  <c r="E19" i="7"/>
  <c r="D16" i="7"/>
  <c r="D17" i="7"/>
  <c r="D18" i="7"/>
  <c r="D19" i="7"/>
  <c r="D15" i="7"/>
  <c r="J14" i="7"/>
  <c r="I14" i="7"/>
  <c r="J12" i="7"/>
  <c r="J13" i="7"/>
  <c r="I13" i="7"/>
  <c r="I12" i="7"/>
  <c r="D93" i="21" l="1"/>
  <c r="D92" i="21"/>
  <c r="D91" i="21"/>
  <c r="D90" i="21"/>
  <c r="D89" i="21"/>
  <c r="D88" i="21"/>
  <c r="D87" i="21"/>
  <c r="D86" i="21"/>
  <c r="D85" i="21"/>
  <c r="D84" i="21"/>
  <c r="D83" i="21"/>
  <c r="D82" i="21"/>
  <c r="D81" i="21"/>
  <c r="D80" i="21"/>
  <c r="D79" i="21"/>
  <c r="D78" i="21"/>
  <c r="D77" i="21"/>
  <c r="D76" i="21"/>
  <c r="D75" i="21"/>
  <c r="D74" i="21"/>
  <c r="D73" i="21"/>
  <c r="D72" i="21"/>
  <c r="D71" i="21"/>
  <c r="D70" i="21"/>
  <c r="D69" i="21"/>
  <c r="D68" i="21"/>
  <c r="D67" i="21"/>
  <c r="D66" i="21"/>
  <c r="D65" i="21"/>
  <c r="D64" i="21"/>
  <c r="D63" i="21"/>
  <c r="D62" i="21"/>
  <c r="D61" i="21"/>
  <c r="D60" i="21"/>
  <c r="D59" i="21"/>
  <c r="D58" i="21"/>
  <c r="D57" i="21"/>
  <c r="D56" i="21"/>
  <c r="D55" i="21"/>
  <c r="D54" i="21"/>
  <c r="D53" i="21"/>
  <c r="D52" i="21"/>
  <c r="D51" i="21"/>
  <c r="D50" i="21"/>
  <c r="D49" i="21"/>
  <c r="D48" i="21"/>
  <c r="D47" i="21"/>
  <c r="D46" i="21"/>
  <c r="D45" i="21"/>
  <c r="D44" i="21"/>
  <c r="D43" i="21"/>
  <c r="D42" i="21"/>
  <c r="D41" i="21"/>
  <c r="D40" i="21"/>
  <c r="D39" i="21"/>
  <c r="D38" i="21"/>
  <c r="D37" i="21"/>
  <c r="D36" i="21"/>
  <c r="D35" i="21"/>
  <c r="D34" i="21"/>
  <c r="D33" i="21"/>
  <c r="D32" i="21"/>
  <c r="D31" i="21"/>
  <c r="D30" i="21"/>
  <c r="D29" i="21"/>
  <c r="D28" i="21"/>
  <c r="D27" i="21"/>
  <c r="D26" i="21"/>
  <c r="D25" i="21"/>
  <c r="D24" i="21"/>
  <c r="D23" i="21"/>
  <c r="D22" i="21"/>
  <c r="D21" i="21"/>
  <c r="D20" i="21"/>
  <c r="D19" i="21"/>
  <c r="D18" i="21"/>
  <c r="D17" i="21"/>
  <c r="D16" i="21"/>
  <c r="D15" i="21"/>
  <c r="D14" i="21"/>
  <c r="D13" i="21"/>
  <c r="D12" i="21"/>
  <c r="D11" i="21"/>
  <c r="D10" i="21"/>
  <c r="D9" i="21"/>
  <c r="D8" i="21"/>
  <c r="D7" i="21"/>
  <c r="D6" i="21"/>
  <c r="D5" i="21"/>
  <c r="D4" i="21"/>
  <c r="D3" i="21"/>
  <c r="D2" i="21"/>
  <c r="L10" i="17"/>
  <c r="L14" i="20"/>
  <c r="L13" i="20"/>
  <c r="L12" i="20"/>
  <c r="L11" i="20"/>
  <c r="H18" i="19"/>
  <c r="H17" i="19"/>
  <c r="L9" i="20"/>
  <c r="H16" i="19"/>
  <c r="O15" i="18"/>
  <c r="O14" i="18"/>
  <c r="E13" i="7" s="1"/>
  <c r="O13" i="18"/>
  <c r="E12" i="7" s="1"/>
  <c r="O18" i="18"/>
  <c r="O19" i="18"/>
  <c r="J19" i="14"/>
  <c r="O16" i="18"/>
  <c r="J15" i="14"/>
  <c r="J13" i="14"/>
  <c r="E14" i="7" s="1"/>
  <c r="J14" i="14"/>
  <c r="J16" i="14"/>
  <c r="E30" i="18"/>
  <c r="E3243" i="18"/>
  <c r="E3242" i="18"/>
  <c r="E3241" i="18"/>
  <c r="E3240" i="18"/>
  <c r="E3239" i="18"/>
  <c r="E3238" i="18"/>
  <c r="E3237" i="18"/>
  <c r="E3236" i="18"/>
  <c r="E3235" i="18"/>
  <c r="E3234" i="18"/>
  <c r="E3233" i="18"/>
  <c r="E3232" i="18"/>
  <c r="E3231" i="18"/>
  <c r="E3230" i="18"/>
  <c r="E3229" i="18"/>
  <c r="E3228" i="18"/>
  <c r="E3227" i="18"/>
  <c r="E3226" i="18"/>
  <c r="E3225" i="18"/>
  <c r="E3224" i="18"/>
  <c r="E3223" i="18"/>
  <c r="E3222" i="18"/>
  <c r="E3221" i="18"/>
  <c r="E3220" i="18"/>
  <c r="E3219" i="18"/>
  <c r="E3218" i="18"/>
  <c r="E3217" i="18"/>
  <c r="E3216" i="18"/>
  <c r="E3215" i="18"/>
  <c r="E3214" i="18"/>
  <c r="E3213" i="18"/>
  <c r="E3212" i="18"/>
  <c r="E3211" i="18"/>
  <c r="E3210" i="18"/>
  <c r="E3209" i="18"/>
  <c r="E3208" i="18"/>
  <c r="E3207" i="18"/>
  <c r="E3206" i="18"/>
  <c r="E3205" i="18"/>
  <c r="E3204" i="18"/>
  <c r="E3203" i="18"/>
  <c r="E3202" i="18"/>
  <c r="E3201" i="18"/>
  <c r="E3200" i="18"/>
  <c r="E3199" i="18"/>
  <c r="E3198" i="18"/>
  <c r="E3197" i="18"/>
  <c r="E3196" i="18"/>
  <c r="E3195" i="18"/>
  <c r="E3194" i="18"/>
  <c r="E3193" i="18"/>
  <c r="E3192" i="18"/>
  <c r="E3191" i="18"/>
  <c r="E3190" i="18"/>
  <c r="E3189" i="18"/>
  <c r="E3188" i="18"/>
  <c r="E3187" i="18"/>
  <c r="E3186" i="18"/>
  <c r="E3185" i="18"/>
  <c r="E3184" i="18"/>
  <c r="E3183" i="18"/>
  <c r="E3182" i="18"/>
  <c r="E3181" i="18"/>
  <c r="E3180" i="18"/>
  <c r="E3179" i="18"/>
  <c r="E3178" i="18"/>
  <c r="E3177" i="18"/>
  <c r="E3176" i="18"/>
  <c r="E3175" i="18"/>
  <c r="E3174" i="18"/>
  <c r="E3173" i="18"/>
  <c r="E3172" i="18"/>
  <c r="E3171" i="18"/>
  <c r="E3170" i="18"/>
  <c r="E3169" i="18"/>
  <c r="E3168" i="18"/>
  <c r="E3167" i="18"/>
  <c r="E3166" i="18"/>
  <c r="E3165" i="18"/>
  <c r="E3164" i="18"/>
  <c r="E3163" i="18"/>
  <c r="E3162" i="18"/>
  <c r="E3161" i="18"/>
  <c r="E3160" i="18"/>
  <c r="E3159" i="18"/>
  <c r="E3158" i="18"/>
  <c r="E3157" i="18"/>
  <c r="E3156" i="18"/>
  <c r="E3155" i="18"/>
  <c r="E3154" i="18"/>
  <c r="E3153" i="18"/>
  <c r="E3152" i="18"/>
  <c r="E3151" i="18"/>
  <c r="E3150" i="18"/>
  <c r="E3149" i="18"/>
  <c r="E3148" i="18"/>
  <c r="E3147" i="18"/>
  <c r="E3146" i="18"/>
  <c r="E3145" i="18"/>
  <c r="E3144" i="18"/>
  <c r="E3143" i="18"/>
  <c r="E3142" i="18"/>
  <c r="E3141" i="18"/>
  <c r="E3140" i="18"/>
  <c r="E3139" i="18"/>
  <c r="E3138" i="18"/>
  <c r="E3137" i="18"/>
  <c r="E3136" i="18"/>
  <c r="E3135" i="18"/>
  <c r="E3134" i="18"/>
  <c r="E3133" i="18"/>
  <c r="E3132" i="18"/>
  <c r="E3131" i="18"/>
  <c r="E3130" i="18"/>
  <c r="E3129" i="18"/>
  <c r="E3128" i="18"/>
  <c r="E3127" i="18"/>
  <c r="E3126" i="18"/>
  <c r="E3125" i="18"/>
  <c r="E3124" i="18"/>
  <c r="E3123" i="18"/>
  <c r="E3122" i="18"/>
  <c r="E3121" i="18"/>
  <c r="E3120" i="18"/>
  <c r="E3119" i="18"/>
  <c r="E3118" i="18"/>
  <c r="E3117" i="18"/>
  <c r="E3116" i="18"/>
  <c r="E3115" i="18"/>
  <c r="E3114" i="18"/>
  <c r="E3113" i="18"/>
  <c r="E3112" i="18"/>
  <c r="E3111" i="18"/>
  <c r="E3110" i="18"/>
  <c r="E3109" i="18"/>
  <c r="E3108" i="18"/>
  <c r="E3107" i="18"/>
  <c r="E3106" i="18"/>
  <c r="E3105" i="18"/>
  <c r="E3104" i="18"/>
  <c r="E3103" i="18"/>
  <c r="E3102" i="18"/>
  <c r="E3101" i="18"/>
  <c r="E3100" i="18"/>
  <c r="E3099" i="18"/>
  <c r="E3098" i="18"/>
  <c r="E3097" i="18"/>
  <c r="E3096" i="18"/>
  <c r="E3095" i="18"/>
  <c r="E3094" i="18"/>
  <c r="E3093" i="18"/>
  <c r="E3092" i="18"/>
  <c r="E3091" i="18"/>
  <c r="E3090" i="18"/>
  <c r="E3089" i="18"/>
  <c r="E3088" i="18"/>
  <c r="E3087" i="18"/>
  <c r="E3086" i="18"/>
  <c r="E3085" i="18"/>
  <c r="E3084" i="18"/>
  <c r="E3083" i="18"/>
  <c r="E3082" i="18"/>
  <c r="E3081" i="18"/>
  <c r="E3080" i="18"/>
  <c r="E3079" i="18"/>
  <c r="E3078" i="18"/>
  <c r="E3077" i="18"/>
  <c r="E3076" i="18"/>
  <c r="E3075" i="18"/>
  <c r="E3074" i="18"/>
  <c r="E3073" i="18"/>
  <c r="E3072" i="18"/>
  <c r="E3071" i="18"/>
  <c r="E3070" i="18"/>
  <c r="E3069" i="18"/>
  <c r="E3068" i="18"/>
  <c r="E3067" i="18"/>
  <c r="E3066" i="18"/>
  <c r="E3065" i="18"/>
  <c r="E3064" i="18"/>
  <c r="E3063" i="18"/>
  <c r="E3062" i="18"/>
  <c r="E3061" i="18"/>
  <c r="E3060" i="18"/>
  <c r="E3059" i="18"/>
  <c r="E3058" i="18"/>
  <c r="E3057" i="18"/>
  <c r="E3056" i="18"/>
  <c r="E3055" i="18"/>
  <c r="E3054" i="18"/>
  <c r="E3053" i="18"/>
  <c r="E3052" i="18"/>
  <c r="E3051" i="18"/>
  <c r="E3050" i="18"/>
  <c r="E3049" i="18"/>
  <c r="E3048" i="18"/>
  <c r="E3047" i="18"/>
  <c r="E3046" i="18"/>
  <c r="E3045" i="18"/>
  <c r="E3044" i="18"/>
  <c r="E3043" i="18"/>
  <c r="E3042" i="18"/>
  <c r="E3041" i="18"/>
  <c r="E3040" i="18"/>
  <c r="E3039" i="18"/>
  <c r="E3038" i="18"/>
  <c r="E3037" i="18"/>
  <c r="E3036" i="18"/>
  <c r="E3035" i="18"/>
  <c r="E3034" i="18"/>
  <c r="E3033" i="18"/>
  <c r="E3032" i="18"/>
  <c r="E3031" i="18"/>
  <c r="E3030" i="18"/>
  <c r="E3029" i="18"/>
  <c r="E3028" i="18"/>
  <c r="E3027" i="18"/>
  <c r="E3026" i="18"/>
  <c r="E3025" i="18"/>
  <c r="E3024" i="18"/>
  <c r="E3023" i="18"/>
  <c r="E3022" i="18"/>
  <c r="E3021" i="18"/>
  <c r="E3020" i="18"/>
  <c r="E3019" i="18"/>
  <c r="E3018" i="18"/>
  <c r="E3017" i="18"/>
  <c r="E3016" i="18"/>
  <c r="E3015" i="18"/>
  <c r="E3014" i="18"/>
  <c r="E3013" i="18"/>
  <c r="E3012" i="18"/>
  <c r="E3011" i="18"/>
  <c r="E3010" i="18"/>
  <c r="E3009" i="18"/>
  <c r="E3008" i="18"/>
  <c r="E3007" i="18"/>
  <c r="E3006" i="18"/>
  <c r="E3005" i="18"/>
  <c r="E3004" i="18"/>
  <c r="E3003" i="18"/>
  <c r="E3002" i="18"/>
  <c r="E3001" i="18"/>
  <c r="E3000" i="18"/>
  <c r="E2999" i="18"/>
  <c r="E2998" i="18"/>
  <c r="E2997" i="18"/>
  <c r="E2996" i="18"/>
  <c r="E2995" i="18"/>
  <c r="E2994" i="18"/>
  <c r="E2993" i="18"/>
  <c r="E2992" i="18"/>
  <c r="E2991" i="18"/>
  <c r="E2990" i="18"/>
  <c r="E2989" i="18"/>
  <c r="E2988" i="18"/>
  <c r="E2987" i="18"/>
  <c r="E2986" i="18"/>
  <c r="E2985" i="18"/>
  <c r="E2984" i="18"/>
  <c r="E2983" i="18"/>
  <c r="E2982" i="18"/>
  <c r="E2981" i="18"/>
  <c r="E2980" i="18"/>
  <c r="E2979" i="18"/>
  <c r="E2978" i="18"/>
  <c r="E2977" i="18"/>
  <c r="E2976" i="18"/>
  <c r="E2975" i="18"/>
  <c r="E2974" i="18"/>
  <c r="E2973" i="18"/>
  <c r="E2972" i="18"/>
  <c r="E2971" i="18"/>
  <c r="E2970" i="18"/>
  <c r="E2969" i="18"/>
  <c r="E2968" i="18"/>
  <c r="E2967" i="18"/>
  <c r="E2966" i="18"/>
  <c r="E2965" i="18"/>
  <c r="E2964" i="18"/>
  <c r="E2963" i="18"/>
  <c r="E2962" i="18"/>
  <c r="E2961" i="18"/>
  <c r="E2960" i="18"/>
  <c r="E2959" i="18"/>
  <c r="E2958" i="18"/>
  <c r="E2957" i="18"/>
  <c r="E2956" i="18"/>
  <c r="E2955" i="18"/>
  <c r="E2954" i="18"/>
  <c r="E2953" i="18"/>
  <c r="E2952" i="18"/>
  <c r="E2951" i="18"/>
  <c r="E2950" i="18"/>
  <c r="E2949" i="18"/>
  <c r="E2948" i="18"/>
  <c r="E2947" i="18"/>
  <c r="E2946" i="18"/>
  <c r="E2945" i="18"/>
  <c r="E2944" i="18"/>
  <c r="E2943" i="18"/>
  <c r="E2942" i="18"/>
  <c r="E2941" i="18"/>
  <c r="E2940" i="18"/>
  <c r="E2939" i="18"/>
  <c r="E2938" i="18"/>
  <c r="E2937" i="18"/>
  <c r="E2936" i="18"/>
  <c r="E2935" i="18"/>
  <c r="E2934" i="18"/>
  <c r="E2933" i="18"/>
  <c r="E2932" i="18"/>
  <c r="E2931" i="18"/>
  <c r="E2930" i="18"/>
  <c r="E2929" i="18"/>
  <c r="E2928" i="18"/>
  <c r="E2927" i="18"/>
  <c r="E2926" i="18"/>
  <c r="E2925" i="18"/>
  <c r="E2924" i="18"/>
  <c r="E2923" i="18"/>
  <c r="E2922" i="18"/>
  <c r="E2921" i="18"/>
  <c r="E2920" i="18"/>
  <c r="E2919" i="18"/>
  <c r="E2918" i="18"/>
  <c r="E2917" i="18"/>
  <c r="E2916" i="18"/>
  <c r="E2915" i="18"/>
  <c r="E2914" i="18"/>
  <c r="E2913" i="18"/>
  <c r="E2912" i="18"/>
  <c r="E2911" i="18"/>
  <c r="E2910" i="18"/>
  <c r="E2909" i="18"/>
  <c r="E2908" i="18"/>
  <c r="E2907" i="18"/>
  <c r="E2906" i="18"/>
  <c r="E2905" i="18"/>
  <c r="E2904" i="18"/>
  <c r="E2903" i="18"/>
  <c r="E2902" i="18"/>
  <c r="E2901" i="18"/>
  <c r="E2900" i="18"/>
  <c r="E2899" i="18"/>
  <c r="E2898" i="18"/>
  <c r="E2897" i="18"/>
  <c r="E2896" i="18"/>
  <c r="E2895" i="18"/>
  <c r="E2894" i="18"/>
  <c r="E2893" i="18"/>
  <c r="E2892" i="18"/>
  <c r="E2891" i="18"/>
  <c r="E2890" i="18"/>
  <c r="E2889" i="18"/>
  <c r="E2888" i="18"/>
  <c r="E2887" i="18"/>
  <c r="E2886" i="18"/>
  <c r="E2885" i="18"/>
  <c r="E2884" i="18"/>
  <c r="E2883" i="18"/>
  <c r="E2882" i="18"/>
  <c r="E2881" i="18"/>
  <c r="E2880" i="18"/>
  <c r="E2879" i="18"/>
  <c r="E2878" i="18"/>
  <c r="E2877" i="18"/>
  <c r="E2876" i="18"/>
  <c r="E2875" i="18"/>
  <c r="E2874" i="18"/>
  <c r="E2873" i="18"/>
  <c r="E2872" i="18"/>
  <c r="E2871" i="18"/>
  <c r="E2870" i="18"/>
  <c r="E2869" i="18"/>
  <c r="E2868" i="18"/>
  <c r="E2867" i="18"/>
  <c r="E2866" i="18"/>
  <c r="E2865" i="18"/>
  <c r="E2864" i="18"/>
  <c r="E2863" i="18"/>
  <c r="E2862" i="18"/>
  <c r="E2861" i="18"/>
  <c r="E2860" i="18"/>
  <c r="E2859" i="18"/>
  <c r="E2858" i="18"/>
  <c r="E2857" i="18"/>
  <c r="E2856" i="18"/>
  <c r="E2855" i="18"/>
  <c r="E2854" i="18"/>
  <c r="E2853" i="18"/>
  <c r="E2852" i="18"/>
  <c r="E2851" i="18"/>
  <c r="E2850" i="18"/>
  <c r="E2849" i="18"/>
  <c r="E2848" i="18"/>
  <c r="E2847" i="18"/>
  <c r="E2846" i="18"/>
  <c r="E2845" i="18"/>
  <c r="E2844" i="18"/>
  <c r="E2843" i="18"/>
  <c r="E2842" i="18"/>
  <c r="E2841" i="18"/>
  <c r="E2840" i="18"/>
  <c r="E2839" i="18"/>
  <c r="E2838" i="18"/>
  <c r="E2837" i="18"/>
  <c r="E2836" i="18"/>
  <c r="E2835" i="18"/>
  <c r="E2834" i="18"/>
  <c r="E2833" i="18"/>
  <c r="E2832" i="18"/>
  <c r="E2831" i="18"/>
  <c r="E2830" i="18"/>
  <c r="E2829" i="18"/>
  <c r="E2828" i="18"/>
  <c r="E2827" i="18"/>
  <c r="E2826" i="18"/>
  <c r="E2825" i="18"/>
  <c r="E2824" i="18"/>
  <c r="E2823" i="18"/>
  <c r="E2822" i="18"/>
  <c r="E2821" i="18"/>
  <c r="E2820" i="18"/>
  <c r="E2819" i="18"/>
  <c r="E2818" i="18"/>
  <c r="E2817" i="18"/>
  <c r="E2816" i="18"/>
  <c r="E2815" i="18"/>
  <c r="E2814" i="18"/>
  <c r="E2813" i="18"/>
  <c r="E2812" i="18"/>
  <c r="E2811" i="18"/>
  <c r="E2810" i="18"/>
  <c r="E2809" i="18"/>
  <c r="E2808" i="18"/>
  <c r="E2807" i="18"/>
  <c r="E2806" i="18"/>
  <c r="E2805" i="18"/>
  <c r="E2804" i="18"/>
  <c r="E2803" i="18"/>
  <c r="E2802" i="18"/>
  <c r="E2801" i="18"/>
  <c r="E2800" i="18"/>
  <c r="E2799" i="18"/>
  <c r="E2798" i="18"/>
  <c r="E2797" i="18"/>
  <c r="E2796" i="18"/>
  <c r="E2795" i="18"/>
  <c r="E2794" i="18"/>
  <c r="E2793" i="18"/>
  <c r="E2792" i="18"/>
  <c r="E2791" i="18"/>
  <c r="E2790" i="18"/>
  <c r="E2789" i="18"/>
  <c r="E2788" i="18"/>
  <c r="E2787" i="18"/>
  <c r="E2786" i="18"/>
  <c r="E2785" i="18"/>
  <c r="E2784" i="18"/>
  <c r="E2783" i="18"/>
  <c r="E2782" i="18"/>
  <c r="E2781" i="18"/>
  <c r="E2780" i="18"/>
  <c r="E2779" i="18"/>
  <c r="E2778" i="18"/>
  <c r="E2777" i="18"/>
  <c r="E2776" i="18"/>
  <c r="E2775" i="18"/>
  <c r="E2774" i="18"/>
  <c r="E2773" i="18"/>
  <c r="E2772" i="18"/>
  <c r="E2771" i="18"/>
  <c r="E2770" i="18"/>
  <c r="E2769" i="18"/>
  <c r="E2768" i="18"/>
  <c r="E2767" i="18"/>
  <c r="E2766" i="18"/>
  <c r="E2765" i="18"/>
  <c r="E2764" i="18"/>
  <c r="E2763" i="18"/>
  <c r="E2762" i="18"/>
  <c r="E2761" i="18"/>
  <c r="E2760" i="18"/>
  <c r="E2759" i="18"/>
  <c r="E2758" i="18"/>
  <c r="E2757" i="18"/>
  <c r="E2756" i="18"/>
  <c r="E2755" i="18"/>
  <c r="E2754" i="18"/>
  <c r="E2753" i="18"/>
  <c r="E2752" i="18"/>
  <c r="E2751" i="18"/>
  <c r="E2750" i="18"/>
  <c r="E2749" i="18"/>
  <c r="E2748" i="18"/>
  <c r="E2747" i="18"/>
  <c r="E2746" i="18"/>
  <c r="E2745" i="18"/>
  <c r="E2744" i="18"/>
  <c r="E2743" i="18"/>
  <c r="E2742" i="18"/>
  <c r="E2741" i="18"/>
  <c r="E2740" i="18"/>
  <c r="E2739" i="18"/>
  <c r="E2738" i="18"/>
  <c r="E2737" i="18"/>
  <c r="E2736" i="18"/>
  <c r="E2735" i="18"/>
  <c r="E2734" i="18"/>
  <c r="E2733" i="18"/>
  <c r="E2732" i="18"/>
  <c r="E2731" i="18"/>
  <c r="E2730" i="18"/>
  <c r="E2729" i="18"/>
  <c r="E2728" i="18"/>
  <c r="E2727" i="18"/>
  <c r="E2726" i="18"/>
  <c r="E2725" i="18"/>
  <c r="E2724" i="18"/>
  <c r="E2723" i="18"/>
  <c r="E2722" i="18"/>
  <c r="E2721" i="18"/>
  <c r="E2720" i="18"/>
  <c r="E2719" i="18"/>
  <c r="E2718" i="18"/>
  <c r="E2717" i="18"/>
  <c r="E2716" i="18"/>
  <c r="E2715" i="18"/>
  <c r="E2714" i="18"/>
  <c r="E2713" i="18"/>
  <c r="E2712" i="18"/>
  <c r="E2711" i="18"/>
  <c r="E2710" i="18"/>
  <c r="E2709" i="18"/>
  <c r="E2708" i="18"/>
  <c r="E2707" i="18"/>
  <c r="E2706" i="18"/>
  <c r="E2705" i="18"/>
  <c r="E2704" i="18"/>
  <c r="E2703" i="18"/>
  <c r="E2702" i="18"/>
  <c r="E2701" i="18"/>
  <c r="E2700" i="18"/>
  <c r="E2699" i="18"/>
  <c r="E2698" i="18"/>
  <c r="E2697" i="18"/>
  <c r="E2696" i="18"/>
  <c r="E2695" i="18"/>
  <c r="E2694" i="18"/>
  <c r="E2693" i="18"/>
  <c r="E2692" i="18"/>
  <c r="E2691" i="18"/>
  <c r="E2690" i="18"/>
  <c r="E2689" i="18"/>
  <c r="E2688" i="18"/>
  <c r="E2687" i="18"/>
  <c r="E2686" i="18"/>
  <c r="E2685" i="18"/>
  <c r="E2684" i="18"/>
  <c r="E2683" i="18"/>
  <c r="E2682" i="18"/>
  <c r="E2681" i="18"/>
  <c r="E2680" i="18"/>
  <c r="E2679" i="18"/>
  <c r="E2678" i="18"/>
  <c r="E2677" i="18"/>
  <c r="E2676" i="18"/>
  <c r="E2675" i="18"/>
  <c r="E2674" i="18"/>
  <c r="E2673" i="18"/>
  <c r="E2672" i="18"/>
  <c r="E2671" i="18"/>
  <c r="E2670" i="18"/>
  <c r="E2669" i="18"/>
  <c r="E2668" i="18"/>
  <c r="E2667" i="18"/>
  <c r="E2666" i="18"/>
  <c r="E2665" i="18"/>
  <c r="E2664" i="18"/>
  <c r="E2663" i="18"/>
  <c r="E2662" i="18"/>
  <c r="E2661" i="18"/>
  <c r="E2660" i="18"/>
  <c r="E2659" i="18"/>
  <c r="E2658" i="18"/>
  <c r="E2657" i="18"/>
  <c r="E2656" i="18"/>
  <c r="E2655" i="18"/>
  <c r="E2654" i="18"/>
  <c r="E2653" i="18"/>
  <c r="E2652" i="18"/>
  <c r="E2651" i="18"/>
  <c r="E2650" i="18"/>
  <c r="E2649" i="18"/>
  <c r="E2648" i="18"/>
  <c r="E2647" i="18"/>
  <c r="E2646" i="18"/>
  <c r="E2645" i="18"/>
  <c r="E2644" i="18"/>
  <c r="E2643" i="18"/>
  <c r="E2642" i="18"/>
  <c r="E2641" i="18"/>
  <c r="E2640" i="18"/>
  <c r="E2639" i="18"/>
  <c r="E2638" i="18"/>
  <c r="E2637" i="18"/>
  <c r="E2636" i="18"/>
  <c r="E2635" i="18"/>
  <c r="E2634" i="18"/>
  <c r="E2633" i="18"/>
  <c r="E2632" i="18"/>
  <c r="E2631" i="18"/>
  <c r="E2630" i="18"/>
  <c r="E2629" i="18"/>
  <c r="E2628" i="18"/>
  <c r="E2627" i="18"/>
  <c r="E2626" i="18"/>
  <c r="E2625" i="18"/>
  <c r="E2624" i="18"/>
  <c r="E2623" i="18"/>
  <c r="E2622" i="18"/>
  <c r="E2621" i="18"/>
  <c r="E2620" i="18"/>
  <c r="E2619" i="18"/>
  <c r="E2618" i="18"/>
  <c r="E2617" i="18"/>
  <c r="E2616" i="18"/>
  <c r="E2615" i="18"/>
  <c r="E2614" i="18"/>
  <c r="E2613" i="18"/>
  <c r="E2612" i="18"/>
  <c r="E2611" i="18"/>
  <c r="E2610" i="18"/>
  <c r="E2609" i="18"/>
  <c r="E2608" i="18"/>
  <c r="E2607" i="18"/>
  <c r="E2606" i="18"/>
  <c r="E2605" i="18"/>
  <c r="E2604" i="18"/>
  <c r="E2603" i="18"/>
  <c r="E2602" i="18"/>
  <c r="E2601" i="18"/>
  <c r="E2600" i="18"/>
  <c r="E2599" i="18"/>
  <c r="E2598" i="18"/>
  <c r="E2597" i="18"/>
  <c r="E2596" i="18"/>
  <c r="E2595" i="18"/>
  <c r="E2594" i="18"/>
  <c r="E2593" i="18"/>
  <c r="E2592" i="18"/>
  <c r="E2591" i="18"/>
  <c r="E2590" i="18"/>
  <c r="E2589" i="18"/>
  <c r="E2588" i="18"/>
  <c r="E2587" i="18"/>
  <c r="E2586" i="18"/>
  <c r="E2585" i="18"/>
  <c r="E2584" i="18"/>
  <c r="E2583" i="18"/>
  <c r="E2582" i="18"/>
  <c r="E2581" i="18"/>
  <c r="E2580" i="18"/>
  <c r="E2579" i="18"/>
  <c r="E2578" i="18"/>
  <c r="E2577" i="18"/>
  <c r="E2576" i="18"/>
  <c r="E2575" i="18"/>
  <c r="E2574" i="18"/>
  <c r="E2573" i="18"/>
  <c r="E2572" i="18"/>
  <c r="E2571" i="18"/>
  <c r="E2570" i="18"/>
  <c r="E2569" i="18"/>
  <c r="E2568" i="18"/>
  <c r="E2567" i="18"/>
  <c r="E2566" i="18"/>
  <c r="E2565" i="18"/>
  <c r="E2564" i="18"/>
  <c r="E2563" i="18"/>
  <c r="E2562" i="18"/>
  <c r="E2561" i="18"/>
  <c r="E2560" i="18"/>
  <c r="E2559" i="18"/>
  <c r="E2558" i="18"/>
  <c r="E2557" i="18"/>
  <c r="E2556" i="18"/>
  <c r="E2555" i="18"/>
  <c r="E2554" i="18"/>
  <c r="E2553" i="18"/>
  <c r="E2552" i="18"/>
  <c r="E2551" i="18"/>
  <c r="E2550" i="18"/>
  <c r="E2549" i="18"/>
  <c r="E2548" i="18"/>
  <c r="E2547" i="18"/>
  <c r="E2546" i="18"/>
  <c r="E2545" i="18"/>
  <c r="E2544" i="18"/>
  <c r="E2543" i="18"/>
  <c r="E2542" i="18"/>
  <c r="E2541" i="18"/>
  <c r="E2540" i="18"/>
  <c r="E2539" i="18"/>
  <c r="E2538" i="18"/>
  <c r="E2537" i="18"/>
  <c r="E2536" i="18"/>
  <c r="E2535" i="18"/>
  <c r="E2534" i="18"/>
  <c r="E2533" i="18"/>
  <c r="E2532" i="18"/>
  <c r="E2531" i="18"/>
  <c r="E2530" i="18"/>
  <c r="E2529" i="18"/>
  <c r="E2528" i="18"/>
  <c r="E2527" i="18"/>
  <c r="E2526" i="18"/>
  <c r="E2525" i="18"/>
  <c r="E2524" i="18"/>
  <c r="E2523" i="18"/>
  <c r="E2522" i="18"/>
  <c r="E2521" i="18"/>
  <c r="E2520" i="18"/>
  <c r="E2519" i="18"/>
  <c r="E2518" i="18"/>
  <c r="E2517" i="18"/>
  <c r="E2516" i="18"/>
  <c r="E2515" i="18"/>
  <c r="E2514" i="18"/>
  <c r="E2513" i="18"/>
  <c r="E2512" i="18"/>
  <c r="E2511" i="18"/>
  <c r="E2510" i="18"/>
  <c r="E2509" i="18"/>
  <c r="E2508" i="18"/>
  <c r="E2507" i="18"/>
  <c r="E2506" i="18"/>
  <c r="E2505" i="18"/>
  <c r="E2504" i="18"/>
  <c r="E2503" i="18"/>
  <c r="E2502" i="18"/>
  <c r="E2501" i="18"/>
  <c r="E2500" i="18"/>
  <c r="E2499" i="18"/>
  <c r="E2498" i="18"/>
  <c r="E2497" i="18"/>
  <c r="E2496" i="18"/>
  <c r="E2495" i="18"/>
  <c r="E2494" i="18"/>
  <c r="E2493" i="18"/>
  <c r="E2492" i="18"/>
  <c r="E2491" i="18"/>
  <c r="E2490" i="18"/>
  <c r="E2489" i="18"/>
  <c r="E2488" i="18"/>
  <c r="E2487" i="18"/>
  <c r="E2486" i="18"/>
  <c r="E2485" i="18"/>
  <c r="E2484" i="18"/>
  <c r="E2483" i="18"/>
  <c r="E2482" i="18"/>
  <c r="E2481" i="18"/>
  <c r="E2480" i="18"/>
  <c r="E2479" i="18"/>
  <c r="E2478" i="18"/>
  <c r="E2477" i="18"/>
  <c r="E2476" i="18"/>
  <c r="E2475" i="18"/>
  <c r="E2474" i="18"/>
  <c r="E2473" i="18"/>
  <c r="E2472" i="18"/>
  <c r="E2471" i="18"/>
  <c r="E2470" i="18"/>
  <c r="E2469" i="18"/>
  <c r="E2468" i="18"/>
  <c r="E2467" i="18"/>
  <c r="E2466" i="18"/>
  <c r="E2465" i="18"/>
  <c r="E2464" i="18"/>
  <c r="E2463" i="18"/>
  <c r="E2462" i="18"/>
  <c r="E2461" i="18"/>
  <c r="E2460" i="18"/>
  <c r="E2459" i="18"/>
  <c r="E2458" i="18"/>
  <c r="E2457" i="18"/>
  <c r="E2456" i="18"/>
  <c r="E2455" i="18"/>
  <c r="E2454" i="18"/>
  <c r="E2453" i="18"/>
  <c r="E2452" i="18"/>
  <c r="E2451" i="18"/>
  <c r="E2450" i="18"/>
  <c r="E2449" i="18"/>
  <c r="E2448" i="18"/>
  <c r="E2447" i="18"/>
  <c r="E2446" i="18"/>
  <c r="E2445" i="18"/>
  <c r="E2444" i="18"/>
  <c r="E2443" i="18"/>
  <c r="E2442" i="18"/>
  <c r="E2441" i="18"/>
  <c r="E2440" i="18"/>
  <c r="E2439" i="18"/>
  <c r="E2438" i="18"/>
  <c r="E2437" i="18"/>
  <c r="E2436" i="18"/>
  <c r="E2435" i="18"/>
  <c r="E2434" i="18"/>
  <c r="E2433" i="18"/>
  <c r="E2432" i="18"/>
  <c r="E2431" i="18"/>
  <c r="E2430" i="18"/>
  <c r="E2429" i="18"/>
  <c r="E2428" i="18"/>
  <c r="E2427" i="18"/>
  <c r="E2426" i="18"/>
  <c r="E2425" i="18"/>
  <c r="E2424" i="18"/>
  <c r="E2423" i="18"/>
  <c r="E2422" i="18"/>
  <c r="E2421" i="18"/>
  <c r="E2420" i="18"/>
  <c r="E2419" i="18"/>
  <c r="E2418" i="18"/>
  <c r="E2417" i="18"/>
  <c r="E2416" i="18"/>
  <c r="E2415" i="18"/>
  <c r="E2414" i="18"/>
  <c r="E2413" i="18"/>
  <c r="E2412" i="18"/>
  <c r="E2411" i="18"/>
  <c r="E2410" i="18"/>
  <c r="E2409" i="18"/>
  <c r="E2408" i="18"/>
  <c r="E2407" i="18"/>
  <c r="E2406" i="18"/>
  <c r="E2405" i="18"/>
  <c r="E2404" i="18"/>
  <c r="E2403" i="18"/>
  <c r="E2402" i="18"/>
  <c r="E2401" i="18"/>
  <c r="E2400" i="18"/>
  <c r="E2399" i="18"/>
  <c r="E2398" i="18"/>
  <c r="E2397" i="18"/>
  <c r="E2396" i="18"/>
  <c r="E2395" i="18"/>
  <c r="E2394" i="18"/>
  <c r="E2393" i="18"/>
  <c r="E2392" i="18"/>
  <c r="E2391" i="18"/>
  <c r="E2390" i="18"/>
  <c r="E2389" i="18"/>
  <c r="E2388" i="18"/>
  <c r="E2387" i="18"/>
  <c r="E2386" i="18"/>
  <c r="E2385" i="18"/>
  <c r="E2384" i="18"/>
  <c r="E2383" i="18"/>
  <c r="E2382" i="18"/>
  <c r="E2381" i="18"/>
  <c r="E2380" i="18"/>
  <c r="E2379" i="18"/>
  <c r="E2378" i="18"/>
  <c r="E2377" i="18"/>
  <c r="E2376" i="18"/>
  <c r="E2375" i="18"/>
  <c r="E2374" i="18"/>
  <c r="E2373" i="18"/>
  <c r="E2372" i="18"/>
  <c r="E2371" i="18"/>
  <c r="E2370" i="18"/>
  <c r="E2369" i="18"/>
  <c r="E2368" i="18"/>
  <c r="E2367" i="18"/>
  <c r="E2366" i="18"/>
  <c r="E2365" i="18"/>
  <c r="E2364" i="18"/>
  <c r="E2363" i="18"/>
  <c r="E2362" i="18"/>
  <c r="E2361" i="18"/>
  <c r="E2360" i="18"/>
  <c r="E2359" i="18"/>
  <c r="E2358" i="18"/>
  <c r="E2357" i="18"/>
  <c r="E2356" i="18"/>
  <c r="E2355" i="18"/>
  <c r="E2354" i="18"/>
  <c r="E2353" i="18"/>
  <c r="E2352" i="18"/>
  <c r="E2351" i="18"/>
  <c r="E2350" i="18"/>
  <c r="E2349" i="18"/>
  <c r="E2348" i="18"/>
  <c r="E2347" i="18"/>
  <c r="E2346" i="18"/>
  <c r="E2345" i="18"/>
  <c r="E2344" i="18"/>
  <c r="E2343" i="18"/>
  <c r="E2342" i="18"/>
  <c r="E2341" i="18"/>
  <c r="E2340" i="18"/>
  <c r="E2339" i="18"/>
  <c r="E2338" i="18"/>
  <c r="E2337" i="18"/>
  <c r="E2336" i="18"/>
  <c r="E2335" i="18"/>
  <c r="E2334" i="18"/>
  <c r="E2333" i="18"/>
  <c r="E2332" i="18"/>
  <c r="E2331" i="18"/>
  <c r="E2330" i="18"/>
  <c r="E2329" i="18"/>
  <c r="E2328" i="18"/>
  <c r="E2327" i="18"/>
  <c r="E2326" i="18"/>
  <c r="E2325" i="18"/>
  <c r="E2324" i="18"/>
  <c r="E2323" i="18"/>
  <c r="E2322" i="18"/>
  <c r="E2321" i="18"/>
  <c r="E2320" i="18"/>
  <c r="E2319" i="18"/>
  <c r="E2318" i="18"/>
  <c r="E2317" i="18"/>
  <c r="E2316" i="18"/>
  <c r="E2315" i="18"/>
  <c r="E2314" i="18"/>
  <c r="E2313" i="18"/>
  <c r="E2312" i="18"/>
  <c r="E2311" i="18"/>
  <c r="E2310" i="18"/>
  <c r="E2309" i="18"/>
  <c r="E2308" i="18"/>
  <c r="E2307" i="18"/>
  <c r="E2306" i="18"/>
  <c r="E2305" i="18"/>
  <c r="E2304" i="18"/>
  <c r="E2303" i="18"/>
  <c r="E2302" i="18"/>
  <c r="E2301" i="18"/>
  <c r="E2300" i="18"/>
  <c r="E2299" i="18"/>
  <c r="E2298" i="18"/>
  <c r="E2297" i="18"/>
  <c r="E2296" i="18"/>
  <c r="E2295" i="18"/>
  <c r="E2294" i="18"/>
  <c r="E2293" i="18"/>
  <c r="E2292" i="18"/>
  <c r="E2291" i="18"/>
  <c r="E2290" i="18"/>
  <c r="E2289" i="18"/>
  <c r="E2288" i="18"/>
  <c r="E2287" i="18"/>
  <c r="E2286" i="18"/>
  <c r="E2285" i="18"/>
  <c r="E2284" i="18"/>
  <c r="E2283" i="18"/>
  <c r="E2282" i="18"/>
  <c r="E2281" i="18"/>
  <c r="E2280" i="18"/>
  <c r="E2279" i="18"/>
  <c r="E2278" i="18"/>
  <c r="E2277" i="18"/>
  <c r="E2276" i="18"/>
  <c r="E2275" i="18"/>
  <c r="E2274" i="18"/>
  <c r="E2273" i="18"/>
  <c r="E2272" i="18"/>
  <c r="E2271" i="18"/>
  <c r="E2270" i="18"/>
  <c r="E2269" i="18"/>
  <c r="E2268" i="18"/>
  <c r="E2267" i="18"/>
  <c r="E2266" i="18"/>
  <c r="E2265" i="18"/>
  <c r="E2264" i="18"/>
  <c r="E2263" i="18"/>
  <c r="E2262" i="18"/>
  <c r="E2261" i="18"/>
  <c r="E2260" i="18"/>
  <c r="E2259" i="18"/>
  <c r="E2258" i="18"/>
  <c r="E2257" i="18"/>
  <c r="E2256" i="18"/>
  <c r="E2255" i="18"/>
  <c r="E2254" i="18"/>
  <c r="E2253" i="18"/>
  <c r="E2252" i="18"/>
  <c r="E2251" i="18"/>
  <c r="E2250" i="18"/>
  <c r="E2249" i="18"/>
  <c r="E2248" i="18"/>
  <c r="E2247" i="18"/>
  <c r="E2246" i="18"/>
  <c r="E2245" i="18"/>
  <c r="E2244" i="18"/>
  <c r="E2243" i="18"/>
  <c r="E2242" i="18"/>
  <c r="E2241" i="18"/>
  <c r="E2240" i="18"/>
  <c r="E2239" i="18"/>
  <c r="E2238" i="18"/>
  <c r="E2237" i="18"/>
  <c r="E2236" i="18"/>
  <c r="E2235" i="18"/>
  <c r="E2234" i="18"/>
  <c r="E2233" i="18"/>
  <c r="E2232" i="18"/>
  <c r="E2231" i="18"/>
  <c r="E2230" i="18"/>
  <c r="E2229" i="18"/>
  <c r="E2228" i="18"/>
  <c r="E2227" i="18"/>
  <c r="E2226" i="18"/>
  <c r="E2225" i="18"/>
  <c r="E2224" i="18"/>
  <c r="E2223" i="18"/>
  <c r="E2222" i="18"/>
  <c r="E2221" i="18"/>
  <c r="E2220" i="18"/>
  <c r="E2219" i="18"/>
  <c r="E2218" i="18"/>
  <c r="E2217" i="18"/>
  <c r="E2216" i="18"/>
  <c r="E2215" i="18"/>
  <c r="E2214" i="18"/>
  <c r="E2213" i="18"/>
  <c r="E2212" i="18"/>
  <c r="E2211" i="18"/>
  <c r="E2210" i="18"/>
  <c r="E2209" i="18"/>
  <c r="E2208" i="18"/>
  <c r="E2207" i="18"/>
  <c r="E2206" i="18"/>
  <c r="E2205" i="18"/>
  <c r="E2204" i="18"/>
  <c r="E2203" i="18"/>
  <c r="E2202" i="18"/>
  <c r="E2201" i="18"/>
  <c r="E2200" i="18"/>
  <c r="E2199" i="18"/>
  <c r="E2198" i="18"/>
  <c r="E2197" i="18"/>
  <c r="E2196" i="18"/>
  <c r="E2195" i="18"/>
  <c r="E2194" i="18"/>
  <c r="E2193" i="18"/>
  <c r="E2192" i="18"/>
  <c r="E2191" i="18"/>
  <c r="E2190" i="18"/>
  <c r="E2189" i="18"/>
  <c r="E2188" i="18"/>
  <c r="E2187" i="18"/>
  <c r="E2186" i="18"/>
  <c r="E2185" i="18"/>
  <c r="E2184" i="18"/>
  <c r="E2183" i="18"/>
  <c r="E2182" i="18"/>
  <c r="E2181" i="18"/>
  <c r="E2180" i="18"/>
  <c r="E2179" i="18"/>
  <c r="E2178" i="18"/>
  <c r="E2177" i="18"/>
  <c r="E2176" i="18"/>
  <c r="E2175" i="18"/>
  <c r="E2174" i="18"/>
  <c r="E2173" i="18"/>
  <c r="E2172" i="18"/>
  <c r="E2171" i="18"/>
  <c r="E2170" i="18"/>
  <c r="E2169" i="18"/>
  <c r="E2168" i="18"/>
  <c r="E2167" i="18"/>
  <c r="E2166" i="18"/>
  <c r="E2165" i="18"/>
  <c r="E2164" i="18"/>
  <c r="E2163" i="18"/>
  <c r="E2162" i="18"/>
  <c r="E2161" i="18"/>
  <c r="E2160" i="18"/>
  <c r="E2159" i="18"/>
  <c r="E2158" i="18"/>
  <c r="E2157" i="18"/>
  <c r="E2156" i="18"/>
  <c r="E2155" i="18"/>
  <c r="E2154" i="18"/>
  <c r="E2153" i="18"/>
  <c r="E2152" i="18"/>
  <c r="E2151" i="18"/>
  <c r="E2150" i="18"/>
  <c r="E2149" i="18"/>
  <c r="E2148" i="18"/>
  <c r="E2147" i="18"/>
  <c r="E2146" i="18"/>
  <c r="E2145" i="18"/>
  <c r="E2144" i="18"/>
  <c r="E2143" i="18"/>
  <c r="E2142" i="18"/>
  <c r="E2141" i="18"/>
  <c r="E2140" i="18"/>
  <c r="E2139" i="18"/>
  <c r="E2138" i="18"/>
  <c r="E2137" i="18"/>
  <c r="E2136" i="18"/>
  <c r="E2135" i="18"/>
  <c r="E2134" i="18"/>
  <c r="E2133" i="18"/>
  <c r="E2132" i="18"/>
  <c r="E2131" i="18"/>
  <c r="E2130" i="18"/>
  <c r="E2129" i="18"/>
  <c r="E2128" i="18"/>
  <c r="E2127" i="18"/>
  <c r="E2126" i="18"/>
  <c r="E2125" i="18"/>
  <c r="E2124" i="18"/>
  <c r="E2123" i="18"/>
  <c r="E2122" i="18"/>
  <c r="E2121" i="18"/>
  <c r="E2120" i="18"/>
  <c r="E2119" i="18"/>
  <c r="E2118" i="18"/>
  <c r="E2117" i="18"/>
  <c r="E2116" i="18"/>
  <c r="E2115" i="18"/>
  <c r="E2114" i="18"/>
  <c r="E2113" i="18"/>
  <c r="E2112" i="18"/>
  <c r="E2111" i="18"/>
  <c r="E2110" i="18"/>
  <c r="E2109" i="18"/>
  <c r="E2108" i="18"/>
  <c r="E2107" i="18"/>
  <c r="E2106" i="18"/>
  <c r="E2105" i="18"/>
  <c r="E2104" i="18"/>
  <c r="E2103" i="18"/>
  <c r="E2102" i="18"/>
  <c r="E2101" i="18"/>
  <c r="E2100" i="18"/>
  <c r="E2099" i="18"/>
  <c r="E2098" i="18"/>
  <c r="E2097" i="18"/>
  <c r="E2096" i="18"/>
  <c r="E2095" i="18"/>
  <c r="E2094" i="18"/>
  <c r="E2093" i="18"/>
  <c r="E2092" i="18"/>
  <c r="E2091" i="18"/>
  <c r="E2090" i="18"/>
  <c r="E2089" i="18"/>
  <c r="E2088" i="18"/>
  <c r="E2087" i="18"/>
  <c r="E2086" i="18"/>
  <c r="E2085" i="18"/>
  <c r="E2084" i="18"/>
  <c r="E2083" i="18"/>
  <c r="E2082" i="18"/>
  <c r="E2081" i="18"/>
  <c r="E2080" i="18"/>
  <c r="E2079" i="18"/>
  <c r="E2078" i="18"/>
  <c r="E2077" i="18"/>
  <c r="E2076" i="18"/>
  <c r="E2075" i="18"/>
  <c r="E2074" i="18"/>
  <c r="E2073" i="18"/>
  <c r="E2072" i="18"/>
  <c r="E2071" i="18"/>
  <c r="E2070" i="18"/>
  <c r="E2069" i="18"/>
  <c r="E2068" i="18"/>
  <c r="E2067" i="18"/>
  <c r="E2066" i="18"/>
  <c r="E2065" i="18"/>
  <c r="E2064" i="18"/>
  <c r="E2063" i="18"/>
  <c r="E2062" i="18"/>
  <c r="E2061" i="18"/>
  <c r="E2060" i="18"/>
  <c r="E2059" i="18"/>
  <c r="E2058" i="18"/>
  <c r="E2057" i="18"/>
  <c r="E2056" i="18"/>
  <c r="E2055" i="18"/>
  <c r="E2054" i="18"/>
  <c r="E2053" i="18"/>
  <c r="E2052" i="18"/>
  <c r="E2051" i="18"/>
  <c r="E2050" i="18"/>
  <c r="E2049" i="18"/>
  <c r="E2048" i="18"/>
  <c r="E2047" i="18"/>
  <c r="E2046" i="18"/>
  <c r="E2045" i="18"/>
  <c r="E2044" i="18"/>
  <c r="E2043" i="18"/>
  <c r="E2042" i="18"/>
  <c r="E2041" i="18"/>
  <c r="E2040" i="18"/>
  <c r="E2039" i="18"/>
  <c r="E2038" i="18"/>
  <c r="E2037" i="18"/>
  <c r="E2036" i="18"/>
  <c r="E2035" i="18"/>
  <c r="E2034" i="18"/>
  <c r="E2033" i="18"/>
  <c r="E2032" i="18"/>
  <c r="E2031" i="18"/>
  <c r="E2030" i="18"/>
  <c r="E2029" i="18"/>
  <c r="E2028" i="18"/>
  <c r="E2027" i="18"/>
  <c r="E2026" i="18"/>
  <c r="E2025" i="18"/>
  <c r="E2024" i="18"/>
  <c r="E2023" i="18"/>
  <c r="E2022" i="18"/>
  <c r="E2021" i="18"/>
  <c r="E2020" i="18"/>
  <c r="E2019" i="18"/>
  <c r="E2018" i="18"/>
  <c r="E2017" i="18"/>
  <c r="E2016" i="18"/>
  <c r="E2015" i="18"/>
  <c r="E2014" i="18"/>
  <c r="E2013" i="18"/>
  <c r="E2012" i="18"/>
  <c r="E2011" i="18"/>
  <c r="E2010" i="18"/>
  <c r="E2009" i="18"/>
  <c r="E2008" i="18"/>
  <c r="E2007" i="18"/>
  <c r="E2006" i="18"/>
  <c r="E2005" i="18"/>
  <c r="E2004" i="18"/>
  <c r="E2003" i="18"/>
  <c r="E2002" i="18"/>
  <c r="E2001" i="18"/>
  <c r="E2000" i="18"/>
  <c r="E1999" i="18"/>
  <c r="E1998" i="18"/>
  <c r="E1997" i="18"/>
  <c r="E1996" i="18"/>
  <c r="E1995" i="18"/>
  <c r="E1994" i="18"/>
  <c r="E1993" i="18"/>
  <c r="E1992" i="18"/>
  <c r="E1991" i="18"/>
  <c r="E1990" i="18"/>
  <c r="E1989" i="18"/>
  <c r="E1988" i="18"/>
  <c r="E1987" i="18"/>
  <c r="E1986" i="18"/>
  <c r="E1985" i="18"/>
  <c r="E1984" i="18"/>
  <c r="E1983" i="18"/>
  <c r="E1982" i="18"/>
  <c r="E1981" i="18"/>
  <c r="E1980" i="18"/>
  <c r="E1979" i="18"/>
  <c r="E1978" i="18"/>
  <c r="E1977" i="18"/>
  <c r="E1976" i="18"/>
  <c r="E1975" i="18"/>
  <c r="E1974" i="18"/>
  <c r="E1973" i="18"/>
  <c r="E1972" i="18"/>
  <c r="E1971" i="18"/>
  <c r="E1970" i="18"/>
  <c r="E1969" i="18"/>
  <c r="E1968" i="18"/>
  <c r="E1967" i="18"/>
  <c r="E1966" i="18"/>
  <c r="E1965" i="18"/>
  <c r="E1964" i="18"/>
  <c r="E1963" i="18"/>
  <c r="E1962" i="18"/>
  <c r="E1961" i="18"/>
  <c r="E1960" i="18"/>
  <c r="E1959" i="18"/>
  <c r="E1958" i="18"/>
  <c r="E1957" i="18"/>
  <c r="E1956" i="18"/>
  <c r="E1955" i="18"/>
  <c r="E1954" i="18"/>
  <c r="E1953" i="18"/>
  <c r="E1952" i="18"/>
  <c r="E1951" i="18"/>
  <c r="E1950" i="18"/>
  <c r="E1949" i="18"/>
  <c r="E1948" i="18"/>
  <c r="E1947" i="18"/>
  <c r="E1946" i="18"/>
  <c r="E1945" i="18"/>
  <c r="E1944" i="18"/>
  <c r="E1943" i="18"/>
  <c r="E1942" i="18"/>
  <c r="E1941" i="18"/>
  <c r="E1940" i="18"/>
  <c r="E1939" i="18"/>
  <c r="E1938" i="18"/>
  <c r="E1937" i="18"/>
  <c r="E1936" i="18"/>
  <c r="E1935" i="18"/>
  <c r="E1934" i="18"/>
  <c r="E1933" i="18"/>
  <c r="E1932" i="18"/>
  <c r="E1931" i="18"/>
  <c r="E1930" i="18"/>
  <c r="E1929" i="18"/>
  <c r="E1928" i="18"/>
  <c r="E1927" i="18"/>
  <c r="E1926" i="18"/>
  <c r="E1925" i="18"/>
  <c r="E1924" i="18"/>
  <c r="E1923" i="18"/>
  <c r="E1922" i="18"/>
  <c r="E1921" i="18"/>
  <c r="E1920" i="18"/>
  <c r="E1919" i="18"/>
  <c r="E1918" i="18"/>
  <c r="E1917" i="18"/>
  <c r="E1916" i="18"/>
  <c r="E1915" i="18"/>
  <c r="E1914" i="18"/>
  <c r="E1913" i="18"/>
  <c r="E1912" i="18"/>
  <c r="E1911" i="18"/>
  <c r="E1910" i="18"/>
  <c r="E1909" i="18"/>
  <c r="E1908" i="18"/>
  <c r="E1907" i="18"/>
  <c r="E1906" i="18"/>
  <c r="E1905" i="18"/>
  <c r="E1904" i="18"/>
  <c r="E1903" i="18"/>
  <c r="E1902" i="18"/>
  <c r="E1901" i="18"/>
  <c r="E1900" i="18"/>
  <c r="E1899" i="18"/>
  <c r="E1898" i="18"/>
  <c r="E1897" i="18"/>
  <c r="E1896" i="18"/>
  <c r="E1895" i="18"/>
  <c r="E1894" i="18"/>
  <c r="E1893" i="18"/>
  <c r="E1892" i="18"/>
  <c r="E1891" i="18"/>
  <c r="E1890" i="18"/>
  <c r="E1889" i="18"/>
  <c r="E1888" i="18"/>
  <c r="E1887" i="18"/>
  <c r="E1886" i="18"/>
  <c r="E1885" i="18"/>
  <c r="E1884" i="18"/>
  <c r="E1883" i="18"/>
  <c r="E1882" i="18"/>
  <c r="E1881" i="18"/>
  <c r="E1880" i="18"/>
  <c r="E1879" i="18"/>
  <c r="E1878" i="18"/>
  <c r="E1877" i="18"/>
  <c r="E1876" i="18"/>
  <c r="E1875" i="18"/>
  <c r="E1874" i="18"/>
  <c r="E1873" i="18"/>
  <c r="E1872" i="18"/>
  <c r="E1871" i="18"/>
  <c r="E1870" i="18"/>
  <c r="E1869" i="18"/>
  <c r="E1868" i="18"/>
  <c r="E1867" i="18"/>
  <c r="E1866" i="18"/>
  <c r="E1865" i="18"/>
  <c r="E1864" i="18"/>
  <c r="E1863" i="18"/>
  <c r="E1862" i="18"/>
  <c r="E1861" i="18"/>
  <c r="E1860" i="18"/>
  <c r="E1859" i="18"/>
  <c r="E1858" i="18"/>
  <c r="E1857" i="18"/>
  <c r="E1856" i="18"/>
  <c r="E1855" i="18"/>
  <c r="E1854" i="18"/>
  <c r="E1853" i="18"/>
  <c r="E1852" i="18"/>
  <c r="E1851" i="18"/>
  <c r="E1850" i="18"/>
  <c r="E1849" i="18"/>
  <c r="E1848" i="18"/>
  <c r="E1847" i="18"/>
  <c r="E1846" i="18"/>
  <c r="E1845" i="18"/>
  <c r="E1844" i="18"/>
  <c r="E1843" i="18"/>
  <c r="E1842" i="18"/>
  <c r="E1841" i="18"/>
  <c r="E1840" i="18"/>
  <c r="E1839" i="18"/>
  <c r="E1838" i="18"/>
  <c r="E1837" i="18"/>
  <c r="E1836" i="18"/>
  <c r="E1835" i="18"/>
  <c r="E1834" i="18"/>
  <c r="E1833" i="18"/>
  <c r="E1832" i="18"/>
  <c r="E1831" i="18"/>
  <c r="E1830" i="18"/>
  <c r="E1829" i="18"/>
  <c r="E1828" i="18"/>
  <c r="E1827" i="18"/>
  <c r="E1826" i="18"/>
  <c r="E1825" i="18"/>
  <c r="E1824" i="18"/>
  <c r="E1823" i="18"/>
  <c r="E1822" i="18"/>
  <c r="E1821" i="18"/>
  <c r="E1820" i="18"/>
  <c r="E1819" i="18"/>
  <c r="E1818" i="18"/>
  <c r="E1817" i="18"/>
  <c r="E1816" i="18"/>
  <c r="E1815" i="18"/>
  <c r="E1814" i="18"/>
  <c r="E1813" i="18"/>
  <c r="E1812" i="18"/>
  <c r="E1811" i="18"/>
  <c r="E1810" i="18"/>
  <c r="E1809" i="18"/>
  <c r="E1808" i="18"/>
  <c r="E1807" i="18"/>
  <c r="E1806" i="18"/>
  <c r="E1805" i="18"/>
  <c r="E1804" i="18"/>
  <c r="E1803" i="18"/>
  <c r="E1802" i="18"/>
  <c r="E1801" i="18"/>
  <c r="E1800" i="18"/>
  <c r="E1799" i="18"/>
  <c r="E1798" i="18"/>
  <c r="E1797" i="18"/>
  <c r="E1796" i="18"/>
  <c r="E1795" i="18"/>
  <c r="E1794" i="18"/>
  <c r="E1793" i="18"/>
  <c r="E1792" i="18"/>
  <c r="E1791" i="18"/>
  <c r="E1790" i="18"/>
  <c r="E1789" i="18"/>
  <c r="E1788" i="18"/>
  <c r="E1787" i="18"/>
  <c r="E1786" i="18"/>
  <c r="E1785" i="18"/>
  <c r="E1784" i="18"/>
  <c r="E1783" i="18"/>
  <c r="E1782" i="18"/>
  <c r="E1781" i="18"/>
  <c r="E1780" i="18"/>
  <c r="E1779" i="18"/>
  <c r="E1778" i="18"/>
  <c r="E1777" i="18"/>
  <c r="E1776" i="18"/>
  <c r="E1775" i="18"/>
  <c r="E1774" i="18"/>
  <c r="E1773" i="18"/>
  <c r="E1772" i="18"/>
  <c r="E1771" i="18"/>
  <c r="E1770" i="18"/>
  <c r="E1769" i="18"/>
  <c r="E1768" i="18"/>
  <c r="E1767" i="18"/>
  <c r="E1766" i="18"/>
  <c r="E1765" i="18"/>
  <c r="E1764" i="18"/>
  <c r="E1763" i="18"/>
  <c r="E1762" i="18"/>
  <c r="E1761" i="18"/>
  <c r="E1760" i="18"/>
  <c r="E1759" i="18"/>
  <c r="E1758" i="18"/>
  <c r="E1757" i="18"/>
  <c r="E1756" i="18"/>
  <c r="E1755" i="18"/>
  <c r="E1754" i="18"/>
  <c r="E1753" i="18"/>
  <c r="E1752" i="18"/>
  <c r="E1751" i="18"/>
  <c r="E1750" i="18"/>
  <c r="E1749" i="18"/>
  <c r="E1748" i="18"/>
  <c r="E1747" i="18"/>
  <c r="E1746" i="18"/>
  <c r="E1745" i="18"/>
  <c r="E1744" i="18"/>
  <c r="E1743" i="18"/>
  <c r="E1742" i="18"/>
  <c r="E1741" i="18"/>
  <c r="E1740" i="18"/>
  <c r="E1739" i="18"/>
  <c r="E1738" i="18"/>
  <c r="E1737" i="18"/>
  <c r="E1736" i="18"/>
  <c r="E1735" i="18"/>
  <c r="E1734" i="18"/>
  <c r="E1733" i="18"/>
  <c r="E1732" i="18"/>
  <c r="E1731" i="18"/>
  <c r="E1730" i="18"/>
  <c r="E1729" i="18"/>
  <c r="E1728" i="18"/>
  <c r="E1727" i="18"/>
  <c r="E1726" i="18"/>
  <c r="E1725" i="18"/>
  <c r="E1724" i="18"/>
  <c r="E1723" i="18"/>
  <c r="E1722" i="18"/>
  <c r="E1721" i="18"/>
  <c r="E1720" i="18"/>
  <c r="E1719" i="18"/>
  <c r="E1718" i="18"/>
  <c r="E1717" i="18"/>
  <c r="E1716" i="18"/>
  <c r="E1715" i="18"/>
  <c r="E1714" i="18"/>
  <c r="E1713" i="18"/>
  <c r="E1712" i="18"/>
  <c r="E1711" i="18"/>
  <c r="E1710" i="18"/>
  <c r="E1709" i="18"/>
  <c r="E1708" i="18"/>
  <c r="E1707" i="18"/>
  <c r="E1706" i="18"/>
  <c r="E1705" i="18"/>
  <c r="E1704" i="18"/>
  <c r="E1703" i="18"/>
  <c r="E1702" i="18"/>
  <c r="E1701" i="18"/>
  <c r="E1700" i="18"/>
  <c r="E1699" i="18"/>
  <c r="E1698" i="18"/>
  <c r="E1697" i="18"/>
  <c r="E1696" i="18"/>
  <c r="E1695" i="18"/>
  <c r="E1694" i="18"/>
  <c r="E1693" i="18"/>
  <c r="E1692" i="18"/>
  <c r="E1691" i="18"/>
  <c r="E1690" i="18"/>
  <c r="E1689" i="18"/>
  <c r="E1688" i="18"/>
  <c r="E1687" i="18"/>
  <c r="E1686" i="18"/>
  <c r="E1685" i="18"/>
  <c r="E1684" i="18"/>
  <c r="E1683" i="18"/>
  <c r="E1682" i="18"/>
  <c r="E1681" i="18"/>
  <c r="E1680" i="18"/>
  <c r="E1679" i="18"/>
  <c r="E1678" i="18"/>
  <c r="E1677" i="18"/>
  <c r="E1676" i="18"/>
  <c r="E1675" i="18"/>
  <c r="E1674" i="18"/>
  <c r="E1673" i="18"/>
  <c r="E1672" i="18"/>
  <c r="E1671" i="18"/>
  <c r="E1670" i="18"/>
  <c r="E1669" i="18"/>
  <c r="E1668" i="18"/>
  <c r="E1667" i="18"/>
  <c r="E1666" i="18"/>
  <c r="E1665" i="18"/>
  <c r="E1664" i="18"/>
  <c r="E1663" i="18"/>
  <c r="E1662" i="18"/>
  <c r="E1661" i="18"/>
  <c r="E1660" i="18"/>
  <c r="E1659" i="18"/>
  <c r="E1658" i="18"/>
  <c r="E1657" i="18"/>
  <c r="E1656" i="18"/>
  <c r="E1655" i="18"/>
  <c r="E1654" i="18"/>
  <c r="E1653" i="18"/>
  <c r="E1652" i="18"/>
  <c r="E1651" i="18"/>
  <c r="E1650" i="18"/>
  <c r="E1649" i="18"/>
  <c r="E1648" i="18"/>
  <c r="E1647" i="18"/>
  <c r="E1646" i="18"/>
  <c r="E1645" i="18"/>
  <c r="E1644" i="18"/>
  <c r="E1643" i="18"/>
  <c r="E1642" i="18"/>
  <c r="E1641" i="18"/>
  <c r="E1640" i="18"/>
  <c r="E1639" i="18"/>
  <c r="E1638" i="18"/>
  <c r="E1637" i="18"/>
  <c r="E1636" i="18"/>
  <c r="E1635" i="18"/>
  <c r="E1634" i="18"/>
  <c r="E1633" i="18"/>
  <c r="E1632" i="18"/>
  <c r="E1631" i="18"/>
  <c r="E1630" i="18"/>
  <c r="E1629" i="18"/>
  <c r="E1628" i="18"/>
  <c r="E1627" i="18"/>
  <c r="E1626" i="18"/>
  <c r="E1625" i="18"/>
  <c r="E1624" i="18"/>
  <c r="E1623" i="18"/>
  <c r="E1622" i="18"/>
  <c r="E1621" i="18"/>
  <c r="E1620" i="18"/>
  <c r="E1619" i="18"/>
  <c r="E1618" i="18"/>
  <c r="E1617" i="18"/>
  <c r="E1616" i="18"/>
  <c r="E1615" i="18"/>
  <c r="E1614" i="18"/>
  <c r="E1613" i="18"/>
  <c r="E1612" i="18"/>
  <c r="E1611" i="18"/>
  <c r="E1610" i="18"/>
  <c r="E1609" i="18"/>
  <c r="E1608" i="18"/>
  <c r="E1607" i="18"/>
  <c r="E1606" i="18"/>
  <c r="E1605" i="18"/>
  <c r="E1604" i="18"/>
  <c r="E1603" i="18"/>
  <c r="E1602" i="18"/>
  <c r="E1601" i="18"/>
  <c r="E1600" i="18"/>
  <c r="E1599" i="18"/>
  <c r="E1598" i="18"/>
  <c r="E1597" i="18"/>
  <c r="E1596" i="18"/>
  <c r="E1595" i="18"/>
  <c r="E1594" i="18"/>
  <c r="E1593" i="18"/>
  <c r="E1592" i="18"/>
  <c r="E1591" i="18"/>
  <c r="E1590" i="18"/>
  <c r="E1589" i="18"/>
  <c r="E1588" i="18"/>
  <c r="E1587" i="18"/>
  <c r="E1586" i="18"/>
  <c r="E1585" i="18"/>
  <c r="E1584" i="18"/>
  <c r="E1583" i="18"/>
  <c r="E1582" i="18"/>
  <c r="E1581" i="18"/>
  <c r="E1580" i="18"/>
  <c r="E1579" i="18"/>
  <c r="E1578" i="18"/>
  <c r="E1577" i="18"/>
  <c r="E1576" i="18"/>
  <c r="E1575" i="18"/>
  <c r="E1574" i="18"/>
  <c r="E1573" i="18"/>
  <c r="E1572" i="18"/>
  <c r="E1571" i="18"/>
  <c r="E1570" i="18"/>
  <c r="E1569" i="18"/>
  <c r="E1568" i="18"/>
  <c r="E1567" i="18"/>
  <c r="E1566" i="18"/>
  <c r="E1565" i="18"/>
  <c r="E1564" i="18"/>
  <c r="E1563" i="18"/>
  <c r="E1562" i="18"/>
  <c r="E1561" i="18"/>
  <c r="E1560" i="18"/>
  <c r="E1559" i="18"/>
  <c r="E1558" i="18"/>
  <c r="E1557" i="18"/>
  <c r="E1556" i="18"/>
  <c r="E1555" i="18"/>
  <c r="E1554" i="18"/>
  <c r="E1553" i="18"/>
  <c r="E1552" i="18"/>
  <c r="E1551" i="18"/>
  <c r="E1550" i="18"/>
  <c r="E1549" i="18"/>
  <c r="E1548" i="18"/>
  <c r="E1547" i="18"/>
  <c r="E1546" i="18"/>
  <c r="E1545" i="18"/>
  <c r="E1544" i="18"/>
  <c r="E1543" i="18"/>
  <c r="E1542" i="18"/>
  <c r="E1541" i="18"/>
  <c r="E1540" i="18"/>
  <c r="E1539" i="18"/>
  <c r="E1538" i="18"/>
  <c r="E1537" i="18"/>
  <c r="E1536" i="18"/>
  <c r="E1535" i="18"/>
  <c r="E1534" i="18"/>
  <c r="E1533" i="18"/>
  <c r="E1532" i="18"/>
  <c r="E1531" i="18"/>
  <c r="E1530" i="18"/>
  <c r="E1529" i="18"/>
  <c r="E1528" i="18"/>
  <c r="E1527" i="18"/>
  <c r="E1526" i="18"/>
  <c r="E1525" i="18"/>
  <c r="E1524" i="18"/>
  <c r="E1523" i="18"/>
  <c r="E1522" i="18"/>
  <c r="E1521" i="18"/>
  <c r="E1520" i="18"/>
  <c r="E1519" i="18"/>
  <c r="E1518" i="18"/>
  <c r="E1517" i="18"/>
  <c r="E1516" i="18"/>
  <c r="E1515" i="18"/>
  <c r="E1514" i="18"/>
  <c r="E1513" i="18"/>
  <c r="E1512" i="18"/>
  <c r="E1511" i="18"/>
  <c r="E1510" i="18"/>
  <c r="E1509" i="18"/>
  <c r="E1508" i="18"/>
  <c r="E1507" i="18"/>
  <c r="E1506" i="18"/>
  <c r="E1505" i="18"/>
  <c r="E1504" i="18"/>
  <c r="E1503" i="18"/>
  <c r="E1502" i="18"/>
  <c r="E1501" i="18"/>
  <c r="E1500" i="18"/>
  <c r="E1499" i="18"/>
  <c r="E1498" i="18"/>
  <c r="E1497" i="18"/>
  <c r="E1496" i="18"/>
  <c r="E1495" i="18"/>
  <c r="E1494" i="18"/>
  <c r="E1493" i="18"/>
  <c r="E1492" i="18"/>
  <c r="E1491" i="18"/>
  <c r="E1490" i="18"/>
  <c r="E1489" i="18"/>
  <c r="E1488" i="18"/>
  <c r="E1487" i="18"/>
  <c r="E1486" i="18"/>
  <c r="E1485" i="18"/>
  <c r="E1484" i="18"/>
  <c r="E1483" i="18"/>
  <c r="E1482" i="18"/>
  <c r="E1481" i="18"/>
  <c r="E1480" i="18"/>
  <c r="E1479" i="18"/>
  <c r="E1478" i="18"/>
  <c r="E1477" i="18"/>
  <c r="E1476" i="18"/>
  <c r="E1475" i="18"/>
  <c r="E1474" i="18"/>
  <c r="E1473" i="18"/>
  <c r="E1472" i="18"/>
  <c r="E1471" i="18"/>
  <c r="E1470" i="18"/>
  <c r="E1469" i="18"/>
  <c r="E1468" i="18"/>
  <c r="E1467" i="18"/>
  <c r="E1466" i="18"/>
  <c r="E1465" i="18"/>
  <c r="E1464" i="18"/>
  <c r="E1463" i="18"/>
  <c r="E1462" i="18"/>
  <c r="E1461" i="18"/>
  <c r="E1460" i="18"/>
  <c r="E1459" i="18"/>
  <c r="E1458" i="18"/>
  <c r="E1457" i="18"/>
  <c r="E1456" i="18"/>
  <c r="E1455" i="18"/>
  <c r="E1454" i="18"/>
  <c r="E1453" i="18"/>
  <c r="E1452" i="18"/>
  <c r="E1451" i="18"/>
  <c r="E1450" i="18"/>
  <c r="E1449" i="18"/>
  <c r="E1448" i="18"/>
  <c r="E1447" i="18"/>
  <c r="E1446" i="18"/>
  <c r="E1445" i="18"/>
  <c r="E1444" i="18"/>
  <c r="E1443" i="18"/>
  <c r="E1442" i="18"/>
  <c r="E1441" i="18"/>
  <c r="E1440" i="18"/>
  <c r="E1439" i="18"/>
  <c r="E1438" i="18"/>
  <c r="E1437" i="18"/>
  <c r="E1436" i="18"/>
  <c r="E1435" i="18"/>
  <c r="E1434" i="18"/>
  <c r="E1433" i="18"/>
  <c r="E1432" i="18"/>
  <c r="E1431" i="18"/>
  <c r="E1430" i="18"/>
  <c r="E1429" i="18"/>
  <c r="E1428" i="18"/>
  <c r="E1427" i="18"/>
  <c r="E1426" i="18"/>
  <c r="E1425" i="18"/>
  <c r="E1424" i="18"/>
  <c r="E1423" i="18"/>
  <c r="E1422" i="18"/>
  <c r="E1421" i="18"/>
  <c r="E1420" i="18"/>
  <c r="E1419" i="18"/>
  <c r="E1418" i="18"/>
  <c r="E1417" i="18"/>
  <c r="E1416" i="18"/>
  <c r="E1415" i="18"/>
  <c r="E1414" i="18"/>
  <c r="E1413" i="18"/>
  <c r="E1412" i="18"/>
  <c r="E1411" i="18"/>
  <c r="E1410" i="18"/>
  <c r="E1409" i="18"/>
  <c r="E1408" i="18"/>
  <c r="E1407" i="18"/>
  <c r="E1406" i="18"/>
  <c r="E1405" i="18"/>
  <c r="E1404" i="18"/>
  <c r="E1403" i="18"/>
  <c r="E1402" i="18"/>
  <c r="E1401" i="18"/>
  <c r="E1400" i="18"/>
  <c r="E1399" i="18"/>
  <c r="E1398" i="18"/>
  <c r="E1397" i="18"/>
  <c r="E1396" i="18"/>
  <c r="E1395" i="18"/>
  <c r="E1394" i="18"/>
  <c r="E1393" i="18"/>
  <c r="E1392" i="18"/>
  <c r="E1391" i="18"/>
  <c r="E1390" i="18"/>
  <c r="E1389" i="18"/>
  <c r="E1388" i="18"/>
  <c r="E1387" i="18"/>
  <c r="E1386" i="18"/>
  <c r="E1385" i="18"/>
  <c r="E1384" i="18"/>
  <c r="E1383" i="18"/>
  <c r="E1382" i="18"/>
  <c r="E1381" i="18"/>
  <c r="E1380" i="18"/>
  <c r="E1379" i="18"/>
  <c r="E1378" i="18"/>
  <c r="E1377" i="18"/>
  <c r="E1376" i="18"/>
  <c r="E1375" i="18"/>
  <c r="E1374" i="18"/>
  <c r="E1373" i="18"/>
  <c r="E1372" i="18"/>
  <c r="E1371" i="18"/>
  <c r="E1370" i="18"/>
  <c r="E1369" i="18"/>
  <c r="E1368" i="18"/>
  <c r="E1367" i="18"/>
  <c r="E1366" i="18"/>
  <c r="E1365" i="18"/>
  <c r="E1364" i="18"/>
  <c r="E1363" i="18"/>
  <c r="E1362" i="18"/>
  <c r="E1361" i="18"/>
  <c r="E1360" i="18"/>
  <c r="E1359" i="18"/>
  <c r="E1358" i="18"/>
  <c r="E1357" i="18"/>
  <c r="E1356" i="18"/>
  <c r="E1355" i="18"/>
  <c r="E1354" i="18"/>
  <c r="E1353" i="18"/>
  <c r="E1352" i="18"/>
  <c r="E1351" i="18"/>
  <c r="E1350" i="18"/>
  <c r="E1349" i="18"/>
  <c r="E1348" i="18"/>
  <c r="E1347" i="18"/>
  <c r="E1346" i="18"/>
  <c r="E1345" i="18"/>
  <c r="E1344" i="18"/>
  <c r="E1343" i="18"/>
  <c r="E1342" i="18"/>
  <c r="E1341" i="18"/>
  <c r="E1340" i="18"/>
  <c r="E1339" i="18"/>
  <c r="E1338" i="18"/>
  <c r="E1337" i="18"/>
  <c r="E1336" i="18"/>
  <c r="E1335" i="18"/>
  <c r="E1334" i="18"/>
  <c r="E1333" i="18"/>
  <c r="E1332" i="18"/>
  <c r="E1331" i="18"/>
  <c r="E1330" i="18"/>
  <c r="E1329" i="18"/>
  <c r="E1328" i="18"/>
  <c r="E1327" i="18"/>
  <c r="E1326" i="18"/>
  <c r="E1325" i="18"/>
  <c r="E1324" i="18"/>
  <c r="E1323" i="18"/>
  <c r="E1322" i="18"/>
  <c r="E1321" i="18"/>
  <c r="E1320" i="18"/>
  <c r="E1319" i="18"/>
  <c r="E1318" i="18"/>
  <c r="E1317" i="18"/>
  <c r="E1316" i="18"/>
  <c r="E1315" i="18"/>
  <c r="E1314" i="18"/>
  <c r="E1313" i="18"/>
  <c r="E1312" i="18"/>
  <c r="E1311" i="18"/>
  <c r="E1310" i="18"/>
  <c r="E1309" i="18"/>
  <c r="E1308" i="18"/>
  <c r="E1307" i="18"/>
  <c r="E1306" i="18"/>
  <c r="E1305" i="18"/>
  <c r="E1304" i="18"/>
  <c r="E1303" i="18"/>
  <c r="E1302" i="18"/>
  <c r="E1301" i="18"/>
  <c r="E1300" i="18"/>
  <c r="E1299" i="18"/>
  <c r="E1298" i="18"/>
  <c r="E1297" i="18"/>
  <c r="E1296" i="18"/>
  <c r="E1295" i="18"/>
  <c r="E1294" i="18"/>
  <c r="E1293" i="18"/>
  <c r="E1292" i="18"/>
  <c r="E1291" i="18"/>
  <c r="E1290" i="18"/>
  <c r="E1289" i="18"/>
  <c r="E1288" i="18"/>
  <c r="E1287" i="18"/>
  <c r="E1286" i="18"/>
  <c r="E1285" i="18"/>
  <c r="E1284" i="18"/>
  <c r="E1283" i="18"/>
  <c r="E1282" i="18"/>
  <c r="E1281" i="18"/>
  <c r="E1280" i="18"/>
  <c r="E1279" i="18"/>
  <c r="E1278" i="18"/>
  <c r="E1277" i="18"/>
  <c r="E1276" i="18"/>
  <c r="E1275" i="18"/>
  <c r="E1274" i="18"/>
  <c r="E1273" i="18"/>
  <c r="E1272" i="18"/>
  <c r="E1271" i="18"/>
  <c r="E1270" i="18"/>
  <c r="E1269" i="18"/>
  <c r="E1268" i="18"/>
  <c r="E1267" i="18"/>
  <c r="E1266" i="18"/>
  <c r="E1265" i="18"/>
  <c r="E1264" i="18"/>
  <c r="E1263" i="18"/>
  <c r="E1262" i="18"/>
  <c r="E1261" i="18"/>
  <c r="E1260" i="18"/>
  <c r="E1259" i="18"/>
  <c r="E1258" i="18"/>
  <c r="E1257" i="18"/>
  <c r="E1256" i="18"/>
  <c r="E1255" i="18"/>
  <c r="E1254" i="18"/>
  <c r="E1253" i="18"/>
  <c r="E1252" i="18"/>
  <c r="E1251" i="18"/>
  <c r="E1250" i="18"/>
  <c r="E1249" i="18"/>
  <c r="E1248" i="18"/>
  <c r="E1247" i="18"/>
  <c r="E1246" i="18"/>
  <c r="E1245" i="18"/>
  <c r="E1244" i="18"/>
  <c r="E1243" i="18"/>
  <c r="E1242" i="18"/>
  <c r="E1241" i="18"/>
  <c r="E1240" i="18"/>
  <c r="E1239" i="18"/>
  <c r="E1238" i="18"/>
  <c r="E1237" i="18"/>
  <c r="E1236" i="18"/>
  <c r="E1235" i="18"/>
  <c r="E1234" i="18"/>
  <c r="E1233" i="18"/>
  <c r="E1232" i="18"/>
  <c r="E1231" i="18"/>
  <c r="E1230" i="18"/>
  <c r="E1229" i="18"/>
  <c r="E1228" i="18"/>
  <c r="E1227" i="18"/>
  <c r="E1226" i="18"/>
  <c r="E1225" i="18"/>
  <c r="E1224" i="18"/>
  <c r="E1223" i="18"/>
  <c r="E1222" i="18"/>
  <c r="E1221" i="18"/>
  <c r="E1220" i="18"/>
  <c r="E1219" i="18"/>
  <c r="E1218" i="18"/>
  <c r="E1217" i="18"/>
  <c r="E1216" i="18"/>
  <c r="E1215" i="18"/>
  <c r="E1214" i="18"/>
  <c r="E1213" i="18"/>
  <c r="E1212" i="18"/>
  <c r="E1211" i="18"/>
  <c r="E1210" i="18"/>
  <c r="E1209" i="18"/>
  <c r="E1208" i="18"/>
  <c r="E1207" i="18"/>
  <c r="E1206" i="18"/>
  <c r="E1205" i="18"/>
  <c r="E1204" i="18"/>
  <c r="E1203" i="18"/>
  <c r="E1202" i="18"/>
  <c r="E1201" i="18"/>
  <c r="E1200" i="18"/>
  <c r="E1199" i="18"/>
  <c r="E1198" i="18"/>
  <c r="E1197" i="18"/>
  <c r="E1196" i="18"/>
  <c r="E1195" i="18"/>
  <c r="E1194" i="18"/>
  <c r="E1193" i="18"/>
  <c r="E1192" i="18"/>
  <c r="E1191" i="18"/>
  <c r="E1190" i="18"/>
  <c r="E1189" i="18"/>
  <c r="E1188" i="18"/>
  <c r="E1187" i="18"/>
  <c r="E1186" i="18"/>
  <c r="E1185" i="18"/>
  <c r="E1184" i="18"/>
  <c r="E1183" i="18"/>
  <c r="E1182" i="18"/>
  <c r="E1181" i="18"/>
  <c r="E1180" i="18"/>
  <c r="E1179" i="18"/>
  <c r="E1178" i="18"/>
  <c r="E1177" i="18"/>
  <c r="E1176" i="18"/>
  <c r="E1175" i="18"/>
  <c r="E1174" i="18"/>
  <c r="E1173" i="18"/>
  <c r="E1172" i="18"/>
  <c r="E1171" i="18"/>
  <c r="E1170" i="18"/>
  <c r="E1169" i="18"/>
  <c r="E1168" i="18"/>
  <c r="E1167" i="18"/>
  <c r="E1166" i="18"/>
  <c r="E1165" i="18"/>
  <c r="E1164" i="18"/>
  <c r="E1163" i="18"/>
  <c r="E1162" i="18"/>
  <c r="E1161" i="18"/>
  <c r="E1160" i="18"/>
  <c r="E1159" i="18"/>
  <c r="E1158" i="18"/>
  <c r="E1157" i="18"/>
  <c r="E1156" i="18"/>
  <c r="E1155" i="18"/>
  <c r="E1154" i="18"/>
  <c r="E1153" i="18"/>
  <c r="E1152" i="18"/>
  <c r="E1151" i="18"/>
  <c r="E1150" i="18"/>
  <c r="E1149" i="18"/>
  <c r="E1148" i="18"/>
  <c r="E1147" i="18"/>
  <c r="E1146" i="18"/>
  <c r="E1145" i="18"/>
  <c r="E1144" i="18"/>
  <c r="E1143" i="18"/>
  <c r="E1142" i="18"/>
  <c r="E1141" i="18"/>
  <c r="E1140" i="18"/>
  <c r="E1139" i="18"/>
  <c r="E1138" i="18"/>
  <c r="E1137" i="18"/>
  <c r="E1136" i="18"/>
  <c r="E1135" i="18"/>
  <c r="E1134" i="18"/>
  <c r="E1133" i="18"/>
  <c r="E1132" i="18"/>
  <c r="E1131" i="18"/>
  <c r="E1130" i="18"/>
  <c r="E1129" i="18"/>
  <c r="E1128" i="18"/>
  <c r="E1127" i="18"/>
  <c r="E1126" i="18"/>
  <c r="E1125" i="18"/>
  <c r="E1124" i="18"/>
  <c r="E1123" i="18"/>
  <c r="E1122" i="18"/>
  <c r="E1121" i="18"/>
  <c r="E1120" i="18"/>
  <c r="E1119" i="18"/>
  <c r="E1118" i="18"/>
  <c r="E1117" i="18"/>
  <c r="E1116" i="18"/>
  <c r="E1115" i="18"/>
  <c r="E1114" i="18"/>
  <c r="E1113" i="18"/>
  <c r="E1112" i="18"/>
  <c r="E1111" i="18"/>
  <c r="E1110" i="18"/>
  <c r="E1109" i="18"/>
  <c r="E1108" i="18"/>
  <c r="E1107" i="18"/>
  <c r="E1106" i="18"/>
  <c r="E1105" i="18"/>
  <c r="E1104" i="18"/>
  <c r="E1103" i="18"/>
  <c r="E1102" i="18"/>
  <c r="E1101" i="18"/>
  <c r="E1100" i="18"/>
  <c r="E1099" i="18"/>
  <c r="E1098" i="18"/>
  <c r="E1097" i="18"/>
  <c r="E1096" i="18"/>
  <c r="E1095" i="18"/>
  <c r="E1094" i="18"/>
  <c r="E1093" i="18"/>
  <c r="E1092" i="18"/>
  <c r="E1091" i="18"/>
  <c r="E1090" i="18"/>
  <c r="E1089" i="18"/>
  <c r="E1088" i="18"/>
  <c r="E1087" i="18"/>
  <c r="E1086" i="18"/>
  <c r="E1085" i="18"/>
  <c r="E1084" i="18"/>
  <c r="E1083" i="18"/>
  <c r="E1082" i="18"/>
  <c r="E1081" i="18"/>
  <c r="E1080" i="18"/>
  <c r="E1079" i="18"/>
  <c r="E1078" i="18"/>
  <c r="E1077" i="18"/>
  <c r="E1076" i="18"/>
  <c r="E1075" i="18"/>
  <c r="E1074" i="18"/>
  <c r="E1073" i="18"/>
  <c r="E1072" i="18"/>
  <c r="E1071" i="18"/>
  <c r="E1070" i="18"/>
  <c r="E1069" i="18"/>
  <c r="E1068" i="18"/>
  <c r="E1067" i="18"/>
  <c r="E1066" i="18"/>
  <c r="E1065" i="18"/>
  <c r="E1064" i="18"/>
  <c r="E1063" i="18"/>
  <c r="E1062" i="18"/>
  <c r="E1061" i="18"/>
  <c r="E1060" i="18"/>
  <c r="E1059" i="18"/>
  <c r="E1058" i="18"/>
  <c r="E1057" i="18"/>
  <c r="E1056" i="18"/>
  <c r="E1055" i="18"/>
  <c r="E1054" i="18"/>
  <c r="E1053" i="18"/>
  <c r="E1052" i="18"/>
  <c r="E1051" i="18"/>
  <c r="E1050" i="18"/>
  <c r="E1049" i="18"/>
  <c r="E1048" i="18"/>
  <c r="E1047" i="18"/>
  <c r="E1046" i="18"/>
  <c r="E1045" i="18"/>
  <c r="E1044" i="18"/>
  <c r="E1043" i="18"/>
  <c r="E1042" i="18"/>
  <c r="E1041" i="18"/>
  <c r="E1040" i="18"/>
  <c r="E1039" i="18"/>
  <c r="E1038" i="18"/>
  <c r="E1037" i="18"/>
  <c r="E1036" i="18"/>
  <c r="E1035" i="18"/>
  <c r="E1034" i="18"/>
  <c r="E1033" i="18"/>
  <c r="E1032" i="18"/>
  <c r="E1031" i="18"/>
  <c r="E1030" i="18"/>
  <c r="E1029" i="18"/>
  <c r="E1028" i="18"/>
  <c r="E1027" i="18"/>
  <c r="E1026" i="18"/>
  <c r="E1025" i="18"/>
  <c r="E1024" i="18"/>
  <c r="E1023" i="18"/>
  <c r="E1022" i="18"/>
  <c r="E1021" i="18"/>
  <c r="E1020" i="18"/>
  <c r="E1019" i="18"/>
  <c r="E1018" i="18"/>
  <c r="E1017" i="18"/>
  <c r="E1016" i="18"/>
  <c r="E1015" i="18"/>
  <c r="E1014" i="18"/>
  <c r="E1013" i="18"/>
  <c r="E1012" i="18"/>
  <c r="E1011" i="18"/>
  <c r="E1010" i="18"/>
  <c r="E1009" i="18"/>
  <c r="E1008" i="18"/>
  <c r="E1007" i="18"/>
  <c r="E1006" i="18"/>
  <c r="E1005" i="18"/>
  <c r="E1004" i="18"/>
  <c r="E1003" i="18"/>
  <c r="E1002" i="18"/>
  <c r="E1001" i="18"/>
  <c r="E1000" i="18"/>
  <c r="E999" i="18"/>
  <c r="E998" i="18"/>
  <c r="E997" i="18"/>
  <c r="E996" i="18"/>
  <c r="E995" i="18"/>
  <c r="E994" i="18"/>
  <c r="E993" i="18"/>
  <c r="E992" i="18"/>
  <c r="E991" i="18"/>
  <c r="E990" i="18"/>
  <c r="E989" i="18"/>
  <c r="E988" i="18"/>
  <c r="E987" i="18"/>
  <c r="E986" i="18"/>
  <c r="E985" i="18"/>
  <c r="E984" i="18"/>
  <c r="E983" i="18"/>
  <c r="E982" i="18"/>
  <c r="E981" i="18"/>
  <c r="E980" i="18"/>
  <c r="E979" i="18"/>
  <c r="E978" i="18"/>
  <c r="E977" i="18"/>
  <c r="E976" i="18"/>
  <c r="E975" i="18"/>
  <c r="E974" i="18"/>
  <c r="E973" i="18"/>
  <c r="E972" i="18"/>
  <c r="E971" i="18"/>
  <c r="E970" i="18"/>
  <c r="E969" i="18"/>
  <c r="E968" i="18"/>
  <c r="E967" i="18"/>
  <c r="E966" i="18"/>
  <c r="E965" i="18"/>
  <c r="E964" i="18"/>
  <c r="E963" i="18"/>
  <c r="E962" i="18"/>
  <c r="E961" i="18"/>
  <c r="E960" i="18"/>
  <c r="E959" i="18"/>
  <c r="E958" i="18"/>
  <c r="E957" i="18"/>
  <c r="E956" i="18"/>
  <c r="E955" i="18"/>
  <c r="E954" i="18"/>
  <c r="E953" i="18"/>
  <c r="E952" i="18"/>
  <c r="E951" i="18"/>
  <c r="E950" i="18"/>
  <c r="E949" i="18"/>
  <c r="E948" i="18"/>
  <c r="E947" i="18"/>
  <c r="E946" i="18"/>
  <c r="E945" i="18"/>
  <c r="E944" i="18"/>
  <c r="E943" i="18"/>
  <c r="E942" i="18"/>
  <c r="E941" i="18"/>
  <c r="E940" i="18"/>
  <c r="E939" i="18"/>
  <c r="E938" i="18"/>
  <c r="E937" i="18"/>
  <c r="E936" i="18"/>
  <c r="E935" i="18"/>
  <c r="E934" i="18"/>
  <c r="E933" i="18"/>
  <c r="E932" i="18"/>
  <c r="E931" i="18"/>
  <c r="E930" i="18"/>
  <c r="E929" i="18"/>
  <c r="E928" i="18"/>
  <c r="E927" i="18"/>
  <c r="E926" i="18"/>
  <c r="E925" i="18"/>
  <c r="E924" i="18"/>
  <c r="E923" i="18"/>
  <c r="E922" i="18"/>
  <c r="E921" i="18"/>
  <c r="E920" i="18"/>
  <c r="E919" i="18"/>
  <c r="E918" i="18"/>
  <c r="E917" i="18"/>
  <c r="E916" i="18"/>
  <c r="E915" i="18"/>
  <c r="E914" i="18"/>
  <c r="E913" i="18"/>
  <c r="E912" i="18"/>
  <c r="E911" i="18"/>
  <c r="E910" i="18"/>
  <c r="E909" i="18"/>
  <c r="E908" i="18"/>
  <c r="E907" i="18"/>
  <c r="E906" i="18"/>
  <c r="E905" i="18"/>
  <c r="E904" i="18"/>
  <c r="E903" i="18"/>
  <c r="E902" i="18"/>
  <c r="E901" i="18"/>
  <c r="E900" i="18"/>
  <c r="E899" i="18"/>
  <c r="E898" i="18"/>
  <c r="E897" i="18"/>
  <c r="E896" i="18"/>
  <c r="E895" i="18"/>
  <c r="E894" i="18"/>
  <c r="E893" i="18"/>
  <c r="E892" i="18"/>
  <c r="E891" i="18"/>
  <c r="E890" i="18"/>
  <c r="E889" i="18"/>
  <c r="E888" i="18"/>
  <c r="E887" i="18"/>
  <c r="E886" i="18"/>
  <c r="E885" i="18"/>
  <c r="E884" i="18"/>
  <c r="E883" i="18"/>
  <c r="E882" i="18"/>
  <c r="E881" i="18"/>
  <c r="E880" i="18"/>
  <c r="E879" i="18"/>
  <c r="E878" i="18"/>
  <c r="E877" i="18"/>
  <c r="E876" i="18"/>
  <c r="E875" i="18"/>
  <c r="E874" i="18"/>
  <c r="E873" i="18"/>
  <c r="E872" i="18"/>
  <c r="E871" i="18"/>
  <c r="E870" i="18"/>
  <c r="E869" i="18"/>
  <c r="E868" i="18"/>
  <c r="E867" i="18"/>
  <c r="E866" i="18"/>
  <c r="E865" i="18"/>
  <c r="E864" i="18"/>
  <c r="E863" i="18"/>
  <c r="E862" i="18"/>
  <c r="E861" i="18"/>
  <c r="E860" i="18"/>
  <c r="E859" i="18"/>
  <c r="E858" i="18"/>
  <c r="E857" i="18"/>
  <c r="E856" i="18"/>
  <c r="E855" i="18"/>
  <c r="E854" i="18"/>
  <c r="E853" i="18"/>
  <c r="E852" i="18"/>
  <c r="E851" i="18"/>
  <c r="E850" i="18"/>
  <c r="E849" i="18"/>
  <c r="E848" i="18"/>
  <c r="E847" i="18"/>
  <c r="E846" i="18"/>
  <c r="E845" i="18"/>
  <c r="E844" i="18"/>
  <c r="E843" i="18"/>
  <c r="E842" i="18"/>
  <c r="E841" i="18"/>
  <c r="E840" i="18"/>
  <c r="E839" i="18"/>
  <c r="E838" i="18"/>
  <c r="E837" i="18"/>
  <c r="E836" i="18"/>
  <c r="E835" i="18"/>
  <c r="E834" i="18"/>
  <c r="E833" i="18"/>
  <c r="E832" i="18"/>
  <c r="E831" i="18"/>
  <c r="E830" i="18"/>
  <c r="E829" i="18"/>
  <c r="E828" i="18"/>
  <c r="E827" i="18"/>
  <c r="E826" i="18"/>
  <c r="E825" i="18"/>
  <c r="E824" i="18"/>
  <c r="E823" i="18"/>
  <c r="E822" i="18"/>
  <c r="E821" i="18"/>
  <c r="E820" i="18"/>
  <c r="E819" i="18"/>
  <c r="E818" i="18"/>
  <c r="E817" i="18"/>
  <c r="E816" i="18"/>
  <c r="E815" i="18"/>
  <c r="E814" i="18"/>
  <c r="E813" i="18"/>
  <c r="E812" i="18"/>
  <c r="E811" i="18"/>
  <c r="E810" i="18"/>
  <c r="E809" i="18"/>
  <c r="E808" i="18"/>
  <c r="E807" i="18"/>
  <c r="E806" i="18"/>
  <c r="E805" i="18"/>
  <c r="E804" i="18"/>
  <c r="E803" i="18"/>
  <c r="E802" i="18"/>
  <c r="E801" i="18"/>
  <c r="E800" i="18"/>
  <c r="E799" i="18"/>
  <c r="E798" i="18"/>
  <c r="E797" i="18"/>
  <c r="E796" i="18"/>
  <c r="E795" i="18"/>
  <c r="E794" i="18"/>
  <c r="E793" i="18"/>
  <c r="E792" i="18"/>
  <c r="E791" i="18"/>
  <c r="E790" i="18"/>
  <c r="E789" i="18"/>
  <c r="E788" i="18"/>
  <c r="E787" i="18"/>
  <c r="E786" i="18"/>
  <c r="E785" i="18"/>
  <c r="E784" i="18"/>
  <c r="E783" i="18"/>
  <c r="E782" i="18"/>
  <c r="E781" i="18"/>
  <c r="E780" i="18"/>
  <c r="E779" i="18"/>
  <c r="E778" i="18"/>
  <c r="E777" i="18"/>
  <c r="E776" i="18"/>
  <c r="E775" i="18"/>
  <c r="E774" i="18"/>
  <c r="E773" i="18"/>
  <c r="E772" i="18"/>
  <c r="E771" i="18"/>
  <c r="E770" i="18"/>
  <c r="E769" i="18"/>
  <c r="E768" i="18"/>
  <c r="E767" i="18"/>
  <c r="E766" i="18"/>
  <c r="E765" i="18"/>
  <c r="E764" i="18"/>
  <c r="E763" i="18"/>
  <c r="E762" i="18"/>
  <c r="E761" i="18"/>
  <c r="E760" i="18"/>
  <c r="E759" i="18"/>
  <c r="E758" i="18"/>
  <c r="E757" i="18"/>
  <c r="E756" i="18"/>
  <c r="E755" i="18"/>
  <c r="E754" i="18"/>
  <c r="E753" i="18"/>
  <c r="E752" i="18"/>
  <c r="E751" i="18"/>
  <c r="E750" i="18"/>
  <c r="E749" i="18"/>
  <c r="E748" i="18"/>
  <c r="E747" i="18"/>
  <c r="E746" i="18"/>
  <c r="E745" i="18"/>
  <c r="E744" i="18"/>
  <c r="E743" i="18"/>
  <c r="E742" i="18"/>
  <c r="E741" i="18"/>
  <c r="E740" i="18"/>
  <c r="E739" i="18"/>
  <c r="E738" i="18"/>
  <c r="E737" i="18"/>
  <c r="E736" i="18"/>
  <c r="E735" i="18"/>
  <c r="E734" i="18"/>
  <c r="E733" i="18"/>
  <c r="E732" i="18"/>
  <c r="E731" i="18"/>
  <c r="E730" i="18"/>
  <c r="E729" i="18"/>
  <c r="E728" i="18"/>
  <c r="E727" i="18"/>
  <c r="E726" i="18"/>
  <c r="E725" i="18"/>
  <c r="E724" i="18"/>
  <c r="E723" i="18"/>
  <c r="E722" i="18"/>
  <c r="E721" i="18"/>
  <c r="E720" i="18"/>
  <c r="E719" i="18"/>
  <c r="E718" i="18"/>
  <c r="E717" i="18"/>
  <c r="E716" i="18"/>
  <c r="E715" i="18"/>
  <c r="E714" i="18"/>
  <c r="E713" i="18"/>
  <c r="E712" i="18"/>
  <c r="E711" i="18"/>
  <c r="E710" i="18"/>
  <c r="E709" i="18"/>
  <c r="E708" i="18"/>
  <c r="E707" i="18"/>
  <c r="E706" i="18"/>
  <c r="E705" i="18"/>
  <c r="E704" i="18"/>
  <c r="E703" i="18"/>
  <c r="E702" i="18"/>
  <c r="E701" i="18"/>
  <c r="E700" i="18"/>
  <c r="E699" i="18"/>
  <c r="E698" i="18"/>
  <c r="E697" i="18"/>
  <c r="E696" i="18"/>
  <c r="E695" i="18"/>
  <c r="E694" i="18"/>
  <c r="E693" i="18"/>
  <c r="E692" i="18"/>
  <c r="E691" i="18"/>
  <c r="E690" i="18"/>
  <c r="E689" i="18"/>
  <c r="E688" i="18"/>
  <c r="E687" i="18"/>
  <c r="E686" i="18"/>
  <c r="E685" i="18"/>
  <c r="E684" i="18"/>
  <c r="E683" i="18"/>
  <c r="E682" i="18"/>
  <c r="E681" i="18"/>
  <c r="E680" i="18"/>
  <c r="E679" i="18"/>
  <c r="E678" i="18"/>
  <c r="E677" i="18"/>
  <c r="E676" i="18"/>
  <c r="E675" i="18"/>
  <c r="E674" i="18"/>
  <c r="E673" i="18"/>
  <c r="E672" i="18"/>
  <c r="E671" i="18"/>
  <c r="E670" i="18"/>
  <c r="E669" i="18"/>
  <c r="E668" i="18"/>
  <c r="E667" i="18"/>
  <c r="E666" i="18"/>
  <c r="E665" i="18"/>
  <c r="E664" i="18"/>
  <c r="E663" i="18"/>
  <c r="E662" i="18"/>
  <c r="E661" i="18"/>
  <c r="E660" i="18"/>
  <c r="E659" i="18"/>
  <c r="E658" i="18"/>
  <c r="E657" i="18"/>
  <c r="E656" i="18"/>
  <c r="E655" i="18"/>
  <c r="E654" i="18"/>
  <c r="E653" i="18"/>
  <c r="E652" i="18"/>
  <c r="E651" i="18"/>
  <c r="E650" i="18"/>
  <c r="E649" i="18"/>
  <c r="E648" i="18"/>
  <c r="E647" i="18"/>
  <c r="E646" i="18"/>
  <c r="E645" i="18"/>
  <c r="E644" i="18"/>
  <c r="E643" i="18"/>
  <c r="E642" i="18"/>
  <c r="E641" i="18"/>
  <c r="E640" i="18"/>
  <c r="E639" i="18"/>
  <c r="E638" i="18"/>
  <c r="E637" i="18"/>
  <c r="E636" i="18"/>
  <c r="E635" i="18"/>
  <c r="E634" i="18"/>
  <c r="E633" i="18"/>
  <c r="E632" i="18"/>
  <c r="E631" i="18"/>
  <c r="E630" i="18"/>
  <c r="E629" i="18"/>
  <c r="E628" i="18"/>
  <c r="E627" i="18"/>
  <c r="E626" i="18"/>
  <c r="E625" i="18"/>
  <c r="E624" i="18"/>
  <c r="E623" i="18"/>
  <c r="E622" i="18"/>
  <c r="E621" i="18"/>
  <c r="E620" i="18"/>
  <c r="E619" i="18"/>
  <c r="E618" i="18"/>
  <c r="E617" i="18"/>
  <c r="E616" i="18"/>
  <c r="E615" i="18"/>
  <c r="E614" i="18"/>
  <c r="E613" i="18"/>
  <c r="E612" i="18"/>
  <c r="E611" i="18"/>
  <c r="E610" i="18"/>
  <c r="E609" i="18"/>
  <c r="E608" i="18"/>
  <c r="E607" i="18"/>
  <c r="E606" i="18"/>
  <c r="E605" i="18"/>
  <c r="E604" i="18"/>
  <c r="E603" i="18"/>
  <c r="E602" i="18"/>
  <c r="E601" i="18"/>
  <c r="E600" i="18"/>
  <c r="E599" i="18"/>
  <c r="E598" i="18"/>
  <c r="E597" i="18"/>
  <c r="E596" i="18"/>
  <c r="E595" i="18"/>
  <c r="E594" i="18"/>
  <c r="E593" i="18"/>
  <c r="E592" i="18"/>
  <c r="E591" i="18"/>
  <c r="E590" i="18"/>
  <c r="E589" i="18"/>
  <c r="E588" i="18"/>
  <c r="E587" i="18"/>
  <c r="E586" i="18"/>
  <c r="E585" i="18"/>
  <c r="E584" i="18"/>
  <c r="E583" i="18"/>
  <c r="E582" i="18"/>
  <c r="E581" i="18"/>
  <c r="E580" i="18"/>
  <c r="E579" i="18"/>
  <c r="E578" i="18"/>
  <c r="E577" i="18"/>
  <c r="E576" i="18"/>
  <c r="E575" i="18"/>
  <c r="E574" i="18"/>
  <c r="E573" i="18"/>
  <c r="E572" i="18"/>
  <c r="E571" i="18"/>
  <c r="E570" i="18"/>
  <c r="E569" i="18"/>
  <c r="E568" i="18"/>
  <c r="E567" i="18"/>
  <c r="E566" i="18"/>
  <c r="E565" i="18"/>
  <c r="E564" i="18"/>
  <c r="E563" i="18"/>
  <c r="E562" i="18"/>
  <c r="E561" i="18"/>
  <c r="E560" i="18"/>
  <c r="E559" i="18"/>
  <c r="E558" i="18"/>
  <c r="E557" i="18"/>
  <c r="E556" i="18"/>
  <c r="E555" i="18"/>
  <c r="E554" i="18"/>
  <c r="E553" i="18"/>
  <c r="E552" i="18"/>
  <c r="E551" i="18"/>
  <c r="E550" i="18"/>
  <c r="E549" i="18"/>
  <c r="E548" i="18"/>
  <c r="E547" i="18"/>
  <c r="E546" i="18"/>
  <c r="E545" i="18"/>
  <c r="E544" i="18"/>
  <c r="E543" i="18"/>
  <c r="E542" i="18"/>
  <c r="E541" i="18"/>
  <c r="E540" i="18"/>
  <c r="E539" i="18"/>
  <c r="E538" i="18"/>
  <c r="E537" i="18"/>
  <c r="E536" i="18"/>
  <c r="E535" i="18"/>
  <c r="E534" i="18"/>
  <c r="E533" i="18"/>
  <c r="E532" i="18"/>
  <c r="E531" i="18"/>
  <c r="E530" i="18"/>
  <c r="E529" i="18"/>
  <c r="E528" i="18"/>
  <c r="E527" i="18"/>
  <c r="E526" i="18"/>
  <c r="E525" i="18"/>
  <c r="E524" i="18"/>
  <c r="E523" i="18"/>
  <c r="E522" i="18"/>
  <c r="E521" i="18"/>
  <c r="E520" i="18"/>
  <c r="E519" i="18"/>
  <c r="E518" i="18"/>
  <c r="E517" i="18"/>
  <c r="E516" i="18"/>
  <c r="E515" i="18"/>
  <c r="E514" i="18"/>
  <c r="E513" i="18"/>
  <c r="E512" i="18"/>
  <c r="E511" i="18"/>
  <c r="E510" i="18"/>
  <c r="E509" i="18"/>
  <c r="E508" i="18"/>
  <c r="E507" i="18"/>
  <c r="E506" i="18"/>
  <c r="E505" i="18"/>
  <c r="E504" i="18"/>
  <c r="E503" i="18"/>
  <c r="E502" i="18"/>
  <c r="E501" i="18"/>
  <c r="E500" i="18"/>
  <c r="E499" i="18"/>
  <c r="E498" i="18"/>
  <c r="E497" i="18"/>
  <c r="E496" i="18"/>
  <c r="E495" i="18"/>
  <c r="E494" i="18"/>
  <c r="E493" i="18"/>
  <c r="E492" i="18"/>
  <c r="E491" i="18"/>
  <c r="E490" i="18"/>
  <c r="E489" i="18"/>
  <c r="E488" i="18"/>
  <c r="E487" i="18"/>
  <c r="E486" i="18"/>
  <c r="E485" i="18"/>
  <c r="E484" i="18"/>
  <c r="E483" i="18"/>
  <c r="E482" i="18"/>
  <c r="E481" i="18"/>
  <c r="E480" i="18"/>
  <c r="E479" i="18"/>
  <c r="E478" i="18"/>
  <c r="E477" i="18"/>
  <c r="E476" i="18"/>
  <c r="E475" i="18"/>
  <c r="E474" i="18"/>
  <c r="E473" i="18"/>
  <c r="E472" i="18"/>
  <c r="E471" i="18"/>
  <c r="E470" i="18"/>
  <c r="E469" i="18"/>
  <c r="E468" i="18"/>
  <c r="E467" i="18"/>
  <c r="E466" i="18"/>
  <c r="E465" i="18"/>
  <c r="E464" i="18"/>
  <c r="E463" i="18"/>
  <c r="E462" i="18"/>
  <c r="E461" i="18"/>
  <c r="E460" i="18"/>
  <c r="E459" i="18"/>
  <c r="E458" i="18"/>
  <c r="E457" i="18"/>
  <c r="E456" i="18"/>
  <c r="E455" i="18"/>
  <c r="E454" i="18"/>
  <c r="E453" i="18"/>
  <c r="E452" i="18"/>
  <c r="E451" i="18"/>
  <c r="E450" i="18"/>
  <c r="E449" i="18"/>
  <c r="E448" i="18"/>
  <c r="E447" i="18"/>
  <c r="E446" i="18"/>
  <c r="E445" i="18"/>
  <c r="E444" i="18"/>
  <c r="E443" i="18"/>
  <c r="E442" i="18"/>
  <c r="E441" i="18"/>
  <c r="E440" i="18"/>
  <c r="E439" i="18"/>
  <c r="E438" i="18"/>
  <c r="E437" i="18"/>
  <c r="E436" i="18"/>
  <c r="E435" i="18"/>
  <c r="E434" i="18"/>
  <c r="E433" i="18"/>
  <c r="E432" i="18"/>
  <c r="E431" i="18"/>
  <c r="E430" i="18"/>
  <c r="E429" i="18"/>
  <c r="E428" i="18"/>
  <c r="E427" i="18"/>
  <c r="E426" i="18"/>
  <c r="E425" i="18"/>
  <c r="E424" i="18"/>
  <c r="E423" i="18"/>
  <c r="E422" i="18"/>
  <c r="E421" i="18"/>
  <c r="E420" i="18"/>
  <c r="E419" i="18"/>
  <c r="E418" i="18"/>
  <c r="E417" i="18"/>
  <c r="E416" i="18"/>
  <c r="E415" i="18"/>
  <c r="E414" i="18"/>
  <c r="E413" i="18"/>
  <c r="E412" i="18"/>
  <c r="E411" i="18"/>
  <c r="E410" i="18"/>
  <c r="E409" i="18"/>
  <c r="E408" i="18"/>
  <c r="E407" i="18"/>
  <c r="E406" i="18"/>
  <c r="E405" i="18"/>
  <c r="E404" i="18"/>
  <c r="E403" i="18"/>
  <c r="E402" i="18"/>
  <c r="E401" i="18"/>
  <c r="E400" i="18"/>
  <c r="E399" i="18"/>
  <c r="E398" i="18"/>
  <c r="E397" i="18"/>
  <c r="E396" i="18"/>
  <c r="E395" i="18"/>
  <c r="E394" i="18"/>
  <c r="E393" i="18"/>
  <c r="E392" i="18"/>
  <c r="E391" i="18"/>
  <c r="E390" i="18"/>
  <c r="E389" i="18"/>
  <c r="E388" i="18"/>
  <c r="E387" i="18"/>
  <c r="E386" i="18"/>
  <c r="E385" i="18"/>
  <c r="E384" i="18"/>
  <c r="E383" i="18"/>
  <c r="E382" i="18"/>
  <c r="E381" i="18"/>
  <c r="E380" i="18"/>
  <c r="E379" i="18"/>
  <c r="E378" i="18"/>
  <c r="E377" i="18"/>
  <c r="E376" i="18"/>
  <c r="E375" i="18"/>
  <c r="E374" i="18"/>
  <c r="E373" i="18"/>
  <c r="E372" i="18"/>
  <c r="E371" i="18"/>
  <c r="E370" i="18"/>
  <c r="E369" i="18"/>
  <c r="E368" i="18"/>
  <c r="E367" i="18"/>
  <c r="E366" i="18"/>
  <c r="E365" i="18"/>
  <c r="E364" i="18"/>
  <c r="E363" i="18"/>
  <c r="E362" i="18"/>
  <c r="E361" i="18"/>
  <c r="E360" i="18"/>
  <c r="E359" i="18"/>
  <c r="E358" i="18"/>
  <c r="E357" i="18"/>
  <c r="E356" i="18"/>
  <c r="E355" i="18"/>
  <c r="E354" i="18"/>
  <c r="E353" i="18"/>
  <c r="E352" i="18"/>
  <c r="E351" i="18"/>
  <c r="E350" i="18"/>
  <c r="E349" i="18"/>
  <c r="E348" i="18"/>
  <c r="E347" i="18"/>
  <c r="E346" i="18"/>
  <c r="E345" i="18"/>
  <c r="E344" i="18"/>
  <c r="E343" i="18"/>
  <c r="E342" i="18"/>
  <c r="E341" i="18"/>
  <c r="E340" i="18"/>
  <c r="E339" i="18"/>
  <c r="E338" i="18"/>
  <c r="E337" i="18"/>
  <c r="E336" i="18"/>
  <c r="E335" i="18"/>
  <c r="E334" i="18"/>
  <c r="E333" i="18"/>
  <c r="E332" i="18"/>
  <c r="E331" i="18"/>
  <c r="E330" i="18"/>
  <c r="E329" i="18"/>
  <c r="E328" i="18"/>
  <c r="E327" i="18"/>
  <c r="E326" i="18"/>
  <c r="E325" i="18"/>
  <c r="E324" i="18"/>
  <c r="E323" i="18"/>
  <c r="E322" i="18"/>
  <c r="E321" i="18"/>
  <c r="E320" i="18"/>
  <c r="E319" i="18"/>
  <c r="E318" i="18"/>
  <c r="E317" i="18"/>
  <c r="E316" i="18"/>
  <c r="E315" i="18"/>
  <c r="E314" i="18"/>
  <c r="E313" i="18"/>
  <c r="E312" i="18"/>
  <c r="E311" i="18"/>
  <c r="E310" i="18"/>
  <c r="E309" i="18"/>
  <c r="E308" i="18"/>
  <c r="E307" i="18"/>
  <c r="E306" i="18"/>
  <c r="E305" i="18"/>
  <c r="E304" i="18"/>
  <c r="E303" i="18"/>
  <c r="E302" i="18"/>
  <c r="E301" i="18"/>
  <c r="E300" i="18"/>
  <c r="E299" i="18"/>
  <c r="E298" i="18"/>
  <c r="E297" i="18"/>
  <c r="E296" i="18"/>
  <c r="E295" i="18"/>
  <c r="E294" i="18"/>
  <c r="E293" i="18"/>
  <c r="E292" i="18"/>
  <c r="E291" i="18"/>
  <c r="E290" i="18"/>
  <c r="E289" i="18"/>
  <c r="E288" i="18"/>
  <c r="E287" i="18"/>
  <c r="E286" i="18"/>
  <c r="E285" i="18"/>
  <c r="E284" i="18"/>
  <c r="E283" i="18"/>
  <c r="E282" i="18"/>
  <c r="E281" i="18"/>
  <c r="E280" i="18"/>
  <c r="E279" i="18"/>
  <c r="E278" i="18"/>
  <c r="E277" i="18"/>
  <c r="E276" i="18"/>
  <c r="E275" i="18"/>
  <c r="E274" i="18"/>
  <c r="E273" i="18"/>
  <c r="E272" i="18"/>
  <c r="E271" i="18"/>
  <c r="E270" i="18"/>
  <c r="E269" i="18"/>
  <c r="E268" i="18"/>
  <c r="E267" i="18"/>
  <c r="E266" i="18"/>
  <c r="E265" i="18"/>
  <c r="E264" i="18"/>
  <c r="E263" i="18"/>
  <c r="E262" i="18"/>
  <c r="E261" i="18"/>
  <c r="E260" i="18"/>
  <c r="E259" i="18"/>
  <c r="E258" i="18"/>
  <c r="E257" i="18"/>
  <c r="E256" i="18"/>
  <c r="E255" i="18"/>
  <c r="E254" i="18"/>
  <c r="E253" i="18"/>
  <c r="E252" i="18"/>
  <c r="E251" i="18"/>
  <c r="E250" i="18"/>
  <c r="E249" i="18"/>
  <c r="E248" i="18"/>
  <c r="E247" i="18"/>
  <c r="E246" i="18"/>
  <c r="E245" i="18"/>
  <c r="E244" i="18"/>
  <c r="E243" i="18"/>
  <c r="E242" i="18"/>
  <c r="E241" i="18"/>
  <c r="E240" i="18"/>
  <c r="E239" i="18"/>
  <c r="E238" i="18"/>
  <c r="E237" i="18"/>
  <c r="E236" i="18"/>
  <c r="E235" i="18"/>
  <c r="E234" i="18"/>
  <c r="E233" i="18"/>
  <c r="E232" i="18"/>
  <c r="E231" i="18"/>
  <c r="E230" i="18"/>
  <c r="E229" i="18"/>
  <c r="E228" i="18"/>
  <c r="E227" i="18"/>
  <c r="E226" i="18"/>
  <c r="E225" i="18"/>
  <c r="E224" i="18"/>
  <c r="E223" i="18"/>
  <c r="E222" i="18"/>
  <c r="E221" i="18"/>
  <c r="E220" i="18"/>
  <c r="E219" i="18"/>
  <c r="E218" i="18"/>
  <c r="E217" i="18"/>
  <c r="E216" i="18"/>
  <c r="E215" i="18"/>
  <c r="E214" i="18"/>
  <c r="E213" i="18"/>
  <c r="E212" i="18"/>
  <c r="E211" i="18"/>
  <c r="E210" i="18"/>
  <c r="E209" i="18"/>
  <c r="E208" i="18"/>
  <c r="E207" i="18"/>
  <c r="E206" i="18"/>
  <c r="E205" i="18"/>
  <c r="E204" i="18"/>
  <c r="E203" i="18"/>
  <c r="E202" i="18"/>
  <c r="E201" i="18"/>
  <c r="E200" i="18"/>
  <c r="E199" i="18"/>
  <c r="E198" i="18"/>
  <c r="E197" i="18"/>
  <c r="E196" i="18"/>
  <c r="E195" i="18"/>
  <c r="E194" i="18"/>
  <c r="E193" i="18"/>
  <c r="E192" i="18"/>
  <c r="E191" i="18"/>
  <c r="E190" i="18"/>
  <c r="E189" i="18"/>
  <c r="E188" i="18"/>
  <c r="E187" i="18"/>
  <c r="E186" i="18"/>
  <c r="E185" i="18"/>
  <c r="E184" i="18"/>
  <c r="E183" i="18"/>
  <c r="E182" i="18"/>
  <c r="E181" i="18"/>
  <c r="E180" i="18"/>
  <c r="E179" i="18"/>
  <c r="E178" i="18"/>
  <c r="E177" i="18"/>
  <c r="E176" i="18"/>
  <c r="E175" i="18"/>
  <c r="E174" i="18"/>
  <c r="E173" i="18"/>
  <c r="E172" i="18"/>
  <c r="E171" i="18"/>
  <c r="E170" i="18"/>
  <c r="E169" i="18"/>
  <c r="E168" i="18"/>
  <c r="E167" i="18"/>
  <c r="E166" i="18"/>
  <c r="E165" i="18"/>
  <c r="E164" i="18"/>
  <c r="E163" i="18"/>
  <c r="E162" i="18"/>
  <c r="E161" i="18"/>
  <c r="E160" i="18"/>
  <c r="E159" i="18"/>
  <c r="E158" i="18"/>
  <c r="E157" i="18"/>
  <c r="E156" i="18"/>
  <c r="E155" i="18"/>
  <c r="E154" i="18"/>
  <c r="E153" i="18"/>
  <c r="E152" i="18"/>
  <c r="E151" i="18"/>
  <c r="E150" i="18"/>
  <c r="E149" i="18"/>
  <c r="E148" i="18"/>
  <c r="E147" i="18"/>
  <c r="E146" i="18"/>
  <c r="E145" i="18"/>
  <c r="E144" i="18"/>
  <c r="E143" i="18"/>
  <c r="E142" i="18"/>
  <c r="E141" i="18"/>
  <c r="E140" i="18"/>
  <c r="E139" i="18"/>
  <c r="E138" i="18"/>
  <c r="E137" i="18"/>
  <c r="E136" i="18"/>
  <c r="E135" i="18"/>
  <c r="E134" i="18"/>
  <c r="E133" i="18"/>
  <c r="E132" i="18"/>
  <c r="E131" i="18"/>
  <c r="E130" i="18"/>
  <c r="E129" i="18"/>
  <c r="E128" i="18"/>
  <c r="E127" i="18"/>
  <c r="E126" i="18"/>
  <c r="E125" i="18"/>
  <c r="E124" i="18"/>
  <c r="E123" i="18"/>
  <c r="E122" i="18"/>
  <c r="E121" i="18"/>
  <c r="E120" i="18"/>
  <c r="E119" i="18"/>
  <c r="E118" i="18"/>
  <c r="E117" i="18"/>
  <c r="E116" i="18"/>
  <c r="E115" i="18"/>
  <c r="E114" i="18"/>
  <c r="E113" i="18"/>
  <c r="E112" i="18"/>
  <c r="E111" i="18"/>
  <c r="E110" i="18"/>
  <c r="E109" i="18"/>
  <c r="E108" i="18"/>
  <c r="E107" i="18"/>
  <c r="E106" i="18"/>
  <c r="E105" i="18"/>
  <c r="E104" i="18"/>
  <c r="E103" i="18"/>
  <c r="E102" i="18"/>
  <c r="E101" i="18"/>
  <c r="E100" i="18"/>
  <c r="E99" i="18"/>
  <c r="E98" i="18"/>
  <c r="E97" i="18"/>
  <c r="E96" i="18"/>
  <c r="E95" i="18"/>
  <c r="E94" i="18"/>
  <c r="E93" i="18"/>
  <c r="E92" i="18"/>
  <c r="E91" i="18"/>
  <c r="E90" i="18"/>
  <c r="E89" i="18"/>
  <c r="E88" i="18"/>
  <c r="E87" i="18"/>
  <c r="E86" i="18"/>
  <c r="E85" i="18"/>
  <c r="E84" i="18"/>
  <c r="E83" i="18"/>
  <c r="E82" i="18"/>
  <c r="E81" i="18"/>
  <c r="E80" i="18"/>
  <c r="E79" i="18"/>
  <c r="E78" i="18"/>
  <c r="E77" i="18"/>
  <c r="E76" i="18"/>
  <c r="E75" i="18"/>
  <c r="E74" i="18"/>
  <c r="E73" i="18"/>
  <c r="E72" i="18"/>
  <c r="E71" i="18"/>
  <c r="E70" i="18"/>
  <c r="E69" i="18"/>
  <c r="E68" i="18"/>
  <c r="E67" i="18"/>
  <c r="E66" i="18"/>
  <c r="E65" i="18"/>
  <c r="E64" i="18"/>
  <c r="E63" i="18"/>
  <c r="E62" i="18"/>
  <c r="E61" i="18"/>
  <c r="E60" i="18"/>
  <c r="E59" i="18"/>
  <c r="E58" i="18"/>
  <c r="E57" i="18"/>
  <c r="E56" i="18"/>
  <c r="E55" i="18"/>
  <c r="E54" i="18"/>
  <c r="E53" i="18"/>
  <c r="E52" i="18"/>
  <c r="E51" i="18"/>
  <c r="E50" i="18"/>
  <c r="E49" i="18"/>
  <c r="E48" i="18"/>
  <c r="E47" i="18"/>
  <c r="E46" i="18"/>
  <c r="E45" i="18"/>
  <c r="E44" i="18"/>
  <c r="E43" i="18"/>
  <c r="E42" i="18"/>
  <c r="E41" i="18"/>
  <c r="E40" i="18"/>
  <c r="E39" i="18"/>
  <c r="E38" i="18"/>
  <c r="E37" i="18"/>
  <c r="E36" i="18"/>
  <c r="E35" i="18"/>
  <c r="E34" i="18"/>
  <c r="E33" i="18"/>
  <c r="E32" i="18"/>
  <c r="E31" i="18"/>
  <c r="E29" i="18"/>
  <c r="E28" i="18"/>
  <c r="J18" i="14" l="1"/>
  <c r="H9" i="14"/>
  <c r="S23" i="18" l="1"/>
  <c r="V23" i="18"/>
  <c r="L9" i="17" l="1"/>
  <c r="I9" i="15"/>
  <c r="H139" i="2" l="1"/>
  <c r="H15" i="2" s="1"/>
  <c r="F27" i="7" s="1"/>
  <c r="H120" i="2"/>
  <c r="H14" i="2" l="1"/>
  <c r="F26" i="7" s="1"/>
  <c r="H16" i="2"/>
  <c r="F28" i="7" s="1"/>
  <c r="I3" i="10"/>
  <c r="I4" i="10"/>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H20" i="2" l="1"/>
  <c r="E154" i="2" l="1"/>
  <c r="D5" i="7" l="1"/>
  <c r="C7" i="4"/>
  <c r="F9" i="2"/>
  <c r="H21" i="2"/>
  <c r="K27" i="7"/>
  <c r="H19" i="2"/>
  <c r="H18" i="2"/>
  <c r="G139" i="2"/>
  <c r="F139" i="2"/>
  <c r="E139" i="2"/>
  <c r="K139" i="2" s="1"/>
  <c r="G120" i="2"/>
  <c r="F120" i="2"/>
  <c r="E120" i="2"/>
  <c r="K120" i="2" l="1"/>
  <c r="K25" i="7"/>
  <c r="K26" i="7"/>
  <c r="K28" i="7"/>
  <c r="F145" i="2"/>
  <c r="G15" i="2" s="1"/>
  <c r="F144" i="2"/>
  <c r="G14" i="2" s="1"/>
  <c r="H145" i="2"/>
  <c r="I15" i="2" s="1"/>
  <c r="E144" i="2"/>
  <c r="F14" i="2" s="1"/>
  <c r="R12" i="7" s="1"/>
  <c r="H144" i="2"/>
  <c r="I14" i="2" s="1"/>
  <c r="K18" i="2" s="1"/>
  <c r="E145" i="2"/>
  <c r="F15" i="2" s="1"/>
  <c r="L25" i="7" l="1"/>
  <c r="G16" i="2"/>
  <c r="E28" i="7" s="1"/>
  <c r="R14" i="7"/>
  <c r="F16" i="2"/>
  <c r="D28" i="7" s="1"/>
  <c r="R15" i="7"/>
  <c r="I16" i="2" l="1"/>
  <c r="E156" i="2"/>
  <c r="H23" i="2" l="1"/>
  <c r="G2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tc={FF53844E-346F-4773-B156-438C87B1F6AD}</author>
    <author>tc={42074D53-8176-4312-BB44-38315C767E26}</author>
  </authors>
  <commentList>
    <comment ref="I2" authorId="0" shapeId="0" xr:uid="{FF53844E-346F-4773-B156-438C87B1F6AD}">
      <text>
        <t>[Threaded comment]
Your version of Excel allows you to read this threaded comment; however, any edits to it will get removed if the file is opened in a newer version of Excel. Learn more: https://go.microsoft.com/fwlink/?linkid=870924
Comment:
    Verify with Jordan that this list was verified against what Krista sent.</t>
      </text>
    </comment>
    <comment ref="K2" authorId="1" shapeId="0" xr:uid="{42074D53-8176-4312-BB44-38315C767E26}">
      <text>
        <t>[Threaded comment]
Your version of Excel allows you to read this threaded comment; however, any edits to it will get removed if the file is opened in a newer version of Excel. Learn more: https://go.microsoft.com/fwlink/?linkid=870924
Comment:
    Allow for "other" free-form.</t>
      </text>
    </comment>
  </commentList>
</comments>
</file>

<file path=xl/sharedStrings.xml><?xml version="1.0" encoding="utf-8"?>
<sst xmlns="http://schemas.openxmlformats.org/spreadsheetml/2006/main" count="23784" uniqueCount="7483">
  <si>
    <t>Connecting British Columbia Program: Cellular Expansion Fund</t>
  </si>
  <si>
    <t>WORKBOOK INSTRUCTIONS</t>
  </si>
  <si>
    <t>Published Aug. XX, 2023 – Ver. 1.0</t>
  </si>
  <si>
    <t xml:space="preserve">Applicants to the Connecting British Columbia Program are required to complete this workbook with detailed information about the proposed project.
It is the responsibility of the applicant to ensure the information entered is accurate and that totals and costs add up correctly.  </t>
  </si>
  <si>
    <t>INSTRUCTIONS - Project Information</t>
  </si>
  <si>
    <t>Named Communities</t>
  </si>
  <si>
    <t>Locales</t>
  </si>
  <si>
    <t>Highways</t>
  </si>
  <si>
    <t>Towers</t>
  </si>
  <si>
    <t>Detailed Budget</t>
  </si>
  <si>
    <t>Equipment Details</t>
  </si>
  <si>
    <t>Permitting</t>
  </si>
  <si>
    <t xml:space="preserve">Applicants should not enter formulas, add or remove columns and rows or make other changes to the format of the workbook. If you are pasting data from one spreadsheet to another, paste values only, not formulas or formatting. Any change to the format of the spreadsheet may prevent your data from being assessed for funding. </t>
  </si>
  <si>
    <t xml:space="preserve">Once the workbook is completed verify all information entered is correct. The SUMMARY sheet will auto-populated a reference table to summarize the information provided.  </t>
  </si>
  <si>
    <t>PROJECT INFORMATION</t>
  </si>
  <si>
    <t>Project Name:</t>
  </si>
  <si>
    <r>
      <t xml:space="preserve">Indicate the </t>
    </r>
    <r>
      <rPr>
        <u/>
        <sz val="12"/>
        <rFont val="Calibri"/>
        <family val="2"/>
      </rPr>
      <t>applicant organization</t>
    </r>
    <r>
      <rPr>
        <sz val="12"/>
        <rFont val="Calibri"/>
        <family val="2"/>
      </rPr>
      <t xml:space="preserve"> and a </t>
    </r>
    <r>
      <rPr>
        <u/>
        <sz val="12"/>
        <rFont val="Calibri"/>
        <family val="2"/>
      </rPr>
      <t>primary contact</t>
    </r>
    <r>
      <rPr>
        <sz val="12"/>
        <rFont val="Calibri"/>
        <family val="2"/>
      </rPr>
      <t xml:space="preserve"> for information entered into this workbook.</t>
    </r>
  </si>
  <si>
    <t>Applicant Organization:</t>
  </si>
  <si>
    <t>Primary Contact:</t>
  </si>
  <si>
    <t>Name</t>
  </si>
  <si>
    <t>Email</t>
  </si>
  <si>
    <t>INSTRUCTIONS</t>
  </si>
  <si>
    <t>New Cellular Coverage (km)</t>
  </si>
  <si>
    <t>Number of Rest Areas</t>
  </si>
  <si>
    <t>Number of Inland Ferries</t>
  </si>
  <si>
    <t>Step 1</t>
  </si>
  <si>
    <t>Step 4</t>
  </si>
  <si>
    <t>Step 7</t>
  </si>
  <si>
    <t>Step 3</t>
  </si>
  <si>
    <t>Step 5</t>
  </si>
  <si>
    <t>Wi-Fi Hotspot Information</t>
  </si>
  <si>
    <t>Callbox Information</t>
  </si>
  <si>
    <t>Site ID</t>
  </si>
  <si>
    <t>Latitude</t>
  </si>
  <si>
    <t>Longitude</t>
  </si>
  <si>
    <t>Operating Frquencies</t>
  </si>
  <si>
    <t>Upload Capacity Supplied to Access Point</t>
  </si>
  <si>
    <t>Download Capacity Supplied to Access Point</t>
  </si>
  <si>
    <t>Service Targets</t>
  </si>
  <si>
    <t>Target Communities</t>
  </si>
  <si>
    <r>
      <t xml:space="preserve">Backbone Components </t>
    </r>
    <r>
      <rPr>
        <i/>
        <sz val="11"/>
        <color theme="0"/>
        <rFont val="Calibri"/>
        <family val="2"/>
      </rPr>
      <t>(use drop-down in each cell)</t>
    </r>
  </si>
  <si>
    <t>Use this template to identify the tower information the proposed project. </t>
  </si>
  <si>
    <t>TOWER INFORMATION</t>
  </si>
  <si>
    <t>Step 2</t>
  </si>
  <si>
    <t>Step 6</t>
  </si>
  <si>
    <t>Tower Location</t>
  </si>
  <si>
    <t>Tower Information</t>
  </si>
  <si>
    <r>
      <t xml:space="preserve">Transmit Power at Antenna Port per Sector </t>
    </r>
    <r>
      <rPr>
        <i/>
        <sz val="11"/>
        <color theme="0"/>
        <rFont val="Calibri"/>
        <family val="2"/>
      </rPr>
      <t>(Watts)</t>
    </r>
  </si>
  <si>
    <t>Backbone Information</t>
  </si>
  <si>
    <t>Capacity</t>
  </si>
  <si>
    <t>Base Station Antenna Height Above Ground (m)</t>
  </si>
  <si>
    <r>
      <t xml:space="preserve">Tower Use
</t>
    </r>
    <r>
      <rPr>
        <i/>
        <sz val="11"/>
        <color theme="0"/>
        <rFont val="Calibri"/>
        <family val="2"/>
      </rPr>
      <t>(use drop-down in each cell)</t>
    </r>
  </si>
  <si>
    <r>
      <t xml:space="preserve">New or Existing </t>
    </r>
    <r>
      <rPr>
        <i/>
        <sz val="11"/>
        <color theme="0"/>
        <rFont val="Calibri"/>
        <family val="2"/>
      </rPr>
      <t>(use drop-down in each cell)</t>
    </r>
  </si>
  <si>
    <r>
      <t xml:space="preserve">Wireless Technology Standard </t>
    </r>
    <r>
      <rPr>
        <i/>
        <sz val="11"/>
        <color theme="0"/>
        <rFont val="Calibri"/>
        <family val="2"/>
      </rPr>
      <t>(use drop-down in each cell)</t>
    </r>
  </si>
  <si>
    <t>If "Other" Technology Selected, Please Specify</t>
  </si>
  <si>
    <r>
      <t xml:space="preserve">If "LTE" Technology Selected, Please Specify configuration </t>
    </r>
    <r>
      <rPr>
        <i/>
        <sz val="11"/>
        <color theme="0"/>
        <rFont val="Calibri"/>
        <family val="2"/>
      </rPr>
      <t>(use drop-down in each cell)</t>
    </r>
  </si>
  <si>
    <t>Release/Version</t>
  </si>
  <si>
    <t>Operational Frequency Band (MHz)</t>
  </si>
  <si>
    <t>Operational Bandwidth (MHz)</t>
  </si>
  <si>
    <r>
      <t xml:space="preserve">Spectrum License Status </t>
    </r>
    <r>
      <rPr>
        <i/>
        <sz val="11"/>
        <color theme="0"/>
        <rFont val="Calibri"/>
        <family val="2"/>
      </rPr>
      <t>(use drop-down in each cell)</t>
    </r>
  </si>
  <si>
    <r>
      <t xml:space="preserve">Multiple Input Multiple Output (MIMO) Configuration </t>
    </r>
    <r>
      <rPr>
        <i/>
        <sz val="11"/>
        <color theme="0"/>
        <rFont val="Calibri"/>
        <family val="2"/>
      </rPr>
      <t>(use drop-down in each cell)</t>
    </r>
  </si>
  <si>
    <r>
      <t xml:space="preserve">Massive MIMO Gain Factor </t>
    </r>
    <r>
      <rPr>
        <i/>
        <sz val="11"/>
        <color theme="0"/>
        <rFont val="Calibri"/>
        <family val="2"/>
      </rPr>
      <t>(if known)</t>
    </r>
  </si>
  <si>
    <t>Base Station Antenna Gain (dBi)</t>
  </si>
  <si>
    <r>
      <t xml:space="preserve">Number of Sectors </t>
    </r>
    <r>
      <rPr>
        <i/>
        <sz val="11"/>
        <color theme="0"/>
        <rFont val="Calibri"/>
        <family val="2"/>
      </rPr>
      <t>(use drop-down in each cell)</t>
    </r>
  </si>
  <si>
    <t>Base Station Tower Height Above Ground (m)</t>
  </si>
  <si>
    <t>Base Station Antenna Height Above Groung (m)</t>
  </si>
  <si>
    <t>Sector 1</t>
  </si>
  <si>
    <t>Sector 2</t>
  </si>
  <si>
    <t>Sector 3</t>
  </si>
  <si>
    <t>Sector 4</t>
  </si>
  <si>
    <t>Sector 5</t>
  </si>
  <si>
    <t>Sector 6</t>
  </si>
  <si>
    <t>If "Fibre", Number of Strands in Cable Bundle</t>
  </si>
  <si>
    <r>
      <t xml:space="preserve">Downstream Capacity </t>
    </r>
    <r>
      <rPr>
        <i/>
        <sz val="11"/>
        <color theme="0"/>
        <rFont val="Calibri"/>
        <family val="2"/>
      </rPr>
      <t>(Mbps)</t>
    </r>
  </si>
  <si>
    <t>Upstream Capacity (Mbps)</t>
  </si>
  <si>
    <t xml:space="preserve">                     NAMED COMMUNITIES</t>
  </si>
  <si>
    <t>Drop Down Lists</t>
  </si>
  <si>
    <t>Use this template to identify the Named Communities that will benefit from the proposed project.  The list below contains the communities or placenames in B.C. that are classified as cities, towns, villages, districts, municipalities, or indigenous communities.  
While every effort is made to ensure all communities are on this list it is possible that a local place name or neighborhood is not included.  Those communities not shown on the list below can be identified on the Locales sheet in this workbook.</t>
  </si>
  <si>
    <t>Transport</t>
  </si>
  <si>
    <t>Fibre</t>
  </si>
  <si>
    <r>
      <t xml:space="preserve">SUMMARY </t>
    </r>
    <r>
      <rPr>
        <i/>
        <sz val="16"/>
        <color theme="1"/>
        <rFont val="Calibri"/>
        <family val="2"/>
      </rPr>
      <t>(Auto-Populated)</t>
    </r>
  </si>
  <si>
    <t>Last-Mile</t>
  </si>
  <si>
    <t>Microwave</t>
  </si>
  <si>
    <t>Transport &amp; Last-Mile</t>
  </si>
  <si>
    <t>Other</t>
  </si>
  <si>
    <t>Population</t>
  </si>
  <si>
    <t>Total Number of Communities</t>
  </si>
  <si>
    <t>Indigenous Communities</t>
  </si>
  <si>
    <t>Total Number of Households</t>
  </si>
  <si>
    <t>Deployments</t>
  </si>
  <si>
    <t>Cellular</t>
  </si>
  <si>
    <t>Total Number of Wi-Fi Hotspots</t>
  </si>
  <si>
    <t>NAMED COMMUNITY INFORMATION</t>
  </si>
  <si>
    <t>Based on threshold fo 75% HHs in a HEX having access to 50/10</t>
  </si>
  <si>
    <t>Reference List</t>
  </si>
  <si>
    <t xml:space="preserve">Reference List </t>
  </si>
  <si>
    <t>CRTC Broadband Fund Criteria</t>
  </si>
  <si>
    <t>Not Used Currently</t>
  </si>
  <si>
    <t>Regional District</t>
  </si>
  <si>
    <t>Economic Region</t>
  </si>
  <si>
    <t>Regional District of East Kootenay</t>
  </si>
  <si>
    <t>Kootenay</t>
  </si>
  <si>
    <t>Roosville</t>
  </si>
  <si>
    <t>N</t>
  </si>
  <si>
    <t>Grasmere</t>
  </si>
  <si>
    <t>Baynes Lake</t>
  </si>
  <si>
    <t>Elko</t>
  </si>
  <si>
    <t>Jaffray</t>
  </si>
  <si>
    <t>Wardner</t>
  </si>
  <si>
    <t>Bull River</t>
  </si>
  <si>
    <t>Mayook</t>
  </si>
  <si>
    <t>Cranbrook</t>
  </si>
  <si>
    <t>Cokato</t>
  </si>
  <si>
    <t>Fernie</t>
  </si>
  <si>
    <t>Hosmer</t>
  </si>
  <si>
    <t>Sparwood</t>
  </si>
  <si>
    <t>Elkford</t>
  </si>
  <si>
    <t>Moyie</t>
  </si>
  <si>
    <t>Regional District of Central Kootenay</t>
  </si>
  <si>
    <t>Yahk</t>
  </si>
  <si>
    <t>Kitchener</t>
  </si>
  <si>
    <t>Creston</t>
  </si>
  <si>
    <t>Wynndel</t>
  </si>
  <si>
    <t>Lister</t>
  </si>
  <si>
    <t>Canyon</t>
  </si>
  <si>
    <t>Huscroft</t>
  </si>
  <si>
    <t>Crawford Bay</t>
  </si>
  <si>
    <t>Balfour</t>
  </si>
  <si>
    <t>Procter</t>
  </si>
  <si>
    <t>Harrop</t>
  </si>
  <si>
    <t>Riondel</t>
  </si>
  <si>
    <t>Ymir</t>
  </si>
  <si>
    <t>Ainsworth Hot Springs</t>
  </si>
  <si>
    <t>Nelson</t>
  </si>
  <si>
    <t>Winlaw</t>
  </si>
  <si>
    <t>Slocan</t>
  </si>
  <si>
    <t>Silverton</t>
  </si>
  <si>
    <t>New Denver</t>
  </si>
  <si>
    <t>Salmo</t>
  </si>
  <si>
    <t>Regional District of Kootenay Boundary</t>
  </si>
  <si>
    <t>Fruitvale</t>
  </si>
  <si>
    <t>Montrose</t>
  </si>
  <si>
    <t>Trail</t>
  </si>
  <si>
    <t>Warfield</t>
  </si>
  <si>
    <t>Rossland</t>
  </si>
  <si>
    <t>Genelle</t>
  </si>
  <si>
    <t>Ootischenia</t>
  </si>
  <si>
    <t>Castlegar</t>
  </si>
  <si>
    <t>Blueberry Creek</t>
  </si>
  <si>
    <t>Kinnaird</t>
  </si>
  <si>
    <t>Raspberry</t>
  </si>
  <si>
    <t>Robson</t>
  </si>
  <si>
    <t>Glade</t>
  </si>
  <si>
    <t>Shoreacres</t>
  </si>
  <si>
    <t>Bonnington Falls</t>
  </si>
  <si>
    <t>Krestova</t>
  </si>
  <si>
    <t>Taghum</t>
  </si>
  <si>
    <t>Brilliant</t>
  </si>
  <si>
    <t>Glenmerry</t>
  </si>
  <si>
    <t>Sunningdale</t>
  </si>
  <si>
    <t>Park Siding</t>
  </si>
  <si>
    <t>Christina Lake</t>
  </si>
  <si>
    <t>Grand Forks</t>
  </si>
  <si>
    <t>Niagara</t>
  </si>
  <si>
    <t>Greenwood</t>
  </si>
  <si>
    <t>Midway</t>
  </si>
  <si>
    <t>Rock Creek</t>
  </si>
  <si>
    <t>Bridesville</t>
  </si>
  <si>
    <t>Regional District of Okanagan-Similkameen</t>
  </si>
  <si>
    <t>Thompson--Okanagan</t>
  </si>
  <si>
    <t>Osoyoos</t>
  </si>
  <si>
    <t>Cawston</t>
  </si>
  <si>
    <t>Oliver</t>
  </si>
  <si>
    <t>Willowbrook</t>
  </si>
  <si>
    <t>Keremeos</t>
  </si>
  <si>
    <t>Hedley</t>
  </si>
  <si>
    <t>Penticton</t>
  </si>
  <si>
    <t>Kaleden</t>
  </si>
  <si>
    <t>Kimberley</t>
  </si>
  <si>
    <t>Wycliffe</t>
  </si>
  <si>
    <t>Fort Steele</t>
  </si>
  <si>
    <t>Y</t>
  </si>
  <si>
    <t>Marysville</t>
  </si>
  <si>
    <t>Wasa</t>
  </si>
  <si>
    <t>Canal Flats</t>
  </si>
  <si>
    <t>Kaslo</t>
  </si>
  <si>
    <t>Windermere</t>
  </si>
  <si>
    <t>Invermere</t>
  </si>
  <si>
    <t>Wilmer</t>
  </si>
  <si>
    <t>Radium Hot Springs</t>
  </si>
  <si>
    <t>Edgewater</t>
  </si>
  <si>
    <t>Meadow Creek</t>
  </si>
  <si>
    <t>Cooper Creek</t>
  </si>
  <si>
    <t>Lardeau</t>
  </si>
  <si>
    <t>Hills</t>
  </si>
  <si>
    <t>Burton</t>
  </si>
  <si>
    <t>Nakusp</t>
  </si>
  <si>
    <t>Fauquier</t>
  </si>
  <si>
    <t>Edgewood</t>
  </si>
  <si>
    <t>Kuskonook</t>
  </si>
  <si>
    <t>Sanca</t>
  </si>
  <si>
    <t>Boswell</t>
  </si>
  <si>
    <t>Nelway</t>
  </si>
  <si>
    <t>Paterson</t>
  </si>
  <si>
    <t>Cascade</t>
  </si>
  <si>
    <t>Gilpin</t>
  </si>
  <si>
    <t>Kettle Valley</t>
  </si>
  <si>
    <t>Okanagan Falls</t>
  </si>
  <si>
    <t>Olalla</t>
  </si>
  <si>
    <t>Princeton</t>
  </si>
  <si>
    <t>Manning Park</t>
  </si>
  <si>
    <t>Eastgate</t>
  </si>
  <si>
    <t>Fraser Valley Regional District</t>
  </si>
  <si>
    <t>Lower Mainland--Southwest</t>
  </si>
  <si>
    <t>Sunshine Valley</t>
  </si>
  <si>
    <t>Hope</t>
  </si>
  <si>
    <t>Laidlaw</t>
  </si>
  <si>
    <t>Ruby Creek</t>
  </si>
  <si>
    <t>Harrison Hot Springs</t>
  </si>
  <si>
    <t>Silver Creek</t>
  </si>
  <si>
    <t>Haig</t>
  </si>
  <si>
    <t>Agassiz</t>
  </si>
  <si>
    <t>Harrison Mills</t>
  </si>
  <si>
    <t>Popkum</t>
  </si>
  <si>
    <t>Rosedale</t>
  </si>
  <si>
    <t>Chilliwack</t>
  </si>
  <si>
    <t>Sardis</t>
  </si>
  <si>
    <t>Promontory</t>
  </si>
  <si>
    <t>Cultus Lake</t>
  </si>
  <si>
    <t>Vedder Crossing</t>
  </si>
  <si>
    <t>Lindell Beach</t>
  </si>
  <si>
    <t>Slesse Park</t>
  </si>
  <si>
    <t>Yarrow</t>
  </si>
  <si>
    <t>Abbotsford</t>
  </si>
  <si>
    <t>Matsqui</t>
  </si>
  <si>
    <t>Huntingdon</t>
  </si>
  <si>
    <t>Aberdeen</t>
  </si>
  <si>
    <t>Clearbrook</t>
  </si>
  <si>
    <t>Metro Vancouver Regional District</t>
  </si>
  <si>
    <t>Aldergrove</t>
  </si>
  <si>
    <t>Mission</t>
  </si>
  <si>
    <t>Murrayville</t>
  </si>
  <si>
    <t>Langley</t>
  </si>
  <si>
    <t>White Rock</t>
  </si>
  <si>
    <t>Brookswood</t>
  </si>
  <si>
    <t>Fern Ridge</t>
  </si>
  <si>
    <t>Walnut Grove</t>
  </si>
  <si>
    <t>Fort Langley</t>
  </si>
  <si>
    <t>Douglas</t>
  </si>
  <si>
    <t>South Surrey</t>
  </si>
  <si>
    <t>Cloverdale</t>
  </si>
  <si>
    <t>Tsawwassen</t>
  </si>
  <si>
    <t>North Delta</t>
  </si>
  <si>
    <t>Ladner</t>
  </si>
  <si>
    <t>Richmond</t>
  </si>
  <si>
    <t>Lake Errock</t>
  </si>
  <si>
    <t>Durieu</t>
  </si>
  <si>
    <t>University Hill</t>
  </si>
  <si>
    <t>Vancouver</t>
  </si>
  <si>
    <t>Burnaby</t>
  </si>
  <si>
    <t>New Westminster</t>
  </si>
  <si>
    <t>Port Moody</t>
  </si>
  <si>
    <t>Belcarra</t>
  </si>
  <si>
    <t>North Vancouver</t>
  </si>
  <si>
    <t>Anmore</t>
  </si>
  <si>
    <t>Pleasantside</t>
  </si>
  <si>
    <t>Port Coquitlam</t>
  </si>
  <si>
    <t>Coquitlam</t>
  </si>
  <si>
    <t>Surrey</t>
  </si>
  <si>
    <t>Lynn Valley</t>
  </si>
  <si>
    <t>Deep Cove</t>
  </si>
  <si>
    <t>Delbrook</t>
  </si>
  <si>
    <t>Seymour Heights</t>
  </si>
  <si>
    <t>Dundarave</t>
  </si>
  <si>
    <t>Hollyburn</t>
  </si>
  <si>
    <t>Caulfeild</t>
  </si>
  <si>
    <t>Westmount</t>
  </si>
  <si>
    <t>Lions Bay</t>
  </si>
  <si>
    <t>Pitt Meadows</t>
  </si>
  <si>
    <t>Maple Ridge</t>
  </si>
  <si>
    <t>Coalmont</t>
  </si>
  <si>
    <t>Tulameen</t>
  </si>
  <si>
    <t>Summerland</t>
  </si>
  <si>
    <t>Naramata</t>
  </si>
  <si>
    <t>Regional District of Central Okanagan</t>
  </si>
  <si>
    <t>Peachland</t>
  </si>
  <si>
    <t>Kelowna</t>
  </si>
  <si>
    <t>Westside</t>
  </si>
  <si>
    <t>Glenrosa</t>
  </si>
  <si>
    <t>Westbank</t>
  </si>
  <si>
    <t>Okanagan Mission</t>
  </si>
  <si>
    <t>Braeloch</t>
  </si>
  <si>
    <t>Ellison</t>
  </si>
  <si>
    <t>Rutland</t>
  </si>
  <si>
    <t>Beaverdell</t>
  </si>
  <si>
    <t>Carmi</t>
  </si>
  <si>
    <t>Winfield</t>
  </si>
  <si>
    <t>Woodsdale</t>
  </si>
  <si>
    <t>Okanagan Centre</t>
  </si>
  <si>
    <t>Oyama</t>
  </si>
  <si>
    <t>Regional District of North Okanagan</t>
  </si>
  <si>
    <t>Lumby</t>
  </si>
  <si>
    <t>Lavington</t>
  </si>
  <si>
    <t>Blue Springs</t>
  </si>
  <si>
    <t>Shuswap Falls</t>
  </si>
  <si>
    <t>Cherryville</t>
  </si>
  <si>
    <t>Squamish-Lillooet Regional District</t>
  </si>
  <si>
    <t>Squamish</t>
  </si>
  <si>
    <t>Brackendale</t>
  </si>
  <si>
    <t>Whistler</t>
  </si>
  <si>
    <t>Alpine Meadows</t>
  </si>
  <si>
    <t>Whistler Creek</t>
  </si>
  <si>
    <t>Pemberton</t>
  </si>
  <si>
    <t>Mount Currie</t>
  </si>
  <si>
    <t>Birken</t>
  </si>
  <si>
    <t>D'Arcy</t>
  </si>
  <si>
    <t>Pemberton Meadows</t>
  </si>
  <si>
    <t>Ogden</t>
  </si>
  <si>
    <t>Gold Bridge</t>
  </si>
  <si>
    <t>Horseshoe Bay</t>
  </si>
  <si>
    <t>Gambier Harbour</t>
  </si>
  <si>
    <t>Sunshine Coast Regional District</t>
  </si>
  <si>
    <t>New Brighton</t>
  </si>
  <si>
    <t>Gibsons</t>
  </si>
  <si>
    <t>Williamsons Landing</t>
  </si>
  <si>
    <t>Langdale</t>
  </si>
  <si>
    <t>Roberts Creek</t>
  </si>
  <si>
    <t>Sechelt</t>
  </si>
  <si>
    <t>Davis Bay</t>
  </si>
  <si>
    <t>Selma Park</t>
  </si>
  <si>
    <t>Welcome Beach</t>
  </si>
  <si>
    <t>Halfmoon Bay</t>
  </si>
  <si>
    <t>Secret Cove</t>
  </si>
  <si>
    <t>Madeira Park</t>
  </si>
  <si>
    <t>Garden Bay</t>
  </si>
  <si>
    <t>qathet Regional District</t>
  </si>
  <si>
    <t>Vancouver Island and Coast</t>
  </si>
  <si>
    <t>Gillies Bay</t>
  </si>
  <si>
    <t>Stillwater</t>
  </si>
  <si>
    <t>Marshall School Junction</t>
  </si>
  <si>
    <t>Van Anda</t>
  </si>
  <si>
    <t>Lang Bay</t>
  </si>
  <si>
    <t>Brew Bay</t>
  </si>
  <si>
    <t>Myrtle Point</t>
  </si>
  <si>
    <t>Earls Cove</t>
  </si>
  <si>
    <t>Egmont</t>
  </si>
  <si>
    <t>Tuwanek</t>
  </si>
  <si>
    <t>Saltery Bay</t>
  </si>
  <si>
    <t>Powell River</t>
  </si>
  <si>
    <t>Wildwood</t>
  </si>
  <si>
    <t>Westview</t>
  </si>
  <si>
    <t>Cranberry</t>
  </si>
  <si>
    <t>Lund</t>
  </si>
  <si>
    <t>Garibaldi</t>
  </si>
  <si>
    <t>Strathcona Regional District</t>
  </si>
  <si>
    <t>Mansons Landing</t>
  </si>
  <si>
    <t>Whaletown</t>
  </si>
  <si>
    <t>Read Island</t>
  </si>
  <si>
    <t>Tipella</t>
  </si>
  <si>
    <t>Bear Creek</t>
  </si>
  <si>
    <t>Silver River</t>
  </si>
  <si>
    <t>Dogwood Valley</t>
  </si>
  <si>
    <t>Squeah</t>
  </si>
  <si>
    <t>Yale</t>
  </si>
  <si>
    <t>Spuzzum</t>
  </si>
  <si>
    <t>North Bend</t>
  </si>
  <si>
    <t>Boston Bar</t>
  </si>
  <si>
    <t>Thompson-Nicola Regional District</t>
  </si>
  <si>
    <t>Lytton</t>
  </si>
  <si>
    <t>Lower Nicola</t>
  </si>
  <si>
    <t>Merritt</t>
  </si>
  <si>
    <t>Lillooet</t>
  </si>
  <si>
    <t>South Shalalth</t>
  </si>
  <si>
    <t>Seton Portage</t>
  </si>
  <si>
    <t>Moha</t>
  </si>
  <si>
    <t>Clinton</t>
  </si>
  <si>
    <t>Chasm</t>
  </si>
  <si>
    <t>70 Mile House</t>
  </si>
  <si>
    <t>Cache Creek</t>
  </si>
  <si>
    <t>Ashcroft</t>
  </si>
  <si>
    <t>Boston Flats</t>
  </si>
  <si>
    <t>Walhachin</t>
  </si>
  <si>
    <t>Spences Bridge</t>
  </si>
  <si>
    <t>Logan Lake</t>
  </si>
  <si>
    <t>Brookmere</t>
  </si>
  <si>
    <t>Allison Lake</t>
  </si>
  <si>
    <t>Bankeir</t>
  </si>
  <si>
    <t>Vernon</t>
  </si>
  <si>
    <t>Coldstream</t>
  </si>
  <si>
    <t>Killiney Beach</t>
  </si>
  <si>
    <t>Fintry</t>
  </si>
  <si>
    <t>Wilson Landing</t>
  </si>
  <si>
    <t>Nahun</t>
  </si>
  <si>
    <t>Traders Cove</t>
  </si>
  <si>
    <t>Kedleston</t>
  </si>
  <si>
    <t>Armstrong</t>
  </si>
  <si>
    <t>Enderby</t>
  </si>
  <si>
    <t>Columbia-Shuswap Regional District</t>
  </si>
  <si>
    <t>Glenemma</t>
  </si>
  <si>
    <t>Hullcar</t>
  </si>
  <si>
    <t>Ashton Creek</t>
  </si>
  <si>
    <t>Yankee Flats</t>
  </si>
  <si>
    <t>Falkland</t>
  </si>
  <si>
    <t>Grindrod</t>
  </si>
  <si>
    <t>Ranchero</t>
  </si>
  <si>
    <t>Deep Creek</t>
  </si>
  <si>
    <t>Six Mile Point</t>
  </si>
  <si>
    <t>Mara</t>
  </si>
  <si>
    <t>Annis</t>
  </si>
  <si>
    <t>Sicamous</t>
  </si>
  <si>
    <t>Salmon Arm</t>
  </si>
  <si>
    <t>Canoe</t>
  </si>
  <si>
    <t>Sunnybrae</t>
  </si>
  <si>
    <t>Tappen</t>
  </si>
  <si>
    <t>Adams Lake</t>
  </si>
  <si>
    <t>Monte Lake</t>
  </si>
  <si>
    <t>Westwold</t>
  </si>
  <si>
    <t>Holmwood</t>
  </si>
  <si>
    <t>Duck Range</t>
  </si>
  <si>
    <t>Martin Prairie</t>
  </si>
  <si>
    <t>Pritchard</t>
  </si>
  <si>
    <t>Shuswap</t>
  </si>
  <si>
    <t>Chase</t>
  </si>
  <si>
    <t>Malakwa</t>
  </si>
  <si>
    <t>Solsqua</t>
  </si>
  <si>
    <t>Blind Bay</t>
  </si>
  <si>
    <t>Revelstoke</t>
  </si>
  <si>
    <t>Kingfisher</t>
  </si>
  <si>
    <t>Seymour Arm</t>
  </si>
  <si>
    <t>Canyon Hot Springs</t>
  </si>
  <si>
    <t>Rogers Pass</t>
  </si>
  <si>
    <t>Blaeberry</t>
  </si>
  <si>
    <t>Donald</t>
  </si>
  <si>
    <t>Golden</t>
  </si>
  <si>
    <t>Nicholson</t>
  </si>
  <si>
    <t>Parson</t>
  </si>
  <si>
    <t>Harrogate</t>
  </si>
  <si>
    <t>Spillimacheen</t>
  </si>
  <si>
    <t>Brisco</t>
  </si>
  <si>
    <t>Dry Gulch</t>
  </si>
  <si>
    <t>Field</t>
  </si>
  <si>
    <t>Galena Bay</t>
  </si>
  <si>
    <t>Beaton</t>
  </si>
  <si>
    <t>Trout Lake</t>
  </si>
  <si>
    <t>Ferguson</t>
  </si>
  <si>
    <t>Brouse</t>
  </si>
  <si>
    <t>Carrolls Landing</t>
  </si>
  <si>
    <t>Rosebery</t>
  </si>
  <si>
    <t>Howser</t>
  </si>
  <si>
    <t>Crowsnest</t>
  </si>
  <si>
    <t>Skookumchuck</t>
  </si>
  <si>
    <t>Balmoral</t>
  </si>
  <si>
    <t>Notch Hill</t>
  </si>
  <si>
    <t>Sorrento</t>
  </si>
  <si>
    <t>Scotch Creek</t>
  </si>
  <si>
    <t>Celista</t>
  </si>
  <si>
    <t>Anglemont</t>
  </si>
  <si>
    <t>Magna Bay</t>
  </si>
  <si>
    <t>Eagle Bay</t>
  </si>
  <si>
    <t>White Lake</t>
  </si>
  <si>
    <t>Lee Creek</t>
  </si>
  <si>
    <t>Pinantan Lake</t>
  </si>
  <si>
    <t>Monte Creek</t>
  </si>
  <si>
    <t>Campbell Creek</t>
  </si>
  <si>
    <t>Dallas</t>
  </si>
  <si>
    <t>Barnhartvale</t>
  </si>
  <si>
    <t>Valleyview</t>
  </si>
  <si>
    <t>Kamloops</t>
  </si>
  <si>
    <t>Rayleigh</t>
  </si>
  <si>
    <t>Westsyde</t>
  </si>
  <si>
    <t>Heffley Creek</t>
  </si>
  <si>
    <t>Tranquille</t>
  </si>
  <si>
    <t>Savona</t>
  </si>
  <si>
    <t>Cherry Creek</t>
  </si>
  <si>
    <t>Lac Le Jeune</t>
  </si>
  <si>
    <t>Stump Lake</t>
  </si>
  <si>
    <t>Douglas Lake</t>
  </si>
  <si>
    <t>Black Pines</t>
  </si>
  <si>
    <t>Cahilty</t>
  </si>
  <si>
    <t>McLure</t>
  </si>
  <si>
    <t>Louis Creek</t>
  </si>
  <si>
    <t>Barriere</t>
  </si>
  <si>
    <t>Chinook Cove</t>
  </si>
  <si>
    <t>Darfield</t>
  </si>
  <si>
    <t>Little Fort</t>
  </si>
  <si>
    <t>Clearwater</t>
  </si>
  <si>
    <t>Blackpool</t>
  </si>
  <si>
    <t>Birch Island</t>
  </si>
  <si>
    <t>Vavenby</t>
  </si>
  <si>
    <t>Avola</t>
  </si>
  <si>
    <t>Blue River</t>
  </si>
  <si>
    <t>Mica Creek</t>
  </si>
  <si>
    <t>Summit Lake</t>
  </si>
  <si>
    <t>Shoreholme</t>
  </si>
  <si>
    <t>Regional District of Fraser-Fort George</t>
  </si>
  <si>
    <t>Cariboo</t>
  </si>
  <si>
    <t>Albreda</t>
  </si>
  <si>
    <t>Valemount</t>
  </si>
  <si>
    <t>Cedarside</t>
  </si>
  <si>
    <t>Tête Jaune Cache</t>
  </si>
  <si>
    <t>Mount Robson</t>
  </si>
  <si>
    <t>Dunster</t>
  </si>
  <si>
    <t>McBride</t>
  </si>
  <si>
    <t>Crescent Spur</t>
  </si>
  <si>
    <t>Loos</t>
  </si>
  <si>
    <t>Dome Creek</t>
  </si>
  <si>
    <t>Penny</t>
  </si>
  <si>
    <t>Sinclair Mills</t>
  </si>
  <si>
    <t>Upper Fraser</t>
  </si>
  <si>
    <t>Aleza Lake</t>
  </si>
  <si>
    <t>Willow River</t>
  </si>
  <si>
    <t>Giscome</t>
  </si>
  <si>
    <t>Prince George</t>
  </si>
  <si>
    <t>Shelley</t>
  </si>
  <si>
    <t>Foreman</t>
  </si>
  <si>
    <t>Bonnet Hill</t>
  </si>
  <si>
    <t>Miworth</t>
  </si>
  <si>
    <t>Bear Lake</t>
  </si>
  <si>
    <t>Buckhorn</t>
  </si>
  <si>
    <t>Pineview</t>
  </si>
  <si>
    <t>Red Rock</t>
  </si>
  <si>
    <t>Stoner</t>
  </si>
  <si>
    <t>Hixon</t>
  </si>
  <si>
    <t>Salmon Valley</t>
  </si>
  <si>
    <t>Cariboo Regional District</t>
  </si>
  <si>
    <t>Cinema</t>
  </si>
  <si>
    <t>Ten Mile Lake</t>
  </si>
  <si>
    <t>Barlow Creek</t>
  </si>
  <si>
    <t>Quesnel</t>
  </si>
  <si>
    <t>Red Bluff</t>
  </si>
  <si>
    <t>Rich Bar</t>
  </si>
  <si>
    <t>Bouchie Lake</t>
  </si>
  <si>
    <t>Cottonwood</t>
  </si>
  <si>
    <t>Wells</t>
  </si>
  <si>
    <t>Horsefly</t>
  </si>
  <si>
    <t>Likely</t>
  </si>
  <si>
    <t>Hydraulic</t>
  </si>
  <si>
    <t>Big Lake Ranch</t>
  </si>
  <si>
    <t>Quesnel Forks</t>
  </si>
  <si>
    <t>Kersley</t>
  </si>
  <si>
    <t>McLeese Lake</t>
  </si>
  <si>
    <t>Soda Creek</t>
  </si>
  <si>
    <t>Williams Lake</t>
  </si>
  <si>
    <t>150 Mile House</t>
  </si>
  <si>
    <t>Esler</t>
  </si>
  <si>
    <t>Dog Creek</t>
  </si>
  <si>
    <t>South Lakeside</t>
  </si>
  <si>
    <t>Pine Valley</t>
  </si>
  <si>
    <t>Commodore Heights</t>
  </si>
  <si>
    <t>Miocene</t>
  </si>
  <si>
    <t>Black Creek</t>
  </si>
  <si>
    <t>Dugan Lake</t>
  </si>
  <si>
    <t>Riske Creek</t>
  </si>
  <si>
    <t>Springhouse</t>
  </si>
  <si>
    <t>St. Joseph Mission</t>
  </si>
  <si>
    <t>141 Mile House</t>
  </si>
  <si>
    <t>Lac la Hache</t>
  </si>
  <si>
    <t>122 Mile House</t>
  </si>
  <si>
    <t>Tatton</t>
  </si>
  <si>
    <t>108 Mile Ranch</t>
  </si>
  <si>
    <t>105 Mile House</t>
  </si>
  <si>
    <t>100 Mile House</t>
  </si>
  <si>
    <t>Buffalo Creek</t>
  </si>
  <si>
    <t>Gateway</t>
  </si>
  <si>
    <t>Forest Grove</t>
  </si>
  <si>
    <t>Eagle Creek</t>
  </si>
  <si>
    <t>Deka Lake</t>
  </si>
  <si>
    <t>Mahood Falls</t>
  </si>
  <si>
    <t>Canim Lake</t>
  </si>
  <si>
    <t>Lone Butte</t>
  </si>
  <si>
    <t>93 Mile</t>
  </si>
  <si>
    <t>Roe Lake</t>
  </si>
  <si>
    <t>Bridge Lake</t>
  </si>
  <si>
    <t>Loon Lake</t>
  </si>
  <si>
    <t>Vidette</t>
  </si>
  <si>
    <t>Criss Creek</t>
  </si>
  <si>
    <t>Gang Ranch</t>
  </si>
  <si>
    <t>Big Bar Creek</t>
  </si>
  <si>
    <t>Hanceville</t>
  </si>
  <si>
    <t>Alexis Creek</t>
  </si>
  <si>
    <t>Big Creek</t>
  </si>
  <si>
    <t>Chilanko Forks</t>
  </si>
  <si>
    <t>Chezacut</t>
  </si>
  <si>
    <t>Tatla Lake</t>
  </si>
  <si>
    <t>Kleena Kleene</t>
  </si>
  <si>
    <t>Towdystan</t>
  </si>
  <si>
    <t>Ulkatcho</t>
  </si>
  <si>
    <t>Nimpo Lake</t>
  </si>
  <si>
    <t>Anahim Lake</t>
  </si>
  <si>
    <t>Central Coast Regional District</t>
  </si>
  <si>
    <t>Firvale</t>
  </si>
  <si>
    <t>Hagensborg</t>
  </si>
  <si>
    <t>Bella Coola</t>
  </si>
  <si>
    <t>Nazko</t>
  </si>
  <si>
    <t>Blackwater</t>
  </si>
  <si>
    <t>Punchaw</t>
  </si>
  <si>
    <t>Baldy Hughes</t>
  </si>
  <si>
    <t>Ocean Falls</t>
  </si>
  <si>
    <t>Shearwater</t>
  </si>
  <si>
    <t>Dawsons Landing</t>
  </si>
  <si>
    <t>Regional District of Mount Waddington</t>
  </si>
  <si>
    <t>Holberg</t>
  </si>
  <si>
    <t>Winter Harbour</t>
  </si>
  <si>
    <t>Mahatta River</t>
  </si>
  <si>
    <t>Quatsino</t>
  </si>
  <si>
    <t>Coal Harbour</t>
  </si>
  <si>
    <t>Port Hardy</t>
  </si>
  <si>
    <t>Fort Rupert</t>
  </si>
  <si>
    <t>Port McNeill</t>
  </si>
  <si>
    <t>Sointula</t>
  </si>
  <si>
    <t>Hyde Creek</t>
  </si>
  <si>
    <t>Alert Bay</t>
  </si>
  <si>
    <t>Mitchell Bay</t>
  </si>
  <si>
    <t>Yreka</t>
  </si>
  <si>
    <t>Rumble Beach</t>
  </si>
  <si>
    <t>Port Alice</t>
  </si>
  <si>
    <t>Sullivan Bay</t>
  </si>
  <si>
    <t>Shawl Bay</t>
  </si>
  <si>
    <t>Thompson Sound</t>
  </si>
  <si>
    <t>Woss</t>
  </si>
  <si>
    <t>Echo Bay</t>
  </si>
  <si>
    <t>Minstrel Island</t>
  </si>
  <si>
    <t>Nimpkish</t>
  </si>
  <si>
    <t>Telegraph Cove</t>
  </si>
  <si>
    <t>Zeballos</t>
  </si>
  <si>
    <t>Tahsis</t>
  </si>
  <si>
    <t>Yuquot</t>
  </si>
  <si>
    <t>Kendrick Camp</t>
  </si>
  <si>
    <t>Ceepeecee</t>
  </si>
  <si>
    <t>Esperanza</t>
  </si>
  <si>
    <t>Regional District of Alberni-Clayoquot</t>
  </si>
  <si>
    <t>Hesquiat</t>
  </si>
  <si>
    <t>Estevan Point</t>
  </si>
  <si>
    <t>Boat Basin</t>
  </si>
  <si>
    <t>Stewardson Inlet</t>
  </si>
  <si>
    <t>Hot Springs Cove</t>
  </si>
  <si>
    <t>Marktosis</t>
  </si>
  <si>
    <t>Tofino</t>
  </si>
  <si>
    <t>Yarksis</t>
  </si>
  <si>
    <t>Ucluelet</t>
  </si>
  <si>
    <t>Bamfield</t>
  </si>
  <si>
    <t>Cowichan Valley Regional District</t>
  </si>
  <si>
    <t>Caycuse</t>
  </si>
  <si>
    <t>Capital Regional District</t>
  </si>
  <si>
    <t>Port Renfrew</t>
  </si>
  <si>
    <t>Youbou</t>
  </si>
  <si>
    <t>Honeymoon Bay</t>
  </si>
  <si>
    <t>Mesachie Lake</t>
  </si>
  <si>
    <t>Lake Cowichan</t>
  </si>
  <si>
    <t>Crofton</t>
  </si>
  <si>
    <t>Westholme</t>
  </si>
  <si>
    <t>Chemainus</t>
  </si>
  <si>
    <t>River Jordan</t>
  </si>
  <si>
    <t>Chamiss Bay</t>
  </si>
  <si>
    <t>Fair Harbour</t>
  </si>
  <si>
    <t>Kimsquit</t>
  </si>
  <si>
    <t>Namu</t>
  </si>
  <si>
    <t>South Bentinck</t>
  </si>
  <si>
    <t>Gold River</t>
  </si>
  <si>
    <t>Whyac</t>
  </si>
  <si>
    <t>Clo-oose</t>
  </si>
  <si>
    <t>Shirley</t>
  </si>
  <si>
    <t>Sooke</t>
  </si>
  <si>
    <t>East Sooke</t>
  </si>
  <si>
    <t>Metchosin</t>
  </si>
  <si>
    <t>Albert Head</t>
  </si>
  <si>
    <t>Colwood</t>
  </si>
  <si>
    <t>Langford</t>
  </si>
  <si>
    <t>Oak Bay</t>
  </si>
  <si>
    <t>Saanich</t>
  </si>
  <si>
    <t>Victoria</t>
  </si>
  <si>
    <t>View Royal</t>
  </si>
  <si>
    <t>Esquimalt</t>
  </si>
  <si>
    <t>Highlands</t>
  </si>
  <si>
    <t>Brentwood Bay</t>
  </si>
  <si>
    <t>Central Saanich</t>
  </si>
  <si>
    <t>Sidney</t>
  </si>
  <si>
    <t>Saanichton</t>
  </si>
  <si>
    <t>Ardmore</t>
  </si>
  <si>
    <t>North Saanich</t>
  </si>
  <si>
    <t>Cobble Hill</t>
  </si>
  <si>
    <t>Arbutus Ridge</t>
  </si>
  <si>
    <t>Shawnigan Lake</t>
  </si>
  <si>
    <t>Mill Bay</t>
  </si>
  <si>
    <t>Malahat</t>
  </si>
  <si>
    <t>Saseenos</t>
  </si>
  <si>
    <t>Cowichan Bay</t>
  </si>
  <si>
    <t>Cowichan Station</t>
  </si>
  <si>
    <t>Deerholme</t>
  </si>
  <si>
    <t>Duncan</t>
  </si>
  <si>
    <t>Eagle Heights</t>
  </si>
  <si>
    <t>Maple Bay</t>
  </si>
  <si>
    <t>Ganges</t>
  </si>
  <si>
    <t>Lighthouse Point</t>
  </si>
  <si>
    <t>Sturdies Bay</t>
  </si>
  <si>
    <t>Port Washington</t>
  </si>
  <si>
    <t>Saturna</t>
  </si>
  <si>
    <t>Fulford Harbour</t>
  </si>
  <si>
    <t>Fernwood</t>
  </si>
  <si>
    <t>Ladysmith</t>
  </si>
  <si>
    <t>Saltair</t>
  </si>
  <si>
    <t>Regional District of Nanaimo</t>
  </si>
  <si>
    <t>South Wellington</t>
  </si>
  <si>
    <t>Cassidy</t>
  </si>
  <si>
    <t>Cedar</t>
  </si>
  <si>
    <t>Extension</t>
  </si>
  <si>
    <t>Cinnabar Valley</t>
  </si>
  <si>
    <t>Nanaimo</t>
  </si>
  <si>
    <t>Departure Bay</t>
  </si>
  <si>
    <t>East Wellington</t>
  </si>
  <si>
    <t>Lantzville</t>
  </si>
  <si>
    <t>Nanoose Bay</t>
  </si>
  <si>
    <t>Dolphin Beach</t>
  </si>
  <si>
    <t>Parksville</t>
  </si>
  <si>
    <t>Qualicum Beach</t>
  </si>
  <si>
    <t>French Creek</t>
  </si>
  <si>
    <t>Dashwood</t>
  </si>
  <si>
    <t>Hilliers</t>
  </si>
  <si>
    <t>Coombs</t>
  </si>
  <si>
    <t>Errington</t>
  </si>
  <si>
    <t>Whisky Creek</t>
  </si>
  <si>
    <t>Dunsmuir</t>
  </si>
  <si>
    <t>Qualicum Bay</t>
  </si>
  <si>
    <t>Bowser</t>
  </si>
  <si>
    <t>Deep Bay</t>
  </si>
  <si>
    <t>Comox Valley Regional District</t>
  </si>
  <si>
    <t>Hornby Island</t>
  </si>
  <si>
    <t>Mud Bay</t>
  </si>
  <si>
    <t>Fanny Bay</t>
  </si>
  <si>
    <t>Union Bay</t>
  </si>
  <si>
    <t>Buckley Bay</t>
  </si>
  <si>
    <t>Royston</t>
  </si>
  <si>
    <t>Cumberland</t>
  </si>
  <si>
    <t>Courtenay</t>
  </si>
  <si>
    <t>Comox</t>
  </si>
  <si>
    <t>Little River</t>
  </si>
  <si>
    <t>Lazo</t>
  </si>
  <si>
    <t>Denman Island</t>
  </si>
  <si>
    <t>Port Alberni</t>
  </si>
  <si>
    <t>Sproat Lake</t>
  </si>
  <si>
    <t>Grantham</t>
  </si>
  <si>
    <t>Headquarters</t>
  </si>
  <si>
    <t>Merville</t>
  </si>
  <si>
    <t>Williams Beach</t>
  </si>
  <si>
    <t>Oyster River</t>
  </si>
  <si>
    <t>Saratoga Beach</t>
  </si>
  <si>
    <t>Shelter Point</t>
  </si>
  <si>
    <t>Ocean Grove</t>
  </si>
  <si>
    <t>Campbell River</t>
  </si>
  <si>
    <t>Quathiaski Cove</t>
  </si>
  <si>
    <t>Heriot Bay</t>
  </si>
  <si>
    <t>Yaculta</t>
  </si>
  <si>
    <t>Sayward</t>
  </si>
  <si>
    <t>Bliss Landing</t>
  </si>
  <si>
    <t>Refuge Cove</t>
  </si>
  <si>
    <t>Brem River</t>
  </si>
  <si>
    <t>Big Bay</t>
  </si>
  <si>
    <t>Granite Bay</t>
  </si>
  <si>
    <t>Bold Point</t>
  </si>
  <si>
    <t>Elk Bay</t>
  </si>
  <si>
    <t>Rock Bay</t>
  </si>
  <si>
    <t>Bloedel</t>
  </si>
  <si>
    <t>Matilpi</t>
  </si>
  <si>
    <t>Port Neville</t>
  </si>
  <si>
    <t>Blind Channel</t>
  </si>
  <si>
    <t>Surge Narrows</t>
  </si>
  <si>
    <t>Seaford</t>
  </si>
  <si>
    <t>Tatlayoko Lake</t>
  </si>
  <si>
    <t>Nemaiah Valley</t>
  </si>
  <si>
    <t>Nechako</t>
  </si>
  <si>
    <t>Vanderhoof</t>
  </si>
  <si>
    <t>Nukko Lake</t>
  </si>
  <si>
    <t>Fort Fraser</t>
  </si>
  <si>
    <t>Fraser Lake</t>
  </si>
  <si>
    <t>Tintagel</t>
  </si>
  <si>
    <t>Burns Lake</t>
  </si>
  <si>
    <t>Endako</t>
  </si>
  <si>
    <t>Decker Lake</t>
  </si>
  <si>
    <t>Broman Lake</t>
  </si>
  <si>
    <t>Topley</t>
  </si>
  <si>
    <t>Wiley</t>
  </si>
  <si>
    <t>Perow</t>
  </si>
  <si>
    <t>Houston</t>
  </si>
  <si>
    <t>Granisle</t>
  </si>
  <si>
    <t>Topley Landing</t>
  </si>
  <si>
    <t>Old Fort</t>
  </si>
  <si>
    <t>Fort Babine</t>
  </si>
  <si>
    <t>Mackenzie</t>
  </si>
  <si>
    <t>Fort St. James</t>
  </si>
  <si>
    <t>Pinchi Lake</t>
  </si>
  <si>
    <t>Pinchi</t>
  </si>
  <si>
    <t>Mapes</t>
  </si>
  <si>
    <t>Tachie</t>
  </si>
  <si>
    <t>Southbank</t>
  </si>
  <si>
    <t>Danskin</t>
  </si>
  <si>
    <t>Grassy Plains</t>
  </si>
  <si>
    <t>François Lake</t>
  </si>
  <si>
    <t>Tchesinkut Lake</t>
  </si>
  <si>
    <t>Takysie Lake</t>
  </si>
  <si>
    <t>Cheslatta</t>
  </si>
  <si>
    <t>Marilla</t>
  </si>
  <si>
    <t>McDonalds Landing</t>
  </si>
  <si>
    <t>Noralee</t>
  </si>
  <si>
    <t>Tatalrose</t>
  </si>
  <si>
    <t>Ootsa Lake</t>
  </si>
  <si>
    <t>Clemretta</t>
  </si>
  <si>
    <t>Colleymount</t>
  </si>
  <si>
    <t>Wistaria</t>
  </si>
  <si>
    <t>Nulki</t>
  </si>
  <si>
    <t>Weneez</t>
  </si>
  <si>
    <t>Sinkut River</t>
  </si>
  <si>
    <t>Isle Pierre</t>
  </si>
  <si>
    <t>Telachick</t>
  </si>
  <si>
    <t>Mud River</t>
  </si>
  <si>
    <t>Beaverley</t>
  </si>
  <si>
    <t>Reid Lake</t>
  </si>
  <si>
    <t>Shady Valley</t>
  </si>
  <si>
    <t>Nak'azdli</t>
  </si>
  <si>
    <t>Middle River</t>
  </si>
  <si>
    <t>Donald Landing</t>
  </si>
  <si>
    <t>Pendleton Bay</t>
  </si>
  <si>
    <t>Barrett Lake</t>
  </si>
  <si>
    <t>Telkwa</t>
  </si>
  <si>
    <t>Round Lake</t>
  </si>
  <si>
    <t>Smithers</t>
  </si>
  <si>
    <t>Regional District of Kitimat-Stikine</t>
  </si>
  <si>
    <t>North Coast</t>
  </si>
  <si>
    <t>New Hazelton</t>
  </si>
  <si>
    <t>Two Mile</t>
  </si>
  <si>
    <t>South Hazelton</t>
  </si>
  <si>
    <t>'Ksan</t>
  </si>
  <si>
    <t>Woodcock</t>
  </si>
  <si>
    <t>Cedarvale</t>
  </si>
  <si>
    <t>Dorreen</t>
  </si>
  <si>
    <t>Usk</t>
  </si>
  <si>
    <t>Terrace</t>
  </si>
  <si>
    <t>Thornhill</t>
  </si>
  <si>
    <t>North Coast Regional District</t>
  </si>
  <si>
    <t>Prince Rupert</t>
  </si>
  <si>
    <t>Dodge Cove</t>
  </si>
  <si>
    <t>Port Edward</t>
  </si>
  <si>
    <t>Kemano</t>
  </si>
  <si>
    <t>Kitimat</t>
  </si>
  <si>
    <t>Lakelse Lake</t>
  </si>
  <si>
    <t>Remo</t>
  </si>
  <si>
    <t>Osland</t>
  </si>
  <si>
    <t>Oona River</t>
  </si>
  <si>
    <t>Hunts Inlet</t>
  </si>
  <si>
    <t>Porcher Island</t>
  </si>
  <si>
    <t>Weewanie</t>
  </si>
  <si>
    <t>Rosswood</t>
  </si>
  <si>
    <t>Nass Camp</t>
  </si>
  <si>
    <t>Cranberry Junction</t>
  </si>
  <si>
    <t>Kitsault</t>
  </si>
  <si>
    <t>Alice Arm</t>
  </si>
  <si>
    <t>Stewart</t>
  </si>
  <si>
    <t>Meziadin Junction</t>
  </si>
  <si>
    <t>Bob Quinn Lake</t>
  </si>
  <si>
    <t>Bell II</t>
  </si>
  <si>
    <t>Germansen Landing</t>
  </si>
  <si>
    <t>Manson Creek</t>
  </si>
  <si>
    <t>Bulkley House</t>
  </si>
  <si>
    <t>Anzac</t>
  </si>
  <si>
    <t>Peace River Regional District</t>
  </si>
  <si>
    <t>Northeast</t>
  </si>
  <si>
    <t>Chetwynd</t>
  </si>
  <si>
    <t>Hasler Flat</t>
  </si>
  <si>
    <t>Lemoray</t>
  </si>
  <si>
    <t>Dokie Siding</t>
  </si>
  <si>
    <t>Twidwell Bend</t>
  </si>
  <si>
    <t>East Pine</t>
  </si>
  <si>
    <t>Arras</t>
  </si>
  <si>
    <t>Groundbirch</t>
  </si>
  <si>
    <t>Sunset Prairie</t>
  </si>
  <si>
    <t>Progress</t>
  </si>
  <si>
    <t>Willow Valley</t>
  </si>
  <si>
    <t>Moberly Lake</t>
  </si>
  <si>
    <t>Hudson's Hope</t>
  </si>
  <si>
    <t>Attachie</t>
  </si>
  <si>
    <t>Bear Flat</t>
  </si>
  <si>
    <t>Farrell Creek</t>
  </si>
  <si>
    <t>Mile 62 1/2</t>
  </si>
  <si>
    <t>Charlie Lake</t>
  </si>
  <si>
    <t>Clairmont</t>
  </si>
  <si>
    <t>Fort St. John</t>
  </si>
  <si>
    <t>Grand Haven</t>
  </si>
  <si>
    <t>South Taylor</t>
  </si>
  <si>
    <t>Taylor</t>
  </si>
  <si>
    <t>Farmington</t>
  </si>
  <si>
    <t>Dawson Creek</t>
  </si>
  <si>
    <t>Rolla</t>
  </si>
  <si>
    <t>Tower Lake</t>
  </si>
  <si>
    <t>Kilkerran</t>
  </si>
  <si>
    <t>Bessborough</t>
  </si>
  <si>
    <t>Seven Mile Corner</t>
  </si>
  <si>
    <t>Clayhurst</t>
  </si>
  <si>
    <t>Goodlow</t>
  </si>
  <si>
    <t>Cecil Lake</t>
  </si>
  <si>
    <t>Montney</t>
  </si>
  <si>
    <t>Rose Prairie</t>
  </si>
  <si>
    <t>Osborn</t>
  </si>
  <si>
    <t>Peejay</t>
  </si>
  <si>
    <t>Altona</t>
  </si>
  <si>
    <t>Prespatou</t>
  </si>
  <si>
    <t>Buick</t>
  </si>
  <si>
    <t>Wonowon</t>
  </si>
  <si>
    <t>Kobes</t>
  </si>
  <si>
    <t>Upper Halfway</t>
  </si>
  <si>
    <t>Pink Mountain</t>
  </si>
  <si>
    <t>Boring Ranch</t>
  </si>
  <si>
    <t>Brady Ranch</t>
  </si>
  <si>
    <t>Beatton Ranch</t>
  </si>
  <si>
    <t>McKearney Ranch</t>
  </si>
  <si>
    <t>Simpson Ranch</t>
  </si>
  <si>
    <t>Federal Ranch</t>
  </si>
  <si>
    <t>Sikanni Chief</t>
  </si>
  <si>
    <t>Buckinghorse River</t>
  </si>
  <si>
    <t>Northern Rockies Regional Municipality</t>
  </si>
  <si>
    <t>Fort Nelson</t>
  </si>
  <si>
    <t>Snake River</t>
  </si>
  <si>
    <t>Steamboat</t>
  </si>
  <si>
    <t>Toad River</t>
  </si>
  <si>
    <t>Muncho Lake</t>
  </si>
  <si>
    <t>Liard River</t>
  </si>
  <si>
    <t>Coal River</t>
  </si>
  <si>
    <t>Fireside</t>
  </si>
  <si>
    <t>McDame</t>
  </si>
  <si>
    <t>Jade City</t>
  </si>
  <si>
    <t>Dease Lake</t>
  </si>
  <si>
    <t>Tahltan</t>
  </si>
  <si>
    <t>Stikine</t>
  </si>
  <si>
    <t>40 Mile Flats</t>
  </si>
  <si>
    <t>Eddontenajon</t>
  </si>
  <si>
    <t>Tatogga</t>
  </si>
  <si>
    <t>Lower Post</t>
  </si>
  <si>
    <t>Tulsequah</t>
  </si>
  <si>
    <t>Pleasant Camp</t>
  </si>
  <si>
    <t>Atlin</t>
  </si>
  <si>
    <t>Bennett</t>
  </si>
  <si>
    <t>Tumbler Ridge</t>
  </si>
  <si>
    <t>Kelly Lake</t>
  </si>
  <si>
    <t>Yaku</t>
  </si>
  <si>
    <t>Masset</t>
  </si>
  <si>
    <t>Delkatla</t>
  </si>
  <si>
    <t>Port Clements</t>
  </si>
  <si>
    <t>Juskatla</t>
  </si>
  <si>
    <t>Sewall</t>
  </si>
  <si>
    <t>Tlell</t>
  </si>
  <si>
    <t>Lawnhill</t>
  </si>
  <si>
    <t>Sandspit</t>
  </si>
  <si>
    <t>Skidegate Landing</t>
  </si>
  <si>
    <t>Sewell Inlet</t>
  </si>
  <si>
    <t>Rose Harbour</t>
  </si>
  <si>
    <t>Georgetown Mills</t>
  </si>
  <si>
    <t>Renata</t>
  </si>
  <si>
    <t>Deer Park</t>
  </si>
  <si>
    <t>Zamora</t>
  </si>
  <si>
    <t>Rhone</t>
  </si>
  <si>
    <t>Westbridge</t>
  </si>
  <si>
    <t>Christian Valley</t>
  </si>
  <si>
    <t>McCulloch</t>
  </si>
  <si>
    <t>Fosthall</t>
  </si>
  <si>
    <t>Retallack</t>
  </si>
  <si>
    <t>Argenta</t>
  </si>
  <si>
    <t>Shutty Bench</t>
  </si>
  <si>
    <t>Sandon</t>
  </si>
  <si>
    <t>Johnsons Landing</t>
  </si>
  <si>
    <t>Birchdale</t>
  </si>
  <si>
    <t>Mirror Lake</t>
  </si>
  <si>
    <t>Kootenay Bay</t>
  </si>
  <si>
    <t>Gray Creek</t>
  </si>
  <si>
    <t>Hall</t>
  </si>
  <si>
    <t>Erie</t>
  </si>
  <si>
    <t>Meadows</t>
  </si>
  <si>
    <t>Jersey</t>
  </si>
  <si>
    <t>Kingsgate</t>
  </si>
  <si>
    <t>Lumberton</t>
  </si>
  <si>
    <t>Old Town</t>
  </si>
  <si>
    <t>Meachen</t>
  </si>
  <si>
    <t>Ta Ta Creek</t>
  </si>
  <si>
    <t>Premier Lake</t>
  </si>
  <si>
    <t>Kootenay Crossing</t>
  </si>
  <si>
    <t>Vermilion Crossing</t>
  </si>
  <si>
    <t>Oliver's Landing</t>
  </si>
  <si>
    <t>Britannia Beach</t>
  </si>
  <si>
    <t>Phillips Arm</t>
  </si>
  <si>
    <t>Hardwicke Island</t>
  </si>
  <si>
    <t>Kingcome Inlet</t>
  </si>
  <si>
    <t>Owen Bay</t>
  </si>
  <si>
    <t>Leo Creek</t>
  </si>
  <si>
    <t>Baker Creek</t>
  </si>
  <si>
    <t>Redstone</t>
  </si>
  <si>
    <t>Kispiox</t>
  </si>
  <si>
    <t>Glen Vowell</t>
  </si>
  <si>
    <t>Gitanyow</t>
  </si>
  <si>
    <t>Semiahmoo</t>
  </si>
  <si>
    <t>Seabird Island</t>
  </si>
  <si>
    <t>Tsay Keh Dene</t>
  </si>
  <si>
    <t>McLeod Lake</t>
  </si>
  <si>
    <t>Skidegate</t>
  </si>
  <si>
    <t>Lax Kw'alaams</t>
  </si>
  <si>
    <t>Kitsumkalum</t>
  </si>
  <si>
    <t>Iskut</t>
  </si>
  <si>
    <t>Skeetchestn</t>
  </si>
  <si>
    <t>Boothroyd</t>
  </si>
  <si>
    <t>Kanaka Bar</t>
  </si>
  <si>
    <t>Glenlily</t>
  </si>
  <si>
    <t>Arrow Creek</t>
  </si>
  <si>
    <t>Lemon Creek</t>
  </si>
  <si>
    <t>Perrys</t>
  </si>
  <si>
    <t>Queens Bay</t>
  </si>
  <si>
    <t>Appledale</t>
  </si>
  <si>
    <t>Lebahdo</t>
  </si>
  <si>
    <t>Vallican</t>
  </si>
  <si>
    <t>Passmore</t>
  </si>
  <si>
    <t>Slocan Park</t>
  </si>
  <si>
    <t>South Slocan</t>
  </si>
  <si>
    <t>Playmor Junction</t>
  </si>
  <si>
    <t>Crescent Valley</t>
  </si>
  <si>
    <t>Kragmont</t>
  </si>
  <si>
    <t>Sweetwater</t>
  </si>
  <si>
    <t>Meadowbrook</t>
  </si>
  <si>
    <t>Pass Creek</t>
  </si>
  <si>
    <t>Nursery</t>
  </si>
  <si>
    <t>Aspen Grove</t>
  </si>
  <si>
    <t>Quilchena</t>
  </si>
  <si>
    <t xml:space="preserve">                              LOCALES</t>
  </si>
  <si>
    <t>Total Number of Locales</t>
  </si>
  <si>
    <t>LOCALE INFORMATION</t>
  </si>
  <si>
    <t>Location</t>
  </si>
  <si>
    <t>Locale Name</t>
  </si>
  <si>
    <t xml:space="preserve">                                    DETAILED BUDGET</t>
  </si>
  <si>
    <r>
      <t xml:space="preserve">SUMMARY </t>
    </r>
    <r>
      <rPr>
        <i/>
        <sz val="16"/>
        <color theme="1"/>
        <rFont val="Calibri"/>
        <family val="2"/>
        <scheme val="minor"/>
      </rPr>
      <t>(Auto-Populated)</t>
    </r>
  </si>
  <si>
    <r>
      <rPr>
        <b/>
        <sz val="12"/>
        <color theme="1"/>
        <rFont val="Calibri"/>
        <family val="2"/>
        <scheme val="minor"/>
      </rPr>
      <t>Step 1:</t>
    </r>
    <r>
      <rPr>
        <sz val="12"/>
        <color theme="1"/>
        <rFont val="Calibri"/>
        <family val="2"/>
        <scheme val="minor"/>
      </rPr>
      <t xml:space="preserve"> Complete the Detailed Project Budget table below using the appropriate categories and sub-categories. Use "other" for items not listed.  Ensure that community and highway costs are separated where applicable.  </t>
    </r>
  </si>
  <si>
    <t>Project Budget</t>
  </si>
  <si>
    <r>
      <rPr>
        <b/>
        <sz val="12"/>
        <color theme="1"/>
        <rFont val="Calibri"/>
        <family val="2"/>
        <scheme val="minor"/>
      </rPr>
      <t>Step 2:</t>
    </r>
    <r>
      <rPr>
        <sz val="12"/>
        <color theme="1"/>
        <rFont val="Calibri"/>
        <family val="2"/>
        <scheme val="minor"/>
      </rPr>
      <t xml:space="preserve"> Verify that the totals add up correctly and fill in the project funding information in the lower table.  </t>
    </r>
  </si>
  <si>
    <t>Community</t>
  </si>
  <si>
    <t>Highway</t>
  </si>
  <si>
    <t>Total</t>
  </si>
  <si>
    <t>Eligible Costs</t>
  </si>
  <si>
    <t>Ineligible Costs</t>
  </si>
  <si>
    <t>Total Costs</t>
  </si>
  <si>
    <t>Project Funding</t>
  </si>
  <si>
    <t>% of Eligible Costs:</t>
  </si>
  <si>
    <t>Connecting British Columbia Amount Requested</t>
  </si>
  <si>
    <t>Applicant Contribution</t>
  </si>
  <si>
    <t>Other Funding Sources</t>
  </si>
  <si>
    <t>Total Funding</t>
  </si>
  <si>
    <t>Budget/Funding Error</t>
  </si>
  <si>
    <r>
      <rPr>
        <b/>
        <i/>
        <sz val="14"/>
        <color theme="0" tint="-0.34998626667073579"/>
        <rFont val="Calibri"/>
        <family val="2"/>
        <scheme val="minor"/>
      </rPr>
      <t>Step 1</t>
    </r>
    <r>
      <rPr>
        <b/>
        <i/>
        <sz val="16"/>
        <color theme="0" tint="-0.34998626667073579"/>
        <rFont val="Calibri"/>
        <family val="2"/>
        <scheme val="minor"/>
      </rPr>
      <t xml:space="preserve"> </t>
    </r>
    <r>
      <rPr>
        <b/>
        <sz val="16"/>
        <color theme="1"/>
        <rFont val="Calibri"/>
        <family val="2"/>
        <scheme val="minor"/>
      </rPr>
      <t xml:space="preserve"> - DETAILED BUDGET INFORMATION</t>
    </r>
  </si>
  <si>
    <t xml:space="preserve">Eligible Costs </t>
  </si>
  <si>
    <r>
      <t>Total Number of Units</t>
    </r>
    <r>
      <rPr>
        <sz val="11"/>
        <color theme="0"/>
        <rFont val="Calibri"/>
        <family val="2"/>
        <scheme val="minor"/>
      </rPr>
      <t xml:space="preserve">                           
</t>
    </r>
    <r>
      <rPr>
        <i/>
        <sz val="11"/>
        <color theme="0"/>
        <rFont val="Calibri"/>
        <family val="2"/>
        <scheme val="minor"/>
      </rPr>
      <t>(if applicable)
(please specify)</t>
    </r>
  </si>
  <si>
    <t>Equipment/Parts Costs</t>
  </si>
  <si>
    <t>Labour Costs</t>
  </si>
  <si>
    <r>
      <t xml:space="preserve">Total Allocation
Eligible Costs ($)
</t>
    </r>
    <r>
      <rPr>
        <i/>
        <sz val="11"/>
        <color theme="1"/>
        <rFont val="Calibri"/>
        <family val="2"/>
        <scheme val="minor"/>
      </rPr>
      <t>(Auto-Populated)</t>
    </r>
  </si>
  <si>
    <t>Site Survey, Engineering and Project Management</t>
  </si>
  <si>
    <t>Site Surveying</t>
  </si>
  <si>
    <t>Engineering Design</t>
  </si>
  <si>
    <t>Project Management</t>
  </si>
  <si>
    <t xml:space="preserve">Pole Make Ready Costs </t>
  </si>
  <si>
    <t>Third Party Project Validation</t>
  </si>
  <si>
    <t>Other (please specify)</t>
  </si>
  <si>
    <t>Point-to-Point Radio</t>
  </si>
  <si>
    <t>Point-to-Multipoint Radio</t>
  </si>
  <si>
    <t>DWDM</t>
  </si>
  <si>
    <t>Amplifier</t>
  </si>
  <si>
    <t>Tower</t>
  </si>
  <si>
    <t>Tower Section</t>
  </si>
  <si>
    <t>Tower Strengthening Hardware</t>
  </si>
  <si>
    <t>Mast</t>
  </si>
  <si>
    <t>Foundations</t>
  </si>
  <si>
    <t>Cabinets</t>
  </si>
  <si>
    <t>Equipment Shelter</t>
  </si>
  <si>
    <t>Power</t>
  </si>
  <si>
    <t>Generator Power Equipment</t>
  </si>
  <si>
    <t>Wind Power Equipment</t>
  </si>
  <si>
    <t>Solar Power Equipment</t>
  </si>
  <si>
    <t>UPS</t>
  </si>
  <si>
    <t>Batteries</t>
  </si>
  <si>
    <t>Antenna</t>
  </si>
  <si>
    <t>Radome</t>
  </si>
  <si>
    <t>Satellite Transponder Equipment</t>
  </si>
  <si>
    <t>Travel</t>
  </si>
  <si>
    <t>Flights</t>
  </si>
  <si>
    <t>Vehicle Rental</t>
  </si>
  <si>
    <t>Accommodations</t>
  </si>
  <si>
    <t>Other Direct Costs</t>
  </si>
  <si>
    <t>Site Preparation</t>
  </si>
  <si>
    <t>Hydro Connection</t>
  </si>
  <si>
    <t>Make-ready</t>
  </si>
  <si>
    <t>Testing - Network elements</t>
  </si>
  <si>
    <t xml:space="preserve">Testing - Power Systems </t>
  </si>
  <si>
    <t>Testing - Monitoring Systems</t>
  </si>
  <si>
    <t>Software (please specify)</t>
  </si>
  <si>
    <t>Flagging</t>
  </si>
  <si>
    <t>Total Eligible</t>
  </si>
  <si>
    <t xml:space="preserve">Ineligible Costs </t>
  </si>
  <si>
    <r>
      <t>Total Number of Units</t>
    </r>
    <r>
      <rPr>
        <sz val="11"/>
        <color theme="0"/>
        <rFont val="Calibri"/>
        <family val="2"/>
        <scheme val="minor"/>
      </rPr>
      <t xml:space="preserve">                           
</t>
    </r>
    <r>
      <rPr>
        <i/>
        <sz val="11"/>
        <color theme="0"/>
        <rFont val="Calibri"/>
        <family val="2"/>
        <scheme val="minor"/>
      </rPr>
      <t>(if applicable)
(specify units)</t>
    </r>
  </si>
  <si>
    <r>
      <t xml:space="preserve">Total Allocation 
Ineligible Costs ($)
</t>
    </r>
    <r>
      <rPr>
        <i/>
        <sz val="11"/>
        <color theme="1"/>
        <rFont val="Calibri"/>
        <family val="2"/>
        <scheme val="minor"/>
      </rPr>
      <t>(Auto-Populated)</t>
    </r>
  </si>
  <si>
    <t>Billing Support Systems</t>
  </si>
  <si>
    <t>Customer Care Systems</t>
  </si>
  <si>
    <t>Licenses</t>
  </si>
  <si>
    <t>General Liability Insurance</t>
  </si>
  <si>
    <t>Testing – User Devices</t>
  </si>
  <si>
    <t>Testing – Support Systems</t>
  </si>
  <si>
    <t>Legal</t>
  </si>
  <si>
    <t>Total Ineligible</t>
  </si>
  <si>
    <r>
      <rPr>
        <b/>
        <i/>
        <sz val="14"/>
        <color theme="0" tint="-0.34998626667073579"/>
        <rFont val="Calibri"/>
        <family val="2"/>
        <scheme val="minor"/>
      </rPr>
      <t>Step 2</t>
    </r>
    <r>
      <rPr>
        <b/>
        <i/>
        <sz val="16"/>
        <color theme="0" tint="-0.34998626667073579"/>
        <rFont val="Calibri"/>
        <family val="2"/>
        <scheme val="minor"/>
      </rPr>
      <t xml:space="preserve"> </t>
    </r>
    <r>
      <rPr>
        <b/>
        <sz val="16"/>
        <color theme="1"/>
        <rFont val="Calibri"/>
        <family val="2"/>
        <scheme val="minor"/>
      </rPr>
      <t xml:space="preserve"> - SUMMARY PROJECT BUDGET</t>
    </r>
  </si>
  <si>
    <r>
      <t xml:space="preserve">Project Budget </t>
    </r>
    <r>
      <rPr>
        <i/>
        <sz val="11"/>
        <color theme="1"/>
        <rFont val="Calibri"/>
        <family val="2"/>
        <scheme val="minor"/>
      </rPr>
      <t>(Auto-Populated)</t>
    </r>
  </si>
  <si>
    <t>Total Eligible Costs</t>
  </si>
  <si>
    <t>Total Ineligible Costs</t>
  </si>
  <si>
    <r>
      <rPr>
        <b/>
        <sz val="11"/>
        <color theme="1"/>
        <rFont val="Calibri"/>
        <family val="2"/>
        <scheme val="minor"/>
      </rPr>
      <t>Project Funding</t>
    </r>
    <r>
      <rPr>
        <i/>
        <sz val="11"/>
        <color theme="1"/>
        <rFont val="Calibri"/>
        <family val="2"/>
        <scheme val="minor"/>
      </rPr>
      <t xml:space="preserve"> (Please Complete)</t>
    </r>
  </si>
  <si>
    <t>Value should not exceed
90% of eligible costs</t>
  </si>
  <si>
    <r>
      <rPr>
        <sz val="11"/>
        <rFont val="Calibri"/>
        <family val="2"/>
        <scheme val="minor"/>
      </rPr>
      <t xml:space="preserve">  </t>
    </r>
    <r>
      <rPr>
        <u/>
        <sz val="11"/>
        <rFont val="Calibri"/>
        <family val="2"/>
        <scheme val="minor"/>
      </rPr>
      <t>For Other Funding Sources, please identify:</t>
    </r>
  </si>
  <si>
    <t>Funding approved?</t>
  </si>
  <si>
    <t>If No, enter date decision is expected:</t>
  </si>
  <si>
    <r>
      <t xml:space="preserve">Other Funding Sources </t>
    </r>
    <r>
      <rPr>
        <i/>
        <sz val="11"/>
        <color theme="1"/>
        <rFont val="Calibri"/>
        <family val="2"/>
        <scheme val="minor"/>
      </rPr>
      <t>(please specify)</t>
    </r>
  </si>
  <si>
    <t xml:space="preserve">                                  EQUIPMENT DETAILS</t>
  </si>
  <si>
    <t xml:space="preserve">Use this template to identify the equipment used for the proposed project.  Equipment listed should match the logical network diagram and mapping data provided with the application.   
Filter out the blank rows.  Click on the filter button in cell B12 and remove the check mark beside (Blanks).  To undue this select the filter button and select the check mark beside (Blanks).	</t>
  </si>
  <si>
    <t>EQUIPMENT INFORMATION</t>
  </si>
  <si>
    <r>
      <t xml:space="preserve">Network Identifier
</t>
    </r>
    <r>
      <rPr>
        <i/>
        <sz val="11"/>
        <color theme="1" tint="4.9989318521683403E-2"/>
        <rFont val="Calibri"/>
        <family val="2"/>
        <scheme val="minor"/>
      </rPr>
      <t>(should match with the logical network diagram and project mapping data)</t>
    </r>
  </si>
  <si>
    <r>
      <t xml:space="preserve">Equipment Description </t>
    </r>
    <r>
      <rPr>
        <i/>
        <sz val="11"/>
        <color theme="1" tint="4.9989318521683403E-2"/>
        <rFont val="Calibri"/>
        <family val="2"/>
        <scheme val="minor"/>
      </rPr>
      <t>(including Manufacturer and Model)</t>
    </r>
  </si>
  <si>
    <r>
      <t xml:space="preserve">Proposed Throughput 
</t>
    </r>
    <r>
      <rPr>
        <i/>
        <sz val="11"/>
        <color theme="1" tint="4.9989318521683403E-2"/>
        <rFont val="Calibri"/>
        <family val="2"/>
        <scheme val="minor"/>
      </rPr>
      <t>(if applicable,
in Mbps)</t>
    </r>
  </si>
  <si>
    <r>
      <t xml:space="preserve">Wireless/Mobile Transmitter Frequency 
</t>
    </r>
    <r>
      <rPr>
        <i/>
        <sz val="11"/>
        <color theme="1" tint="4.9989318521683403E-2"/>
        <rFont val="Calibri"/>
        <family val="2"/>
        <scheme val="minor"/>
      </rPr>
      <t>(if applicable, in MHz)</t>
    </r>
  </si>
  <si>
    <r>
      <t xml:space="preserve">Wireless/Mobile Transmitter Bandwidth
</t>
    </r>
    <r>
      <rPr>
        <i/>
        <sz val="11"/>
        <color theme="1" tint="4.9989318521683403E-2"/>
        <rFont val="Calibri"/>
        <family val="2"/>
        <scheme val="minor"/>
      </rPr>
      <t>(if applicable,
in MHz)</t>
    </r>
  </si>
  <si>
    <r>
      <t xml:space="preserve">Licensing Status
</t>
    </r>
    <r>
      <rPr>
        <i/>
        <sz val="11"/>
        <color theme="1" tint="4.9989318521683403E-2"/>
        <rFont val="Calibri"/>
        <family val="2"/>
        <scheme val="minor"/>
      </rPr>
      <t>(use drop-down)</t>
    </r>
  </si>
  <si>
    <t>Drop-Down Lists</t>
  </si>
  <si>
    <t>Fibre Optic</t>
  </si>
  <si>
    <t>Point-to-Point Wireless</t>
  </si>
  <si>
    <t>Routing and Switching</t>
  </si>
  <si>
    <t>Satellite Related</t>
  </si>
  <si>
    <t>Wireline Last-Mile</t>
  </si>
  <si>
    <t>Not required</t>
  </si>
  <si>
    <t>Acquired</t>
  </si>
  <si>
    <t>Pending</t>
  </si>
  <si>
    <t>Not yet initiated</t>
  </si>
  <si>
    <t>PERMITTING</t>
  </si>
  <si>
    <t>Please identify all permits required for the successful completion of your project. Also indicate the progress that has been made thus far.</t>
  </si>
  <si>
    <t>DEFINITIONS</t>
  </si>
  <si>
    <r>
      <t xml:space="preserve">Assest Required: </t>
    </r>
    <r>
      <rPr>
        <sz val="12"/>
        <color theme="1"/>
        <rFont val="Calibri"/>
        <family val="2"/>
      </rPr>
      <t xml:space="preserve">Refers to the non-electrical elements needed for network deployment. This includes the telephone and hydro poles, ducts, towers, private buildings, street furniture (e.g., lampposts), and rights-of-way along routes such as highways, railways and pipelines.
</t>
    </r>
    <r>
      <rPr>
        <b/>
        <sz val="12"/>
        <color theme="1"/>
        <rFont val="Calibri"/>
        <family val="2"/>
      </rPr>
      <t xml:space="preserve">
Asset Owner: </t>
    </r>
    <r>
      <rPr>
        <sz val="12"/>
        <color theme="1"/>
        <rFont val="Calibri"/>
        <family val="2"/>
      </rPr>
      <t xml:space="preserve">Is the owner of the asset, usually telecommunications carriers, electrical utilities, municipalities and private owners.
</t>
    </r>
    <r>
      <rPr>
        <b/>
        <sz val="12"/>
        <color theme="1"/>
        <rFont val="Calibri"/>
        <family val="2"/>
      </rPr>
      <t xml:space="preserve">
Type of Permit required:</t>
    </r>
    <r>
      <rPr>
        <sz val="12"/>
        <color theme="1"/>
        <rFont val="Calibri"/>
        <family val="2"/>
      </rPr>
      <t xml:space="preserve"> A broad category used to describe the application or process that an internet service provider must apply for gain access to the permit. For example: Municipal Letter of Concurrence, Crown land permits, Right-of-ways permits
</t>
    </r>
    <r>
      <rPr>
        <b/>
        <sz val="12"/>
        <color theme="1"/>
        <rFont val="Calibri"/>
        <family val="2"/>
      </rPr>
      <t xml:space="preserve">
Permitting Authority: </t>
    </r>
    <r>
      <rPr>
        <sz val="12"/>
        <color theme="1"/>
        <rFont val="Calibri"/>
        <family val="2"/>
      </rPr>
      <t>Refers to the regulator and has oversight through the administration of Acts.  For example, the British Columbia Utilities Commission is the regulator of BC Hydro and Fortis BC, which own assets such as poles.</t>
    </r>
  </si>
  <si>
    <t>PERMITTING INFORMATION</t>
  </si>
  <si>
    <t xml:space="preserve">    Insert additional rows below if needed.</t>
  </si>
  <si>
    <t>CURRENTLY ENGAGED WITH</t>
  </si>
  <si>
    <t>ASSET REQUIRED</t>
  </si>
  <si>
    <t>ASSET OWNER</t>
  </si>
  <si>
    <t>TYPE OF PERMIT REQUIRED</t>
  </si>
  <si>
    <t>PERMITTING AUTHORITY</t>
  </si>
  <si>
    <t>ORGANIZATION NAME</t>
  </si>
  <si>
    <r>
      <t xml:space="preserve">CONTACT NAME
</t>
    </r>
    <r>
      <rPr>
        <b/>
        <i/>
        <sz val="10"/>
        <color theme="0"/>
        <rFont val="Calibri"/>
        <family val="2"/>
      </rPr>
      <t>(first name, last name)</t>
    </r>
  </si>
  <si>
    <t>POSITION/TITLE</t>
  </si>
  <si>
    <t>PHONE NUMBER</t>
  </si>
  <si>
    <t>E-MAIL ADDRESS</t>
  </si>
  <si>
    <r>
      <t xml:space="preserve">STATUS
</t>
    </r>
    <r>
      <rPr>
        <b/>
        <i/>
        <sz val="10"/>
        <color theme="0"/>
        <rFont val="Calibri"/>
        <family val="2"/>
      </rPr>
      <t>(use drop-down)</t>
    </r>
  </si>
  <si>
    <t>DATE PERMIT
IS REQUIRED</t>
  </si>
  <si>
    <r>
      <t xml:space="preserve">                                                SUMMARY</t>
    </r>
    <r>
      <rPr>
        <sz val="16"/>
        <color theme="1"/>
        <rFont val="Calibri"/>
        <family val="2"/>
      </rPr>
      <t xml:space="preserve"> </t>
    </r>
    <r>
      <rPr>
        <i/>
        <sz val="16"/>
        <color theme="1"/>
        <rFont val="Calibri"/>
        <family val="2"/>
      </rPr>
      <t>(Auto-Populated)</t>
    </r>
  </si>
  <si>
    <r>
      <t xml:space="preserve">PROJECT COMMUNITIES </t>
    </r>
    <r>
      <rPr>
        <i/>
        <sz val="16"/>
        <color theme="1"/>
        <rFont val="Calibri"/>
        <family val="2"/>
        <scheme val="minor"/>
      </rPr>
      <t>(Auto-Populated)</t>
    </r>
  </si>
  <si>
    <r>
      <t xml:space="preserve">Last Mile Eligible Costs per </t>
    </r>
    <r>
      <rPr>
        <u/>
        <sz val="11"/>
        <color theme="1"/>
        <rFont val="Calibri Light"/>
        <family val="2"/>
      </rPr>
      <t>Community</t>
    </r>
  </si>
  <si>
    <r>
      <t xml:space="preserve">Last Mile Eligible Costs per </t>
    </r>
    <r>
      <rPr>
        <u/>
        <sz val="11"/>
        <color theme="1"/>
        <rFont val="Calibri Light"/>
        <family val="2"/>
      </rPr>
      <t>Household</t>
    </r>
  </si>
  <si>
    <r>
      <t xml:space="preserve">Eligible Transport Costs per </t>
    </r>
    <r>
      <rPr>
        <u/>
        <sz val="11"/>
        <color theme="1"/>
        <rFont val="Calibri Light"/>
        <family val="2"/>
      </rPr>
      <t>km</t>
    </r>
  </si>
  <si>
    <t>Number of Locales</t>
  </si>
  <si>
    <r>
      <t xml:space="preserve">PROJECT BUDGET </t>
    </r>
    <r>
      <rPr>
        <i/>
        <sz val="16"/>
        <color theme="1"/>
        <rFont val="Calibri"/>
        <family val="2"/>
        <scheme val="minor"/>
      </rPr>
      <t>(Auto-Populated)</t>
    </r>
  </si>
  <si>
    <t>% of
Eligible Costs:</t>
  </si>
  <si>
    <t>Highway Name</t>
  </si>
  <si>
    <t>Estimated New Coverage (km)</t>
  </si>
  <si>
    <t>Project Types</t>
  </si>
  <si>
    <t>Community Deployment</t>
  </si>
  <si>
    <t>Broadband Solutions</t>
  </si>
  <si>
    <t>Proposed Speeds</t>
  </si>
  <si>
    <t>#</t>
  </si>
  <si>
    <t>HIGHWAY</t>
  </si>
  <si>
    <t>List of BC HWYs</t>
  </si>
  <si>
    <t>Inland Ferries &amp; Rest Areas</t>
  </si>
  <si>
    <t>Regional Districts</t>
  </si>
  <si>
    <t>Economic Regions</t>
  </si>
  <si>
    <t>Minimum 50/10</t>
  </si>
  <si>
    <t>Trans-Canada (Vancouver Island)</t>
  </si>
  <si>
    <t>Inland Ferry: 104 AVE - Barnston Island Ferry - Port Kells</t>
  </si>
  <si>
    <t>Alberni-Clayoquot</t>
  </si>
  <si>
    <t>Cariboo Region</t>
  </si>
  <si>
    <t>Coax DOCSIS 3 or Above</t>
  </si>
  <si>
    <t>Minimum 25/5</t>
  </si>
  <si>
    <t>Trans-Canada (Mainland)</t>
  </si>
  <si>
    <t>Inland Ferry: DIVISION ROAD - Glade Ferry Terminal East Shore</t>
  </si>
  <si>
    <t>Bulkley-Nechako</t>
  </si>
  <si>
    <t>Kootenay Region</t>
  </si>
  <si>
    <t>Community &amp; Highway</t>
  </si>
  <si>
    <t>Public Wi-Fi Hotspot</t>
  </si>
  <si>
    <t>DSL</t>
  </si>
  <si>
    <t>1A</t>
  </si>
  <si>
    <t>Taylor Way, Marine Drive, Lions Gate Bridge Road</t>
  </si>
  <si>
    <t>Inland Ferry: DYKE RD - Barnston Island Ferry - Barnston</t>
  </si>
  <si>
    <t>Capital</t>
  </si>
  <si>
    <t>Mainland / Southwest</t>
  </si>
  <si>
    <t>Fixed Wireless</t>
  </si>
  <si>
    <t>Chemainus (Vancouver Island)</t>
  </si>
  <si>
    <t>Inland Ferry: EMPIRE VALLEY BIG BAR RD - Big Bar Reaction Ferry West Terminal</t>
  </si>
  <si>
    <t>North Coast and Nechako</t>
  </si>
  <si>
    <t>Satellite</t>
  </si>
  <si>
    <t>Fixed Wireless (LTE)</t>
  </si>
  <si>
    <t>Dawson Creek – Tupper</t>
  </si>
  <si>
    <t>Inland Ferry: EMPIRE VALLEY BIG BAR RD - Big Bar Reaction Ferry East Terminal</t>
  </si>
  <si>
    <t>Central Coast</t>
  </si>
  <si>
    <t>Southern Trans-Provincial Highway (Crowsnest)</t>
  </si>
  <si>
    <t>Inland Ferry: FERRY ROAD - Little Fort Reaction Ferry West Terminal</t>
  </si>
  <si>
    <t>Central Kootenay</t>
  </si>
  <si>
    <t>Thompson-Okanagan</t>
  </si>
  <si>
    <t>3A</t>
  </si>
  <si>
    <t>Keremeos – Kaleden Junction</t>
  </si>
  <si>
    <t>Inland Ferry: GLADE FERRY ROAD - Glade Ferry Terminal West Shore</t>
  </si>
  <si>
    <t>Central Okanagan</t>
  </si>
  <si>
    <t>Vancouver Island / Coast</t>
  </si>
  <si>
    <t>Castlegar – Nelson Creston</t>
  </si>
  <si>
    <t>Inland Ferry: HARROP PROCTER ROAD - Harrop Ferry Terminal South Shore</t>
  </si>
  <si>
    <t>Columbia-Shuswap</t>
  </si>
  <si>
    <t>3B</t>
  </si>
  <si>
    <t>Nancy Greene Lake – Rossland – Meadows</t>
  </si>
  <si>
    <t>Inland Ferry: HOLDING ROAD - Adams Lake Cable Ferry West Terminal</t>
  </si>
  <si>
    <t>Comox Valley</t>
  </si>
  <si>
    <t>Qualicum - Port Alberni - Tofino</t>
  </si>
  <si>
    <t>Inland Ferry: HWY 23 - Upper Arrow Lake Ferry Galena Bay Terminal</t>
  </si>
  <si>
    <t>Cowichan Valley</t>
  </si>
  <si>
    <t>4A</t>
  </si>
  <si>
    <t>Alberni</t>
  </si>
  <si>
    <t>Inland Ferry: HWY 23 S - Upper Arrow Lake Ferry Shelter Bay Terminal</t>
  </si>
  <si>
    <t>East Kootenay</t>
  </si>
  <si>
    <t>Coquihalla</t>
  </si>
  <si>
    <t>Inland Ferry: HWY 35 - Francois Lake Ferry North Terminal</t>
  </si>
  <si>
    <t>Fraser Valley</t>
  </si>
  <si>
    <t>Site Type</t>
  </si>
  <si>
    <t>Site Status</t>
  </si>
  <si>
    <t>Power Status</t>
  </si>
  <si>
    <t>HWY Site Type</t>
  </si>
  <si>
    <t>Inland Ferry: HWY 5A - Balfour Ferry Terminal</t>
  </si>
  <si>
    <t>Fraser-Fort George</t>
  </si>
  <si>
    <t>New</t>
  </si>
  <si>
    <t>Has Utility Access</t>
  </si>
  <si>
    <t>Road Segment</t>
  </si>
  <si>
    <t>Yellowhead South</t>
  </si>
  <si>
    <t>Inland Ferry: HWY 5A - Harrop Ferry Terminal North Shore</t>
  </si>
  <si>
    <t>Kitimat-Stikine</t>
  </si>
  <si>
    <t>Existing</t>
  </si>
  <si>
    <t>Requires Utility Access</t>
  </si>
  <si>
    <t>Rest Area</t>
  </si>
  <si>
    <t>5A</t>
  </si>
  <si>
    <t>Princeton – Aspen Grove – Merritt – Kamloops</t>
  </si>
  <si>
    <t>Inland Ferry: HWY 5A - Kootenay Bay Terminal</t>
  </si>
  <si>
    <t>Kootenay Boundary</t>
  </si>
  <si>
    <t>Emergency Call Box</t>
  </si>
  <si>
    <t>Highway Pullout</t>
  </si>
  <si>
    <t>Nelson – Nelway – Vernon – Slocan</t>
  </si>
  <si>
    <t>Inland Ferry: HWY 6 - Needles Cable Ferry Fauquier Terminal</t>
  </si>
  <si>
    <t>Metro Vancouver</t>
  </si>
  <si>
    <t>Inland Ferry</t>
  </si>
  <si>
    <t>Lougheed Highway</t>
  </si>
  <si>
    <t>Inland Ferry: HWY 6 - Arrow Park Ferry South Terminal</t>
  </si>
  <si>
    <t>Mount Waddington</t>
  </si>
  <si>
    <t>7B</t>
  </si>
  <si>
    <t>Mary Hill Bypass</t>
  </si>
  <si>
    <t>Inland Ferry: HWY 6 - Arrow Park Ferry North Terminal</t>
  </si>
  <si>
    <t>Merritt – Spences Bridge</t>
  </si>
  <si>
    <t>Inland Ferry: HWY 6 - Needles Cable Ferry Needles Terminal</t>
  </si>
  <si>
    <t>Cellular Solutions</t>
  </si>
  <si>
    <t>Rosedale - Agassiz Bypass Highway</t>
  </si>
  <si>
    <t>Inland Ferry: KEEFES LANDING RD - Francois Lake Ferry Southbank</t>
  </si>
  <si>
    <t>North Okanagan</t>
  </si>
  <si>
    <t>Ladner - (Langley Bypass) - Livingstone Interchange Highway</t>
  </si>
  <si>
    <t>Inland Ferry: LYTTON FERRY RD - Lytton Reaction Ferry West Terminal</t>
  </si>
  <si>
    <t>Northern Rockies</t>
  </si>
  <si>
    <t>Fixed Wireless (broadband)</t>
  </si>
  <si>
    <t>Huntingdon – Mission</t>
  </si>
  <si>
    <t>Inland Ferry: LYTTON FERRY RD - Lytton Reaction Ferry East Terminal</t>
  </si>
  <si>
    <t>Okanagan-Similkameen</t>
  </si>
  <si>
    <t>Both</t>
  </si>
  <si>
    <t>Lytton – Lillooet</t>
  </si>
  <si>
    <t>Inland Ferry: MCLURE FERRY ROAD - McLure Reaction Ferry East Terminal</t>
  </si>
  <si>
    <t>Peace River</t>
  </si>
  <si>
    <t>Aldergrove – Bellingham Highway and County Line Road</t>
  </si>
  <si>
    <t>Inland Ferry: RAWSON ROAD - Adams Lake Cable Ferry East Terminal</t>
  </si>
  <si>
    <t>qathet</t>
  </si>
  <si>
    <t>Tower Use</t>
  </si>
  <si>
    <t>West Coast (Sooke)</t>
  </si>
  <si>
    <t>Inland Ferry: USK FERRY RD - Usk Reaction Ferry South Terminal</t>
  </si>
  <si>
    <t>Squamish-Lillooet</t>
  </si>
  <si>
    <t>Mobile Wireless</t>
  </si>
  <si>
    <t>Pacific Highway</t>
  </si>
  <si>
    <t>Inland Ferry: USK FERRY RD - Usk Reaction Ferry North Terminal</t>
  </si>
  <si>
    <t>Stikine Region</t>
  </si>
  <si>
    <t>Yellowhead, Trans-Canada (Queen Charlotte Islands)</t>
  </si>
  <si>
    <t>Inland Ferry: WESTSYDE ROAD - McLure Reaction Ferry West Terminal</t>
  </si>
  <si>
    <t>Strathcona</t>
  </si>
  <si>
    <t>Yellowhead, Trans-Canada</t>
  </si>
  <si>
    <t>Inland Ferry: WINDPASS RD - Little Fort Reaction Ferry East Terminal</t>
  </si>
  <si>
    <t>Sunshine Coast</t>
  </si>
  <si>
    <t>Patricia Bay Highway</t>
  </si>
  <si>
    <t>Rest Area: ATLIN HIGHWAY - Hitchcock</t>
  </si>
  <si>
    <t>Thompson-Nicola</t>
  </si>
  <si>
    <t>LTE Configuration</t>
  </si>
  <si>
    <t>Wireless Technology Standard</t>
  </si>
  <si>
    <t>Tsawwassen Highway, South Fraser Perimeter Road</t>
  </si>
  <si>
    <t>Rest Area: BOWRON LAKE ROAD - Bowron Lake</t>
  </si>
  <si>
    <t>TDD-0</t>
  </si>
  <si>
    <t>5G</t>
  </si>
  <si>
    <t>17A</t>
  </si>
  <si>
    <t>Tsawwassen Highway</t>
  </si>
  <si>
    <t>Rest Area: HWY 1 - Arbutus</t>
  </si>
  <si>
    <t>TDD-1</t>
  </si>
  <si>
    <t>4G</t>
  </si>
  <si>
    <t>Rest Area: HWY 1 - Bradner</t>
  </si>
  <si>
    <t>TDD-2</t>
  </si>
  <si>
    <t>LTE</t>
  </si>
  <si>
    <t>Vancouver Inland Island Highway</t>
  </si>
  <si>
    <t>Rest Area: HWY 1 - Cassidy</t>
  </si>
  <si>
    <t>TDD-3</t>
  </si>
  <si>
    <t>HSPA</t>
  </si>
  <si>
    <t>19A</t>
  </si>
  <si>
    <t>Island Highway</t>
  </si>
  <si>
    <t>Rest Area: HWY 1 - Cobblehill</t>
  </si>
  <si>
    <t>TDD-4</t>
  </si>
  <si>
    <t>Chilcotin – Bella Coola</t>
  </si>
  <si>
    <t>Rest Area: HWY 1 - Cole Road</t>
  </si>
  <si>
    <t>TDD-5</t>
  </si>
  <si>
    <t>Creston – Rykerts</t>
  </si>
  <si>
    <t>Rest Area: HWY 1 - Columbia</t>
  </si>
  <si>
    <t>TDD-6</t>
  </si>
  <si>
    <t>Paterson – Rossland – Castlegar</t>
  </si>
  <si>
    <t>Rest Area: HWY 1 - Hunter Creek</t>
  </si>
  <si>
    <t>FDD</t>
  </si>
  <si>
    <t>MIMO Configuration</t>
  </si>
  <si>
    <t>22A</t>
  </si>
  <si>
    <t>Waneta</t>
  </si>
  <si>
    <t>Rest Area: HWY 1 - Illecillewaet Brake Check</t>
  </si>
  <si>
    <t>1x1 (SISO)</t>
  </si>
  <si>
    <t>Nakusp – Mica Creek</t>
  </si>
  <si>
    <t>Rest Area: HWY 1 - Kamloops Lake</t>
  </si>
  <si>
    <t>2x2</t>
  </si>
  <si>
    <t>93 Mile – Little Fort</t>
  </si>
  <si>
    <t>Rest Area: HWY 1 - Kicking Horse</t>
  </si>
  <si>
    <t>Spectrum License Status</t>
  </si>
  <si>
    <t>3x3</t>
  </si>
  <si>
    <t>Barkerville</t>
  </si>
  <si>
    <t>Rest Area: HWY 1 - Lake Of The Woods</t>
  </si>
  <si>
    <t>4x4</t>
  </si>
  <si>
    <t>Vanderhoof – Stuart</t>
  </si>
  <si>
    <t>Rest Area: HWY 1 - Malahat Summit</t>
  </si>
  <si>
    <t>8x8</t>
  </si>
  <si>
    <t>Rest Area: HWY 1 - Red Hill</t>
  </si>
  <si>
    <t>Not Required</t>
  </si>
  <si>
    <t>16x16</t>
  </si>
  <si>
    <t>Hudson's Hope, Don Phillips Way</t>
  </si>
  <si>
    <t>Rest Area: HWY 1 - Redgrave East</t>
  </si>
  <si>
    <t>Not Applicable</t>
  </si>
  <si>
    <t>32x32</t>
  </si>
  <si>
    <t>Rest Area: HWY 1 - Redgrave West</t>
  </si>
  <si>
    <t>64x64</t>
  </si>
  <si>
    <t>Balfour – Kaslo – Galena Bay</t>
  </si>
  <si>
    <t>Rest Area: HWY 1 - Rutherford Beach</t>
  </si>
  <si>
    <t>Tower Sectors</t>
  </si>
  <si>
    <t>31A</t>
  </si>
  <si>
    <t>Kaslo – New Denver</t>
  </si>
  <si>
    <t>Rest Area: HWY 1 - Shuswap Lake</t>
  </si>
  <si>
    <t>Rock Creek – Kelowna</t>
  </si>
  <si>
    <t>Rest Area: HWY 1 - Skuppa</t>
  </si>
  <si>
    <t>Backbone component</t>
  </si>
  <si>
    <t>North Francois</t>
  </si>
  <si>
    <t>Rest Area: HWY 1 - Ten Mile Hill Brake Check</t>
  </si>
  <si>
    <t>Kitimat Cassiar</t>
  </si>
  <si>
    <t>Rest Area: HWY 1 - Ten Mile Hill Trucker Rest Stop</t>
  </si>
  <si>
    <t>37A</t>
  </si>
  <si>
    <t>Glacier</t>
  </si>
  <si>
    <t>Rest Area: HWY 1 - The Last Spike</t>
  </si>
  <si>
    <t>Rest Area: HWY 1 - Weigh Scale #1 East</t>
  </si>
  <si>
    <t>Danville</t>
  </si>
  <si>
    <t>Rest Area: HWY 1 - Yale Rest Area</t>
  </si>
  <si>
    <t>Elk Valley</t>
  </si>
  <si>
    <t>Rest Area: HWY 118 - Granisle</t>
  </si>
  <si>
    <t>Dawson Creek – Spirit River</t>
  </si>
  <si>
    <t>Rest Area: HWY 14 - Sombrio</t>
  </si>
  <si>
    <t>Heritage</t>
  </si>
  <si>
    <t>Rest Area: HWY 16 - 6 Mile Brake Check</t>
  </si>
  <si>
    <t>Liard</t>
  </si>
  <si>
    <t>Rest Area: HWY 16 - Baker Creek</t>
  </si>
  <si>
    <t>Annacis Island</t>
  </si>
  <si>
    <t>Rest Area: HWY 16 - Basalt Creek</t>
  </si>
  <si>
    <t>Richmond Freeway</t>
  </si>
  <si>
    <t>Rest Area: HWY 16 - Boulder Creek</t>
  </si>
  <si>
    <t>91A</t>
  </si>
  <si>
    <t>Queensborough Connector</t>
  </si>
  <si>
    <t>Rest Area: HWY 16 - Boundary North</t>
  </si>
  <si>
    <t>Elko – Roosville | Radium Hot Springs Castle Mountain Junction</t>
  </si>
  <si>
    <t>Rest Area: HWY 16 - Boundary South</t>
  </si>
  <si>
    <t>Yahk – Kingsgate Kootenay – Columbia</t>
  </si>
  <si>
    <t>Rest Area: HWY 16 - Bowron North Rest Area</t>
  </si>
  <si>
    <t>95A</t>
  </si>
  <si>
    <t>Rest Area: HWY 16 - Bowron River</t>
  </si>
  <si>
    <t>Okanagan Vernon – Monte Creek Cariboo John Hart – Peace River Alaska</t>
  </si>
  <si>
    <t>Rest Area: HWY 16 - Bowron South Rest Area</t>
  </si>
  <si>
    <t>97A</t>
  </si>
  <si>
    <t>Vernon – Sicamous</t>
  </si>
  <si>
    <t>Rest Area: HWY 16 - Bulkley View</t>
  </si>
  <si>
    <t>97B</t>
  </si>
  <si>
    <t>Grindrod – Salmon Arm</t>
  </si>
  <si>
    <t>Rest Area: HWY 16 - Cluculz Lake</t>
  </si>
  <si>
    <t>97C</t>
  </si>
  <si>
    <t>Okanagan Connector Mamit Lake Road Highland Valley Road Ashcroft-Cache Creek</t>
  </si>
  <si>
    <t>Rest Area: HWY 16 - Dry William Lake</t>
  </si>
  <si>
    <t>97D</t>
  </si>
  <si>
    <t>Meadow Creek Road</t>
  </si>
  <si>
    <t>Rest Area: HWY 16 - Exstew</t>
  </si>
  <si>
    <t>Vancouver –Blaine, Sea to Sky, Duffy Lake Road</t>
  </si>
  <si>
    <t>Rest Area: HWY 16 - Glacier View</t>
  </si>
  <si>
    <t>Rest Area: HWY 16 - Goat River</t>
  </si>
  <si>
    <t>Nisga’a Highway</t>
  </si>
  <si>
    <t>Central Babine Lake (but signed as Topley Landing Road)</t>
  </si>
  <si>
    <t>Rest Area: HWY 16 - Grassy Bay</t>
  </si>
  <si>
    <t>Christina Lake – Laurier</t>
  </si>
  <si>
    <t>Rest Area: HWY 16 - Halibut Bight</t>
  </si>
  <si>
    <t>Rest Area: HWY 16 - Hungry Hill</t>
  </si>
  <si>
    <t>Rest Area: HWY 16 - Mt Terry Fox 16</t>
  </si>
  <si>
    <t>Rest Area: HWY 16 - Palling</t>
  </si>
  <si>
    <t>Rest Area: HWY 16 - Sanderson Point</t>
  </si>
  <si>
    <t>Rest Area: HWY 16 - Savory</t>
  </si>
  <si>
    <t>Rest Area: HWY 16 - Sheraton</t>
  </si>
  <si>
    <t>Rest Area: HWY 16 - Slim Creek</t>
  </si>
  <si>
    <t>Rest Area: HWY 16 - Small River</t>
  </si>
  <si>
    <t>Rest Area: HWY 16 - Telegraph Point</t>
  </si>
  <si>
    <t>Rest Area: HWY 16 - Tete Jaune Cache</t>
  </si>
  <si>
    <t>Rest Area: HWY 16 - Tintagel</t>
  </si>
  <si>
    <t>Rest Area: HWY 16 - Topley</t>
  </si>
  <si>
    <t>Rest Area: HWY 16 - Willow River</t>
  </si>
  <si>
    <t>Rest Area: HWY 19 - Buckley Bay</t>
  </si>
  <si>
    <t>Rest Area: HWY 19 - Eagles Nest</t>
  </si>
  <si>
    <t>Rest Area: HWY 19 - Eve River</t>
  </si>
  <si>
    <t>Rest Area: HWY 19 - Hoomak Lake</t>
  </si>
  <si>
    <t>Rest Area: HWY 19 - Keta Lake</t>
  </si>
  <si>
    <t>Rest Area: HWY 19 - Misty Lake</t>
  </si>
  <si>
    <t>Rest Area: HWY 19 - Nanoose</t>
  </si>
  <si>
    <t>Rest Area: HWY 19 - Roberts Lake</t>
  </si>
  <si>
    <t>Rest Area: HWY 19A - Baynes Sound</t>
  </si>
  <si>
    <t>Rest Area: HWY 19A - Oyster Bay</t>
  </si>
  <si>
    <t>Rest Area: HWY 2 - Pouce Inspection Rest Area</t>
  </si>
  <si>
    <t>Rest Area: HWY 20 - Hanceville</t>
  </si>
  <si>
    <t>Rest Area: HWY 20 - Polywog</t>
  </si>
  <si>
    <t>Rest Area: HWY 20 - Sheep Creek Brake Check</t>
  </si>
  <si>
    <t>Rest Area: HWY 20 - Tweedsmuir Chain Off Area Eb</t>
  </si>
  <si>
    <t>Rest Area: HWY 20 - Tweedsmuir Chain Off Area Wb</t>
  </si>
  <si>
    <t>Rest Area: HWY 22 - Oasis</t>
  </si>
  <si>
    <t>Rest Area: HWY 23 - Galena Bay</t>
  </si>
  <si>
    <t>Rest Area: HWY 23 - Ione</t>
  </si>
  <si>
    <t>Rest Area: HWY 23 - Shelter Bay</t>
  </si>
  <si>
    <t>Rest Area: HWY 24 - #24 Rest Area</t>
  </si>
  <si>
    <t>Rest Area: HWY 24 - Macdonald</t>
  </si>
  <si>
    <t>Rest Area: HWY 26 - Jack-Of-Clubs</t>
  </si>
  <si>
    <t>Rest Area: HWY 27 - Fish Lake</t>
  </si>
  <si>
    <t>Rest Area: HWY 27 - Pinchi</t>
  </si>
  <si>
    <t>Rest Area: HWY 27 - Vanderhoof Scale</t>
  </si>
  <si>
    <t>Rest Area: HWY 28 - Big Den</t>
  </si>
  <si>
    <t>Rest Area: HWY 29 - Del North Rest Area</t>
  </si>
  <si>
    <t>Rest Area: HWY 29 - Peaceview</t>
  </si>
  <si>
    <t>Rest Area: HWY 3 - American Railway</t>
  </si>
  <si>
    <t>Rest Area: HWY 3 - Anarchist Mountain</t>
  </si>
  <si>
    <t>Rest Area: HWY 3 - Big Sheep Creek</t>
  </si>
  <si>
    <t>Rest Area: HWY 3 - Blazed Creek</t>
  </si>
  <si>
    <t>Rest Area: HWY 3 - Bridal Lake</t>
  </si>
  <si>
    <t>Rest Area: HWY 3 - Caithness Creek</t>
  </si>
  <si>
    <t>Rest Area: HWY 3 - Castlegar Weigh Scale Rest Area</t>
  </si>
  <si>
    <t>Rest Area: HWY 3 - Crowsnest</t>
  </si>
  <si>
    <t>Rest Area: HWY 3 - Erie Lake</t>
  </si>
  <si>
    <t>Rest Area: HWY 3 - Hope Slide</t>
  </si>
  <si>
    <t>Rest Area: HWY 3 - Ingham</t>
  </si>
  <si>
    <t>Rest Area: HWY 3 - Kidd Creek</t>
  </si>
  <si>
    <t>Rest Area: HWY 3 - Lost Creek</t>
  </si>
  <si>
    <t>Rest Area: HWY 3 - Mcrae Creek</t>
  </si>
  <si>
    <t>Rest Area: HWY 3 - Mine Hill</t>
  </si>
  <si>
    <t>Rest Area: HWY 3 - Olson</t>
  </si>
  <si>
    <t>Rest Area: HWY 3 - Ootischenia</t>
  </si>
  <si>
    <t>Rest Area: HWY 3 - Rampart</t>
  </si>
  <si>
    <t>Rest Area: HWY 3 - Ryan</t>
  </si>
  <si>
    <t>Rest Area: HWY 3 - Wilgress Lake</t>
  </si>
  <si>
    <t>Rest Area: HWY 31A - Fish Lake</t>
  </si>
  <si>
    <t>Rest Area: HWY 33 - Hall Creek</t>
  </si>
  <si>
    <t>Rest Area: HWY 33 - Rhone</t>
  </si>
  <si>
    <t>Rest Area: HWY 37 - Beaverdam Creek</t>
  </si>
  <si>
    <t>Rest Area: HWY 37 - Bell 1</t>
  </si>
  <si>
    <t>Rest Area: HWY 37 - Bob Quinn Airstrip</t>
  </si>
  <si>
    <t>Rest Area: HWY 37 - Border</t>
  </si>
  <si>
    <t>Rest Area: HWY 37 - Brown Bear</t>
  </si>
  <si>
    <t>Rest Area: HWY 37 - Cottonwood North</t>
  </si>
  <si>
    <t>Rest Area: HWY 37 - Cottonwood South</t>
  </si>
  <si>
    <t>Rest Area: HWY 37 - Eastman Creek</t>
  </si>
  <si>
    <t>Rest Area: HWY 37 - Eddontenajon North</t>
  </si>
  <si>
    <t>Rest Area: HWY 37 - Mehan (Hodder) Lake</t>
  </si>
  <si>
    <t>Rest Area: HWY 37 - Moonlit Creek</t>
  </si>
  <si>
    <t>Rest Area: HWY 37 - Morchuea Lake</t>
  </si>
  <si>
    <t>Rest Area: HWY 37 - Nass</t>
  </si>
  <si>
    <t>Rest Area: HWY 37 - Rabid Grizzly</t>
  </si>
  <si>
    <t>Rest Area: HWY 37 - Red Flats Memorial</t>
  </si>
  <si>
    <t>Rest Area: HWY 37A - Bear Glacier</t>
  </si>
  <si>
    <t>Rest Area: HWY 37A - Windy Hill Chainup</t>
  </si>
  <si>
    <t>Rest Area: HWY 3A - Balfour</t>
  </si>
  <si>
    <t>Rest Area: HWY 3A - Brilliant</t>
  </si>
  <si>
    <t>Rest Area: HWY 3A - Kootenay Bay</t>
  </si>
  <si>
    <t>Rest Area: HWY 3A - Kuskanook</t>
  </si>
  <si>
    <t>Rest Area: HWY 3A - Twin Bays</t>
  </si>
  <si>
    <t>Rest Area: HWY 3A - Yellow Lake #1</t>
  </si>
  <si>
    <t>Rest Area: HWY 3A - Yellow Lake #2</t>
  </si>
  <si>
    <t>Rest Area: HWY 4 - Kennedy River</t>
  </si>
  <si>
    <t>Rest Area: HWY 4 - Taylor River</t>
  </si>
  <si>
    <t>Rest Area: HWY 5 - Birch Island</t>
  </si>
  <si>
    <t>Rest Area: HWY 5 - Box Canyon</t>
  </si>
  <si>
    <t>Rest Area: HWY 5 - Britton Creek</t>
  </si>
  <si>
    <t>Rest Area: HWY 5 - Camp Creek East</t>
  </si>
  <si>
    <t>Rest Area: HWY 5 - Camp Creek West</t>
  </si>
  <si>
    <t>Rest Area: HWY 5 - Clapperton Brake Check</t>
  </si>
  <si>
    <t>Rest Area: HWY 5 - Clapperton Chain Up</t>
  </si>
  <si>
    <t>Rest Area: HWY 5 - Coquihalla Lakes Nb</t>
  </si>
  <si>
    <t>Rest Area: HWY 5 - Coquihalla Lakes Sb</t>
  </si>
  <si>
    <t>Rest Area: HWY 5 - Fish Trap</t>
  </si>
  <si>
    <t>Rest Area: HWY 5 - Inks Lake Brake Check</t>
  </si>
  <si>
    <t>Rest Area: HWY 5 - Little Fort</t>
  </si>
  <si>
    <t>Rest Area: HWY 5 - Messiter Summit</t>
  </si>
  <si>
    <t>Rest Area: HWY 5 - Mt Terry Fox 5</t>
  </si>
  <si>
    <t>Rest Area: HWY 5 - Thunder River</t>
  </si>
  <si>
    <t>Rest Area: HWY 5 - Vinsulla Rest Area</t>
  </si>
  <si>
    <t>Rest Area: HWY 5 - Wire Cache</t>
  </si>
  <si>
    <t>Rest Area: HWY 5 - Zopkios</t>
  </si>
  <si>
    <t>Rest Area: HWY 51 - Windy Point</t>
  </si>
  <si>
    <t>Rest Area: HWY 52 - Salt Flats Rest Area</t>
  </si>
  <si>
    <t>Rest Area: HWY 5A - Gulliford Lake</t>
  </si>
  <si>
    <t>Rest Area: HWY 5A - Hamilton Brake Check</t>
  </si>
  <si>
    <t>Rest Area: HWY 5A - Knutsford Brake Check</t>
  </si>
  <si>
    <t>Rest Area: HWY 5A - Nicola Lake</t>
  </si>
  <si>
    <t>Rest Area: HWY 5A - Stump Lake</t>
  </si>
  <si>
    <t>Rest Area: HWY 6 - Fauquier</t>
  </si>
  <si>
    <t>Rest Area: HWY 6 - Lemon Creek</t>
  </si>
  <si>
    <t>Rest Area: HWY 6 - Lost Lake</t>
  </si>
  <si>
    <t>Rest Area: HWY 6 - Needles</t>
  </si>
  <si>
    <t>Rest Area: HWY 6 - Silverton Lookout</t>
  </si>
  <si>
    <t>Rest Area: HWY 6 - Stewart Creek</t>
  </si>
  <si>
    <t>Rest Area: HWY 6 - Summit Lake</t>
  </si>
  <si>
    <t>Rest Area: HWY 7 - Johnson Slough</t>
  </si>
  <si>
    <t>Rest Area: HWY 77 - Fort Nelson River</t>
  </si>
  <si>
    <t>Rest Area: HWY 91 - Nordel Truck Lot</t>
  </si>
  <si>
    <t>Rest Area: HWY 91 - Nordel Truck Stop</t>
  </si>
  <si>
    <t>Rest Area: HWY 93 - Elko Junction</t>
  </si>
  <si>
    <t>Rest Area: HWY 95 - Braisher Creek</t>
  </si>
  <si>
    <t>Rest Area: HWY 95 - Campbell-Myer Lake</t>
  </si>
  <si>
    <t>Rest Area: HWY 95 - Coys Hill</t>
  </si>
  <si>
    <t>Rest Area: HWY 95 - Spillimacheen</t>
  </si>
  <si>
    <t>Rest Area: HWY 95 - Wasa</t>
  </si>
  <si>
    <t>Rest Area: HWY 95A - Cherry Creek</t>
  </si>
  <si>
    <t>Rest Area: HWY 97 - 108 Mile</t>
  </si>
  <si>
    <t>Rest Area: HWY 97 - Australian</t>
  </si>
  <si>
    <t>Rest Area: HWY 97 - Big Bar</t>
  </si>
  <si>
    <t>Rest Area: HWY 97 - Crooked River</t>
  </si>
  <si>
    <t>Rest Area: HWY 97 - East Pine</t>
  </si>
  <si>
    <t>Rest Area: HWY 97 - Hush Lake</t>
  </si>
  <si>
    <t>Rest Area: HWY 97 - Hwy #97 Brake Check</t>
  </si>
  <si>
    <t>Rest Area: HWY 97 - Kalamalka Lake</t>
  </si>
  <si>
    <t>Rest Area: HWY 97 - Kiskatinaw</t>
  </si>
  <si>
    <t>Rest Area: HWY 97 - Loch Loman</t>
  </si>
  <si>
    <t>Rest Area: HWY 97 - Marguerite Rest Area</t>
  </si>
  <si>
    <t>Rest Area: HWY 97 - Mcleese Lake</t>
  </si>
  <si>
    <t>Rest Area: HWY 97 - Mile 80</t>
  </si>
  <si>
    <t>Rest Area: HWY 97 - Monte Creek</t>
  </si>
  <si>
    <t>Rest Area: HWY 97 - Powerline Rest Area</t>
  </si>
  <si>
    <t>Rest Area: HWY 97 - Salmon Valley</t>
  </si>
  <si>
    <t>Rest Area: HWY 97 - South Taylor Hill</t>
  </si>
  <si>
    <t>Rest Area: HWY 97 - South Taylor Hill Rest Area</t>
  </si>
  <si>
    <t>Rest Area: HWY 97 - Una</t>
  </si>
  <si>
    <t>Rest Area: HWY 97 - Welcome To Williams Lake</t>
  </si>
  <si>
    <t>Rest Area: HWY 97 - West Pine River</t>
  </si>
  <si>
    <t>Rest Area: HWY 97 - Woodpecker</t>
  </si>
  <si>
    <t>Rest Area: HWY 97A - Mara Lake</t>
  </si>
  <si>
    <t>Rest Area: HWY 97C - Elkhart (Loon Lake) Brake Check</t>
  </si>
  <si>
    <t>Rest Area: HWY 97C - Loon Lake Chainup</t>
  </si>
  <si>
    <t>Rest Area: HWY 97C - Loon Lake Rest Area</t>
  </si>
  <si>
    <t>Rest Area: HWY 97D - Walloper Rest Area</t>
  </si>
  <si>
    <t>Rest Area: NAZKO RD - Moose Springs</t>
  </si>
  <si>
    <t>Base Station Tower Height Above Ground (m)2</t>
  </si>
  <si>
    <t>Number of Indigenous Households proposed to be served?</t>
  </si>
  <si>
    <t>Cellular &amp; Public Wi-Fi Hotspot</t>
  </si>
  <si>
    <t>BC Geographic Name</t>
  </si>
  <si>
    <t>Type</t>
  </si>
  <si>
    <t>View on Map</t>
  </si>
  <si>
    <t>GeoName ID</t>
  </si>
  <si>
    <t>Region</t>
  </si>
  <si>
    <t>Map Text</t>
  </si>
  <si>
    <t>Map Link</t>
  </si>
  <si>
    <t>Indigenous</t>
  </si>
  <si>
    <t>Alkhili 2</t>
  </si>
  <si>
    <t>Indian Reserve</t>
  </si>
  <si>
    <t>Open Map</t>
  </si>
  <si>
    <t>Stikine Region (Unincorporated)</t>
  </si>
  <si>
    <t>https://apps.gov.bc.ca/pub/bcgnws/names/65700.html</t>
  </si>
  <si>
    <t>https://apps.gov.bc.ca/pub/bcgnws/names/40235.html</t>
  </si>
  <si>
    <t>Atlin-Teslin Indian Cemetery 4</t>
  </si>
  <si>
    <t>https://apps.gov.bc.ca/pub/bcgnws/names/65701.html</t>
  </si>
  <si>
    <t>Locality</t>
  </si>
  <si>
    <t>https://apps.gov.bc.ca/pub/bcgnws/names/3395.html</t>
  </si>
  <si>
    <t>Callison Ranch</t>
  </si>
  <si>
    <t>https://apps.gov.bc.ca/pub/bcgnws/names/12687.html</t>
  </si>
  <si>
    <t>Engineer</t>
  </si>
  <si>
    <t>https://apps.gov.bc.ca/pub/bcgnws/names/38501.html</t>
  </si>
  <si>
    <t>Five Mile Point 3</t>
  </si>
  <si>
    <t>https://apps.gov.bc.ca/pub/bcgnws/names/65682.html</t>
  </si>
  <si>
    <t>Hyland Ranch</t>
  </si>
  <si>
    <t>https://apps.gov.bc.ca/pub/bcgnws/names/19421.html</t>
  </si>
  <si>
    <t>Jennings River 8</t>
  </si>
  <si>
    <t>https://apps.gov.bc.ca/pub/bcgnws/names/65677.html</t>
  </si>
  <si>
    <t>Lindeman</t>
  </si>
  <si>
    <t>https://apps.gov.bc.ca/pub/bcgnws/names/1892.html</t>
  </si>
  <si>
    <t>McDonald Lake 1</t>
  </si>
  <si>
    <t>https://apps.gov.bc.ca/pub/bcgnws/names/65680.html</t>
  </si>
  <si>
    <t>https://apps.gov.bc.ca/pub/bcgnws/names/20302.html</t>
  </si>
  <si>
    <t>Rainy Hollow</t>
  </si>
  <si>
    <t>https://apps.gov.bc.ca/pub/bcgnws/names/23253.html</t>
  </si>
  <si>
    <t>Rupert</t>
  </si>
  <si>
    <t>https://apps.gov.bc.ca/pub/bcgnws/names/22782.html</t>
  </si>
  <si>
    <t>Salmon Creek 3</t>
  </si>
  <si>
    <t>https://apps.gov.bc.ca/pub/bcgnws/names/64819.html</t>
  </si>
  <si>
    <t>Saloon</t>
  </si>
  <si>
    <t>https://apps.gov.bc.ca/pub/bcgnws/names/13646.html</t>
  </si>
  <si>
    <t>Scotia Bay</t>
  </si>
  <si>
    <t>https://apps.gov.bc.ca/pub/bcgnws/names/18024.html</t>
  </si>
  <si>
    <t>Sheslay</t>
  </si>
  <si>
    <t>https://apps.gov.bc.ca/pub/bcgnws/names/16284.html</t>
  </si>
  <si>
    <t>Silver Salmon Lake 5</t>
  </si>
  <si>
    <t>https://apps.gov.bc.ca/pub/bcgnws/names/65689.html</t>
  </si>
  <si>
    <t>Surprise</t>
  </si>
  <si>
    <t>https://apps.gov.bc.ca/pub/bcgnws/names/14015.html</t>
  </si>
  <si>
    <t>https://apps.gov.bc.ca/pub/bcgnws/names/16766.html</t>
  </si>
  <si>
    <t>Tahltan Forks 5</t>
  </si>
  <si>
    <t>https://apps.gov.bc.ca/pub/bcgnws/names/64821.html</t>
  </si>
  <si>
    <t>Taku</t>
  </si>
  <si>
    <t>https://apps.gov.bc.ca/pub/bcgnws/names/17571.html</t>
  </si>
  <si>
    <t>Taku 6</t>
  </si>
  <si>
    <t>https://apps.gov.bc.ca/pub/bcgnws/names/65683.html</t>
  </si>
  <si>
    <t>Teslin Lake 7</t>
  </si>
  <si>
    <t>https://apps.gov.bc.ca/pub/bcgnws/names/65684.html</t>
  </si>
  <si>
    <t>Teslin Lake 9</t>
  </si>
  <si>
    <t>https://apps.gov.bc.ca/pub/bcgnws/names/65685.html</t>
  </si>
  <si>
    <t>https://apps.gov.bc.ca/pub/bcgnws/names/27333.html</t>
  </si>
  <si>
    <t>Unnamed 10</t>
  </si>
  <si>
    <t>https://apps.gov.bc.ca/pub/bcgnws/names/65793.html</t>
  </si>
  <si>
    <t>Upper Tahltan 4</t>
  </si>
  <si>
    <t>https://apps.gov.bc.ca/pub/bcgnws/names/64822.html</t>
  </si>
  <si>
    <t>https://apps.gov.bc.ca/pub/bcgnws/names/40304.html</t>
  </si>
  <si>
    <t>https://apps.gov.bc.ca/pub/bcgnws/names/2719.html</t>
  </si>
  <si>
    <t>Bear Lake (Fort Connelly) 4</t>
  </si>
  <si>
    <t>https://apps.gov.bc.ca/pub/bcgnws/names/64897.html</t>
  </si>
  <si>
    <t>Bear Lake (Tsaytut Bay) 1B</t>
  </si>
  <si>
    <t>https://apps.gov.bc.ca/pub/bcgnws/names/64885.html</t>
  </si>
  <si>
    <t>Bear River (Sustut River) 3</t>
  </si>
  <si>
    <t>https://apps.gov.bc.ca/pub/bcgnws/names/64884.html</t>
  </si>
  <si>
    <t>https://apps.gov.bc.ca/pub/bcgnws/names/40335.html</t>
  </si>
  <si>
    <t>Blue River 1</t>
  </si>
  <si>
    <t>https://apps.gov.bc.ca/pub/bcgnws/names/65681.html</t>
  </si>
  <si>
    <t>https://apps.gov.bc.ca/pub/bcgnws/names/40305.html</t>
  </si>
  <si>
    <t>Boulder City</t>
  </si>
  <si>
    <t>https://apps.gov.bc.ca/pub/bcgnws/names/12645.html</t>
  </si>
  <si>
    <t>Classy Creek 8</t>
  </si>
  <si>
    <t>https://apps.gov.bc.ca/pub/bcgnws/names/64826.html</t>
  </si>
  <si>
    <t>Days Ranch</t>
  </si>
  <si>
    <t>https://apps.gov.bc.ca/pub/bcgnws/names/8516.html</t>
  </si>
  <si>
    <t>https://apps.gov.bc.ca/pub/bcgnws/names/40543.html</t>
  </si>
  <si>
    <t>Dease Lake 9</t>
  </si>
  <si>
    <t>https://apps.gov.bc.ca/pub/bcgnws/names/64825.html</t>
  </si>
  <si>
    <t>Dease River 1</t>
  </si>
  <si>
    <t>https://apps.gov.bc.ca/pub/bcgnws/names/60004.html</t>
  </si>
  <si>
    <t>Dease River 2 (Dease)</t>
  </si>
  <si>
    <t>https://apps.gov.bc.ca/pub/bcgnws/names/60500.html</t>
  </si>
  <si>
    <t>Dease River 2 (Liard)</t>
  </si>
  <si>
    <t>https://apps.gov.bc.ca/pub/bcgnws/names/60580.html</t>
  </si>
  <si>
    <t>Dease River 3 (Dease)</t>
  </si>
  <si>
    <t>https://apps.gov.bc.ca/pub/bcgnws/names/60421.html</t>
  </si>
  <si>
    <t>Dease River 3 (Liard)</t>
  </si>
  <si>
    <t>https://apps.gov.bc.ca/pub/bcgnws/names/60581.html</t>
  </si>
  <si>
    <t>Dease River 4</t>
  </si>
  <si>
    <t>https://apps.gov.bc.ca/pub/bcgnws/names/60444.html</t>
  </si>
  <si>
    <t>Defot</t>
  </si>
  <si>
    <t>https://apps.gov.bc.ca/pub/bcgnws/names/35923.html</t>
  </si>
  <si>
    <t>https://apps.gov.bc.ca/pub/bcgnws/names/38579.html</t>
  </si>
  <si>
    <t>Fifth Cabin</t>
  </si>
  <si>
    <t>https://apps.gov.bc.ca/pub/bcgnws/names/8030.html</t>
  </si>
  <si>
    <t>Fourth Cabin</t>
  </si>
  <si>
    <t>https://apps.gov.bc.ca/pub/bcgnws/names/8056.html</t>
  </si>
  <si>
    <t>Fowler</t>
  </si>
  <si>
    <t>https://apps.gov.bc.ca/pub/bcgnws/names/3683.html</t>
  </si>
  <si>
    <t>Glenora</t>
  </si>
  <si>
    <t>https://apps.gov.bc.ca/pub/bcgnws/names/40604.html</t>
  </si>
  <si>
    <t>Good Hope Lake</t>
  </si>
  <si>
    <t>https://apps.gov.bc.ca/pub/bcgnws/names/40270.html</t>
  </si>
  <si>
    <t>Granduc</t>
  </si>
  <si>
    <t>https://apps.gov.bc.ca/pub/bcgnws/names/11649.html</t>
  </si>
  <si>
    <t>Guhthe Tah 12</t>
  </si>
  <si>
    <t>https://apps.gov.bc.ca/pub/bcgnws/names/60002.html</t>
  </si>
  <si>
    <t>Hiusta Meadow</t>
  </si>
  <si>
    <t>https://apps.gov.bc.ca/pub/bcgnws/names/14684.html</t>
  </si>
  <si>
    <t>Hiusta's Meadow 2</t>
  </si>
  <si>
    <t>https://apps.gov.bc.ca/pub/bcgnws/names/64820.html</t>
  </si>
  <si>
    <t>Horse Ranch Pass 4</t>
  </si>
  <si>
    <t>https://apps.gov.bc.ca/pub/bcgnws/names/65819.html</t>
  </si>
  <si>
    <t>Hyland Post</t>
  </si>
  <si>
    <t>https://apps.gov.bc.ca/pub/bcgnws/names/15723.html</t>
  </si>
  <si>
    <t>https://apps.gov.bc.ca/pub/bcgnws/names/2444.html</t>
  </si>
  <si>
    <t>Iskut 6</t>
  </si>
  <si>
    <t>https://apps.gov.bc.ca/pub/bcgnws/names/64101.html</t>
  </si>
  <si>
    <t>Jacksons</t>
  </si>
  <si>
    <t>https://apps.gov.bc.ca/pub/bcgnws/names/9551.html</t>
  </si>
  <si>
    <t>https://apps.gov.bc.ca/pub/bcgnws/names/40296.html</t>
  </si>
  <si>
    <t>Klewaduska (Cataract) 6</t>
  </si>
  <si>
    <t>https://apps.gov.bc.ca/pub/bcgnws/names/64895.html</t>
  </si>
  <si>
    <t>Kluachon Lake 1</t>
  </si>
  <si>
    <t>https://apps.gov.bc.ca/pub/bcgnws/names/65390.html</t>
  </si>
  <si>
    <t>Laketon</t>
  </si>
  <si>
    <t>https://apps.gov.bc.ca/pub/bcgnws/names/7373.html</t>
  </si>
  <si>
    <t>https://apps.gov.bc.ca/pub/bcgnws/names/16335.html</t>
  </si>
  <si>
    <t>McDames Creek 2</t>
  </si>
  <si>
    <t>https://apps.gov.bc.ca/pub/bcgnws/names/65679.html</t>
  </si>
  <si>
    <t>https://apps.gov.bc.ca/pub/bcgnws/names/40302.html</t>
  </si>
  <si>
    <t>Mosquito Creek 5</t>
  </si>
  <si>
    <t>https://apps.gov.bc.ca/pub/bcgnws/names/65687.html</t>
  </si>
  <si>
    <t>One Mile Point 1</t>
  </si>
  <si>
    <t>https://apps.gov.bc.ca/pub/bcgnws/names/65690.html</t>
  </si>
  <si>
    <t>Porter Landing</t>
  </si>
  <si>
    <t>https://apps.gov.bc.ca/pub/bcgnws/names/17784.html</t>
  </si>
  <si>
    <t>Premier</t>
  </si>
  <si>
    <t>https://apps.gov.bc.ca/pub/bcgnws/names/19245.html</t>
  </si>
  <si>
    <t>District Municipality</t>
  </si>
  <si>
    <t>https://apps.gov.bc.ca/pub/bcgnws/names/37405.html</t>
  </si>
  <si>
    <t>https://apps.gov.bc.ca/pub/bcgnws/names/7822.html</t>
  </si>
  <si>
    <t>Stikine River 7</t>
  </si>
  <si>
    <t>https://apps.gov.bc.ca/pub/bcgnws/names/65389.html</t>
  </si>
  <si>
    <t>Tahltan 1</t>
  </si>
  <si>
    <t>https://apps.gov.bc.ca/pub/bcgnws/names/64770.html</t>
  </si>
  <si>
    <t>Tahltan 10</t>
  </si>
  <si>
    <t>https://apps.gov.bc.ca/pub/bcgnws/names/65787.html</t>
  </si>
  <si>
    <t>Tatcho Creek 11</t>
  </si>
  <si>
    <t>https://apps.gov.bc.ca/pub/bcgnws/names/64813.html</t>
  </si>
  <si>
    <t>Tatl'ah 13</t>
  </si>
  <si>
    <t>https://apps.gov.bc.ca/pub/bcgnws/names/66441.html</t>
  </si>
  <si>
    <t>https://apps.gov.bc.ca/pub/bcgnws/names/40274.html</t>
  </si>
  <si>
    <t>Telegraph Creek</t>
  </si>
  <si>
    <t>https://apps.gov.bc.ca/pub/bcgnws/names/35678.html</t>
  </si>
  <si>
    <t>Telegraph Creek 6</t>
  </si>
  <si>
    <t>https://apps.gov.bc.ca/pub/bcgnws/names/64824.html</t>
  </si>
  <si>
    <t>Telegraph Creek 6A</t>
  </si>
  <si>
    <t>https://apps.gov.bc.ca/pub/bcgnws/names/64823.html</t>
  </si>
  <si>
    <t>Tsaytut Island 1C</t>
  </si>
  <si>
    <t>https://apps.gov.bc.ca/pub/bcgnws/names/64886.html</t>
  </si>
  <si>
    <t>Tsupmeet (Patcha Creek) 5</t>
  </si>
  <si>
    <t>https://apps.gov.bc.ca/pub/bcgnws/names/64898.html</t>
  </si>
  <si>
    <t>https://apps.gov.bc.ca/pub/bcgnws/names/1449.html</t>
  </si>
  <si>
    <t>https://apps.gov.bc.ca/pub/bcgnws/names/9236.html</t>
  </si>
  <si>
    <t>https://apps.gov.bc.ca/pub/bcgnws/names/9842.html</t>
  </si>
  <si>
    <t>Baldonnel</t>
  </si>
  <si>
    <t>https://apps.gov.bc.ca/pub/bcgnws/names/11039.html</t>
  </si>
  <si>
    <t>https://apps.gov.bc.ca/pub/bcgnws/names/12572.html</t>
  </si>
  <si>
    <t>Beaton River 204 (North Half)</t>
  </si>
  <si>
    <t>https://apps.gov.bc.ca/pub/bcgnws/names/63401.html</t>
  </si>
  <si>
    <t>Beaton River 204 (South Half)</t>
  </si>
  <si>
    <t>https://apps.gov.bc.ca/pub/bcgnws/names/63383.html</t>
  </si>
  <si>
    <t>https://apps.gov.bc.ca/pub/bcgnws/names/2747.html</t>
  </si>
  <si>
    <t>Beryl Prairie</t>
  </si>
  <si>
    <t>https://apps.gov.bc.ca/pub/bcgnws/names/4263.html</t>
  </si>
  <si>
    <t>https://apps.gov.bc.ca/pub/bcgnws/names/35920.html</t>
  </si>
  <si>
    <t>Blueberry River 205</t>
  </si>
  <si>
    <t>https://apps.gov.bc.ca/pub/bcgnws/names/64812.html</t>
  </si>
  <si>
    <t>https://apps.gov.bc.ca/pub/bcgnws/names/306.html</t>
  </si>
  <si>
    <t>https://apps.gov.bc.ca/pub/bcgnws/names/584.html</t>
  </si>
  <si>
    <t>Briar Ridge</t>
  </si>
  <si>
    <t>https://apps.gov.bc.ca/pub/bcgnws/names/777.html</t>
  </si>
  <si>
    <t>https://apps.gov.bc.ca/pub/bcgnws/names/39718.html</t>
  </si>
  <si>
    <t>https://apps.gov.bc.ca/pub/bcgnws/names/38551.html</t>
  </si>
  <si>
    <t>https://apps.gov.bc.ca/pub/bcgnws/names/38344.html</t>
  </si>
  <si>
    <t>https://apps.gov.bc.ca/pub/bcgnws/names/38345.html</t>
  </si>
  <si>
    <t>https://apps.gov.bc.ca/pub/bcgnws/names/37727.html</t>
  </si>
  <si>
    <t>https://apps.gov.bc.ca/pub/bcgnws/names/2530.html</t>
  </si>
  <si>
    <t>https://apps.gov.bc.ca/pub/bcgnws/names/2570.html</t>
  </si>
  <si>
    <t>https://apps.gov.bc.ca/pub/bcgnws/names/10247.html</t>
  </si>
  <si>
    <t>City</t>
  </si>
  <si>
    <t>https://apps.gov.bc.ca/pub/bcgnws/names/40540.html</t>
  </si>
  <si>
    <t>Doe River</t>
  </si>
  <si>
    <t>https://apps.gov.bc.ca/pub/bcgnws/names/18205.html</t>
  </si>
  <si>
    <t>Doig River</t>
  </si>
  <si>
    <t>https://apps.gov.bc.ca/pub/bcgnws/names/40972.html</t>
  </si>
  <si>
    <t>Doig River 206</t>
  </si>
  <si>
    <t>https://apps.gov.bc.ca/pub/bcgnws/names/64811.html</t>
  </si>
  <si>
    <t>East Moberly Lake 169</t>
  </si>
  <si>
    <t>https://apps.gov.bc.ca/pub/bcgnws/names/64922.html</t>
  </si>
  <si>
    <t>https://apps.gov.bc.ca/pub/bcgnws/names/1233.html</t>
  </si>
  <si>
    <t>https://apps.gov.bc.ca/pub/bcgnws/names/11840.html</t>
  </si>
  <si>
    <t>https://apps.gov.bc.ca/pub/bcgnws/names/11855.html</t>
  </si>
  <si>
    <t>https://apps.gov.bc.ca/pub/bcgnws/names/11896.html</t>
  </si>
  <si>
    <t>Fellers Heights</t>
  </si>
  <si>
    <t>https://apps.gov.bc.ca/pub/bcgnws/names/11910.html</t>
  </si>
  <si>
    <t>Finlay Bay 21</t>
  </si>
  <si>
    <t>https://apps.gov.bc.ca/pub/bcgnws/names/66021.html</t>
  </si>
  <si>
    <t>https://apps.gov.bc.ca/pub/bcgnws/names/12761.html</t>
  </si>
  <si>
    <t>Flatrock</t>
  </si>
  <si>
    <t>https://apps.gov.bc.ca/pub/bcgnws/names/12872.html</t>
  </si>
  <si>
    <t>Fontas</t>
  </si>
  <si>
    <t>https://apps.gov.bc.ca/pub/bcgnws/names/12966.html</t>
  </si>
  <si>
    <t>Fontas 1</t>
  </si>
  <si>
    <t>https://apps.gov.bc.ca/pub/bcgnws/names/64801.html</t>
  </si>
  <si>
    <t>https://apps.gov.bc.ca/pub/bcgnws/names/60101.html</t>
  </si>
  <si>
    <t>Fort Nelson 2</t>
  </si>
  <si>
    <t>https://apps.gov.bc.ca/pub/bcgnws/names/64802.html</t>
  </si>
  <si>
    <t>https://apps.gov.bc.ca/pub/bcgnws/names/3602.html</t>
  </si>
  <si>
    <t>Fort Ware</t>
  </si>
  <si>
    <t>https://apps.gov.bc.ca/pub/bcgnws/names/54738.html</t>
  </si>
  <si>
    <t>Fort Ware 1</t>
  </si>
  <si>
    <t>https://apps.gov.bc.ca/pub/bcgnws/names/64854.html</t>
  </si>
  <si>
    <t>https://apps.gov.bc.ca/pub/bcgnws/names/10315.html</t>
  </si>
  <si>
    <t>https://apps.gov.bc.ca/pub/bcgnws/names/11641.html</t>
  </si>
  <si>
    <t>https://apps.gov.bc.ca/pub/bcgnws/names/3262.html</t>
  </si>
  <si>
    <t>Gundy</t>
  </si>
  <si>
    <t>https://apps.gov.bc.ca/pub/bcgnws/names/4139.html</t>
  </si>
  <si>
    <t>Halfway Ranch</t>
  </si>
  <si>
    <t>https://apps.gov.bc.ca/pub/bcgnws/names/40616.html</t>
  </si>
  <si>
    <t>Halfway River 168</t>
  </si>
  <si>
    <t>https://apps.gov.bc.ca/pub/bcgnws/names/64844.html</t>
  </si>
  <si>
    <t>Hickethier Ranch</t>
  </si>
  <si>
    <t>https://apps.gov.bc.ca/pub/bcgnws/names/14597.html</t>
  </si>
  <si>
    <t>https://apps.gov.bc.ca/pub/bcgnws/names/14891.html</t>
  </si>
  <si>
    <t>Ingenika Mine</t>
  </si>
  <si>
    <t>https://apps.gov.bc.ca/pub/bcgnws/names/2907.html</t>
  </si>
  <si>
    <t>Ingenika Point</t>
  </si>
  <si>
    <t>https://apps.gov.bc.ca/pub/bcgnws/names/65818.html</t>
  </si>
  <si>
    <t>Kahntah</t>
  </si>
  <si>
    <t>https://apps.gov.bc.ca/pub/bcgnws/names/2962.html</t>
  </si>
  <si>
    <t>Kahntah 3</t>
  </si>
  <si>
    <t>https://apps.gov.bc.ca/pub/bcgnws/names/64803.html</t>
  </si>
  <si>
    <t>https://apps.gov.bc.ca/pub/bcgnws/names/3154.html</t>
  </si>
  <si>
    <t>https://apps.gov.bc.ca/pub/bcgnws/names/3842.html</t>
  </si>
  <si>
    <t>https://apps.gov.bc.ca/pub/bcgnws/names/40303.html</t>
  </si>
  <si>
    <t>Lexau Ranch</t>
  </si>
  <si>
    <t>https://apps.gov.bc.ca/pub/bcgnws/names/1844.html</t>
  </si>
  <si>
    <t>https://apps.gov.bc.ca/pub/bcgnws/names/1365.html</t>
  </si>
  <si>
    <t>Liard River 3</t>
  </si>
  <si>
    <t>https://apps.gov.bc.ca/pub/bcgnws/names/65678.html</t>
  </si>
  <si>
    <t>Lone Prairie</t>
  </si>
  <si>
    <t>https://apps.gov.bc.ca/pub/bcgnws/names/10148.html</t>
  </si>
  <si>
    <t>https://apps.gov.bc.ca/pub/bcgnws/names/11496.html</t>
  </si>
  <si>
    <t>Lynx Creek</t>
  </si>
  <si>
    <t>https://apps.gov.bc.ca/pub/bcgnws/names/12177.html</t>
  </si>
  <si>
    <t>Magnum Mine</t>
  </si>
  <si>
    <t>https://apps.gov.bc.ca/pub/bcgnws/names/35801.html</t>
  </si>
  <si>
    <t>Mason Creek</t>
  </si>
  <si>
    <t>https://apps.gov.bc.ca/pub/bcgnws/names/6445.html</t>
  </si>
  <si>
    <t>https://apps.gov.bc.ca/pub/bcgnws/names/19588.html</t>
  </si>
  <si>
    <t>McLean Ranch</t>
  </si>
  <si>
    <t>https://apps.gov.bc.ca/pub/bcgnws/names/20569.html</t>
  </si>
  <si>
    <t>https://apps.gov.bc.ca/pub/bcgnws/names/23605.html</t>
  </si>
  <si>
    <t>https://apps.gov.bc.ca/pub/bcgnws/names/6182.html</t>
  </si>
  <si>
    <t>https://apps.gov.bc.ca/pub/bcgnws/names/7109.html</t>
  </si>
  <si>
    <t>Muddy River 1</t>
  </si>
  <si>
    <t>https://apps.gov.bc.ca/pub/bcgnws/names/65688.html</t>
  </si>
  <si>
    <t>https://apps.gov.bc.ca/pub/bcgnws/names/8268.html</t>
  </si>
  <si>
    <t>Murdale</t>
  </si>
  <si>
    <t>https://apps.gov.bc.ca/pub/bcgnws/names/35918.html</t>
  </si>
  <si>
    <t>Muskwa</t>
  </si>
  <si>
    <t>https://apps.gov.bc.ca/pub/bcgnws/names/8363.html</t>
  </si>
  <si>
    <t>Nelson Forks</t>
  </si>
  <si>
    <t>https://apps.gov.bc.ca/pub/bcgnws/names/13497.html</t>
  </si>
  <si>
    <t>North Pine</t>
  </si>
  <si>
    <t>https://apps.gov.bc.ca/pub/bcgnws/names/17118.html</t>
  </si>
  <si>
    <t>https://apps.gov.bc.ca/pub/bcgnws/names/60100.html</t>
  </si>
  <si>
    <t>https://apps.gov.bc.ca/pub/bcgnws/names/18631.html</t>
  </si>
  <si>
    <t>Old Fort Nelson</t>
  </si>
  <si>
    <t>https://apps.gov.bc.ca/pub/bcgnws/names/18633.html</t>
  </si>
  <si>
    <t>https://apps.gov.bc.ca/pub/bcgnws/names/41123.html</t>
  </si>
  <si>
    <t>Parkland</t>
  </si>
  <si>
    <t>https://apps.gov.bc.ca/pub/bcgnws/names/16027.html</t>
  </si>
  <si>
    <t>https://apps.gov.bc.ca/pub/bcgnws/names/6922.html</t>
  </si>
  <si>
    <t>https://apps.gov.bc.ca/pub/bcgnws/names/16833.html</t>
  </si>
  <si>
    <t>https://apps.gov.bc.ca/pub/bcgnws/names/38535.html</t>
  </si>
  <si>
    <t>Police Meadow 2</t>
  </si>
  <si>
    <t>https://apps.gov.bc.ca/pub/bcgnws/names/65782.html</t>
  </si>
  <si>
    <t>Pouce Coupe</t>
  </si>
  <si>
    <t>Village</t>
  </si>
  <si>
    <t>https://apps.gov.bc.ca/pub/bcgnws/names/22265.html</t>
  </si>
  <si>
    <t>https://apps.gov.bc.ca/pub/bcgnws/names/19254.html</t>
  </si>
  <si>
    <t>https://apps.gov.bc.ca/pub/bcgnws/names/21262.html</t>
  </si>
  <si>
    <t>Prophet River</t>
  </si>
  <si>
    <t>https://apps.gov.bc.ca/pub/bcgnws/names/35905.html</t>
  </si>
  <si>
    <t>Prophet River 4</t>
  </si>
  <si>
    <t>https://apps.gov.bc.ca/pub/bcgnws/names/64921.html</t>
  </si>
  <si>
    <t>https://apps.gov.bc.ca/pub/bcgnws/names/20887.html</t>
  </si>
  <si>
    <t>https://apps.gov.bc.ca/pub/bcgnws/names/21828.html</t>
  </si>
  <si>
    <t>https://apps.gov.bc.ca/pub/bcgnws/names/18913.html</t>
  </si>
  <si>
    <t>Shearer Dale</t>
  </si>
  <si>
    <t>https://apps.gov.bc.ca/pub/bcgnws/names/15416.html</t>
  </si>
  <si>
    <t>https://apps.gov.bc.ca/pub/bcgnws/names/20417.html</t>
  </si>
  <si>
    <t>https://apps.gov.bc.ca/pub/bcgnws/names/20510.html</t>
  </si>
  <si>
    <t>Smith River</t>
  </si>
  <si>
    <t>https://apps.gov.bc.ca/pub/bcgnws/names/21696.html</t>
  </si>
  <si>
    <t>Snake 5</t>
  </si>
  <si>
    <t>https://apps.gov.bc.ca/pub/bcgnws/names/64855.html</t>
  </si>
  <si>
    <t>https://apps.gov.bc.ca/pub/bcgnws/names/21724.html</t>
  </si>
  <si>
    <t>South Dawson</t>
  </si>
  <si>
    <t>https://apps.gov.bc.ca/pub/bcgnws/names/20661.html</t>
  </si>
  <si>
    <t>https://apps.gov.bc.ca/pub/bcgnws/names/20717.html</t>
  </si>
  <si>
    <t>https://apps.gov.bc.ca/pub/bcgnws/names/6844.html</t>
  </si>
  <si>
    <t>Sucker Lake 2</t>
  </si>
  <si>
    <t>https://apps.gov.bc.ca/pub/bcgnws/names/64853.html</t>
  </si>
  <si>
    <t>https://apps.gov.bc.ca/pub/bcgnws/names/13349.html</t>
  </si>
  <si>
    <t>Sunrise Valley</t>
  </si>
  <si>
    <t>https://apps.gov.bc.ca/pub/bcgnws/names/13977.html</t>
  </si>
  <si>
    <t>https://apps.gov.bc.ca/pub/bcgnws/names/13990.html</t>
  </si>
  <si>
    <t>https://apps.gov.bc.ca/pub/bcgnws/names/16653.html</t>
  </si>
  <si>
    <t>https://apps.gov.bc.ca/pub/bcgnws/names/18508.html</t>
  </si>
  <si>
    <t>https://apps.gov.bc.ca/pub/bcgnws/names/19996.html</t>
  </si>
  <si>
    <t>Tomslake</t>
  </si>
  <si>
    <t>https://apps.gov.bc.ca/pub/bcgnws/names/20958.html</t>
  </si>
  <si>
    <t>https://apps.gov.bc.ca/pub/bcgnws/names/37438.html</t>
  </si>
  <si>
    <t>Trutch</t>
  </si>
  <si>
    <t>https://apps.gov.bc.ca/pub/bcgnws/names/23007.html</t>
  </si>
  <si>
    <t>https://apps.gov.bc.ca/pub/bcgnws/names/41381.html</t>
  </si>
  <si>
    <t>https://apps.gov.bc.ca/pub/bcgnws/names/24595.html</t>
  </si>
  <si>
    <t>https://apps.gov.bc.ca/pub/bcgnws/names/37513.html</t>
  </si>
  <si>
    <t>Tupper</t>
  </si>
  <si>
    <t>https://apps.gov.bc.ca/pub/bcgnws/names/24619.html</t>
  </si>
  <si>
    <t>https://apps.gov.bc.ca/pub/bcgnws/names/24985.html</t>
  </si>
  <si>
    <t>Two Rivers</t>
  </si>
  <si>
    <t>https://apps.gov.bc.ca/pub/bcgnws/names/25168.html</t>
  </si>
  <si>
    <t>Upper Cutbank</t>
  </si>
  <si>
    <t>https://apps.gov.bc.ca/pub/bcgnws/names/25091.html</t>
  </si>
  <si>
    <t>https://apps.gov.bc.ca/pub/bcgnws/names/41179.html</t>
  </si>
  <si>
    <t>Valley View</t>
  </si>
  <si>
    <t>https://apps.gov.bc.ca/pub/bcgnws/names/24312.html</t>
  </si>
  <si>
    <t>Wagner Ranch</t>
  </si>
  <si>
    <t>https://apps.gov.bc.ca/pub/bcgnws/names/15857.html</t>
  </si>
  <si>
    <t>Weissener Lake 3</t>
  </si>
  <si>
    <t>https://apps.gov.bc.ca/pub/bcgnws/names/64852.html</t>
  </si>
  <si>
    <t>West Moberly Lake 168A</t>
  </si>
  <si>
    <t>https://apps.gov.bc.ca/pub/bcgnws/names/64903.html</t>
  </si>
  <si>
    <t>https://apps.gov.bc.ca/pub/bcgnws/names/23056.html</t>
  </si>
  <si>
    <t>https://apps.gov.bc.ca/pub/bcgnws/names/23042.html</t>
  </si>
  <si>
    <t>https://apps.gov.bc.ca/pub/bcgnws/names/23953.html</t>
  </si>
  <si>
    <t>https://apps.gov.bc.ca/pub/bcgnws/names/991.html</t>
  </si>
  <si>
    <t>https://apps.gov.bc.ca/pub/bcgnws/names/2108.html</t>
  </si>
  <si>
    <t>Arctic Lake 10</t>
  </si>
  <si>
    <t>https://apps.gov.bc.ca/pub/bcgnws/names/60424.html</t>
  </si>
  <si>
    <t>Azu Ski Village</t>
  </si>
  <si>
    <t>https://apps.gov.bc.ca/pub/bcgnws/names/10389.html</t>
  </si>
  <si>
    <t>https://apps.gov.bc.ca/pub/bcgnws/names/25204.html</t>
  </si>
  <si>
    <t>Blue Lake 24</t>
  </si>
  <si>
    <t>https://apps.gov.bc.ca/pub/bcgnws/names/60442.html</t>
  </si>
  <si>
    <t>Carlson</t>
  </si>
  <si>
    <t>https://apps.gov.bc.ca/pub/bcgnws/names/38632.html</t>
  </si>
  <si>
    <t>Carp Lake 3</t>
  </si>
  <si>
    <t>https://apps.gov.bc.ca/pub/bcgnws/names/64878.html</t>
  </si>
  <si>
    <t>Carp South 7</t>
  </si>
  <si>
    <t>https://apps.gov.bc.ca/pub/bcgnws/names/68922.html</t>
  </si>
  <si>
    <t>https://apps.gov.bc.ca/pub/bcgnws/names/4857.html</t>
  </si>
  <si>
    <t>Croydon</t>
  </si>
  <si>
    <t>https://apps.gov.bc.ca/pub/bcgnws/names/35189.html</t>
  </si>
  <si>
    <t>Davie Lake 28</t>
  </si>
  <si>
    <t>https://apps.gov.bc.ca/pub/bcgnws/names/60431.html</t>
  </si>
  <si>
    <t>https://apps.gov.bc.ca/pub/bcgnws/names/37731.html</t>
  </si>
  <si>
    <t>https://apps.gov.bc.ca/pub/bcgnws/names/18239.html</t>
  </si>
  <si>
    <t>https://apps.gov.bc.ca/pub/bcgnws/names/15633.html</t>
  </si>
  <si>
    <t>Eddy</t>
  </si>
  <si>
    <t>https://apps.gov.bc.ca/pub/bcgnws/names/1707.html</t>
  </si>
  <si>
    <t>Ferndale</t>
  </si>
  <si>
    <t>https://apps.gov.bc.ca/pub/bcgnws/names/11943.html</t>
  </si>
  <si>
    <t>https://apps.gov.bc.ca/pub/bcgnws/names/3552.html</t>
  </si>
  <si>
    <t>https://apps.gov.bc.ca/pub/bcgnws/names/6171.html</t>
  </si>
  <si>
    <t>Great Bear Lake 16</t>
  </si>
  <si>
    <t>https://apps.gov.bc.ca/pub/bcgnws/names/65841.html</t>
  </si>
  <si>
    <t>https://apps.gov.bc.ca/pub/bcgnws/names/8572.html</t>
  </si>
  <si>
    <t>Hominka 11</t>
  </si>
  <si>
    <t>https://apps.gov.bc.ca/pub/bcgnws/names/60441.html</t>
  </si>
  <si>
    <t>Kerry Lake East 9</t>
  </si>
  <si>
    <t>https://apps.gov.bc.ca/pub/bcgnws/names/60430.html</t>
  </si>
  <si>
    <t>Kerry Lake West 8</t>
  </si>
  <si>
    <t>https://apps.gov.bc.ca/pub/bcgnws/names/60429.html</t>
  </si>
  <si>
    <t>Lamming Mills</t>
  </si>
  <si>
    <t>https://apps.gov.bc.ca/pub/bcgnws/names/20350.html</t>
  </si>
  <si>
    <t>https://apps.gov.bc.ca/pub/bcgnws/names/41033.html</t>
  </si>
  <si>
    <t>Longworth</t>
  </si>
  <si>
    <t>https://apps.gov.bc.ca/pub/bcgnws/names/10691.html</t>
  </si>
  <si>
    <t>https://apps.gov.bc.ca/pub/bcgnws/names/10715.html</t>
  </si>
  <si>
    <t>https://apps.gov.bc.ca/pub/bcgnws/names/3879.html</t>
  </si>
  <si>
    <t>Mackenzie 19</t>
  </si>
  <si>
    <t>https://apps.gov.bc.ca/pub/bcgnws/names/66024.html</t>
  </si>
  <si>
    <t>https://apps.gov.bc.ca/pub/bcgnws/names/8368.html</t>
  </si>
  <si>
    <t>McGregor</t>
  </si>
  <si>
    <t>https://apps.gov.bc.ca/pub/bcgnws/names/38004.html</t>
  </si>
  <si>
    <t>McIntyre Lake 23</t>
  </si>
  <si>
    <t>https://apps.gov.bc.ca/pub/bcgnws/names/60440.html</t>
  </si>
  <si>
    <t>https://apps.gov.bc.ca/pub/bcgnws/names/20585.html</t>
  </si>
  <si>
    <t>McLeod Lake 1</t>
  </si>
  <si>
    <t>https://apps.gov.bc.ca/pub/bcgnws/names/64876.html</t>
  </si>
  <si>
    <t>McLeod Lake 5</t>
  </si>
  <si>
    <t>https://apps.gov.bc.ca/pub/bcgnws/names/64873.html</t>
  </si>
  <si>
    <t>Newlands</t>
  </si>
  <si>
    <t>https://apps.gov.bc.ca/pub/bcgnws/names/14241.html</t>
  </si>
  <si>
    <t>Pack River 2</t>
  </si>
  <si>
    <t>https://apps.gov.bc.ca/pub/bcgnws/names/64875.html</t>
  </si>
  <si>
    <t>Parsnip 5</t>
  </si>
  <si>
    <t>https://apps.gov.bc.ca/pub/bcgnws/names/65779.html</t>
  </si>
  <si>
    <t>https://apps.gov.bc.ca/pub/bcgnws/names/6972.html</t>
  </si>
  <si>
    <t>https://apps.gov.bc.ca/pub/bcgnws/names/38890.html</t>
  </si>
  <si>
    <t>Quaw Island 25</t>
  </si>
  <si>
    <t>https://apps.gov.bc.ca/pub/bcgnws/names/60427.html</t>
  </si>
  <si>
    <t>Sas Mighe 32</t>
  </si>
  <si>
    <t>https://apps.gov.bc.ca/pub/bcgnws/names/66023.html</t>
  </si>
  <si>
    <t>https://apps.gov.bc.ca/pub/bcgnws/names/16242.html</t>
  </si>
  <si>
    <t>Shere</t>
  </si>
  <si>
    <t>https://apps.gov.bc.ca/pub/bcgnws/names/16271.html</t>
  </si>
  <si>
    <t>https://apps.gov.bc.ca/pub/bcgnws/names/20521.html</t>
  </si>
  <si>
    <t>https://apps.gov.bc.ca/pub/bcgnws/names/13351.html</t>
  </si>
  <si>
    <t>Tacheeda Lake 14</t>
  </si>
  <si>
    <t>https://apps.gov.bc.ca/pub/bcgnws/names/60428.html</t>
  </si>
  <si>
    <t>Tom Cook 26</t>
  </si>
  <si>
    <t>https://apps.gov.bc.ca/pub/bcgnws/names/60426.html</t>
  </si>
  <si>
    <t>Tutu Creek 4</t>
  </si>
  <si>
    <t>https://apps.gov.bc.ca/pub/bcgnws/names/65791.html</t>
  </si>
  <si>
    <t>https://apps.gov.bc.ca/pub/bcgnws/names/25095.html</t>
  </si>
  <si>
    <t>War Lake 4</t>
  </si>
  <si>
    <t>https://apps.gov.bc.ca/pub/bcgnws/names/64877.html</t>
  </si>
  <si>
    <t>Weedon Carp 6</t>
  </si>
  <si>
    <t>https://apps.gov.bc.ca/pub/bcgnws/names/60425.html</t>
  </si>
  <si>
    <t>Weedon Lake 27</t>
  </si>
  <si>
    <t>https://apps.gov.bc.ca/pub/bcgnws/names/60443.html</t>
  </si>
  <si>
    <t>Weston Bay 20</t>
  </si>
  <si>
    <t>https://apps.gov.bc.ca/pub/bcgnws/names/66022.html</t>
  </si>
  <si>
    <t>https://apps.gov.bc.ca/pub/bcgnws/names/23055.html</t>
  </si>
  <si>
    <t>12 Mile</t>
  </si>
  <si>
    <t>Regional District of Bulkley-Nechako</t>
  </si>
  <si>
    <t>https://apps.gov.bc.ca/pub/bcgnws/names/38950.html</t>
  </si>
  <si>
    <t>Agwedin 3</t>
  </si>
  <si>
    <t>https://apps.gov.bc.ca/pub/bcgnws/names/65177.html</t>
  </si>
  <si>
    <t>Alastair 80</t>
  </si>
  <si>
    <t>https://apps.gov.bc.ca/pub/bcgnws/names/64781.html</t>
  </si>
  <si>
    <t>Alastair 81</t>
  </si>
  <si>
    <t>https://apps.gov.bc.ca/pub/bcgnws/names/64788.html</t>
  </si>
  <si>
    <t>Alastair 82</t>
  </si>
  <si>
    <t>https://apps.gov.bc.ca/pub/bcgnws/names/64787.html</t>
  </si>
  <si>
    <t>Alexis Thomas 1A</t>
  </si>
  <si>
    <t>https://apps.gov.bc.ca/pub/bcgnws/names/64804.html</t>
  </si>
  <si>
    <t>https://apps.gov.bc.ca/pub/bcgnws/names/12599.html</t>
  </si>
  <si>
    <t>Alphonse Tommy 7</t>
  </si>
  <si>
    <t>https://apps.gov.bc.ca/pub/bcgnws/names/64839.html</t>
  </si>
  <si>
    <t>Andak 9</t>
  </si>
  <si>
    <t>https://apps.gov.bc.ca/pub/bcgnws/names/65160.html</t>
  </si>
  <si>
    <t>Andimaul 1</t>
  </si>
  <si>
    <t>https://apps.gov.bc.ca/pub/bcgnws/names/65156.html</t>
  </si>
  <si>
    <t>Anlaw 4</t>
  </si>
  <si>
    <t>https://apps.gov.bc.ca/pub/bcgnws/names/65169.html</t>
  </si>
  <si>
    <t>Augier Lake 22</t>
  </si>
  <si>
    <t>https://apps.gov.bc.ca/pub/bcgnws/names/63902.html</t>
  </si>
  <si>
    <t>Babine 16</t>
  </si>
  <si>
    <t>https://apps.gov.bc.ca/pub/bcgnws/names/64832.html</t>
  </si>
  <si>
    <t>Babine 17</t>
  </si>
  <si>
    <t>https://apps.gov.bc.ca/pub/bcgnws/names/65164.html</t>
  </si>
  <si>
    <t>Babine 18</t>
  </si>
  <si>
    <t>https://apps.gov.bc.ca/pub/bcgnws/names/65144.html</t>
  </si>
  <si>
    <t>Babine 25</t>
  </si>
  <si>
    <t>https://apps.gov.bc.ca/pub/bcgnws/names/64880.html</t>
  </si>
  <si>
    <t>Babine 26</t>
  </si>
  <si>
    <t>https://apps.gov.bc.ca/pub/bcgnws/names/64879.html</t>
  </si>
  <si>
    <t>Babine 6</t>
  </si>
  <si>
    <t>https://apps.gov.bc.ca/pub/bcgnws/names/64841.html</t>
  </si>
  <si>
    <t>Babine Lake 20</t>
  </si>
  <si>
    <t>https://apps.gov.bc.ca/pub/bcgnws/names/64829.html</t>
  </si>
  <si>
    <t>Babine Lake 21B</t>
  </si>
  <si>
    <t>https://apps.gov.bc.ca/pub/bcgnws/names/64828.html</t>
  </si>
  <si>
    <t>Babine River 21</t>
  </si>
  <si>
    <t>https://apps.gov.bc.ca/pub/bcgnws/names/64830.html</t>
  </si>
  <si>
    <t>Babine River 21A</t>
  </si>
  <si>
    <t>https://apps.gov.bc.ca/pub/bcgnws/names/64827.html</t>
  </si>
  <si>
    <t>https://apps.gov.bc.ca/pub/bcgnws/names/37544.html</t>
  </si>
  <si>
    <t>Baptiste Louis 8</t>
  </si>
  <si>
    <t>https://apps.gov.bc.ca/pub/bcgnws/names/64808.html</t>
  </si>
  <si>
    <t>https://apps.gov.bc.ca/pub/bcgnws/names/11684.html</t>
  </si>
  <si>
    <t>Bear Lake (Upper Driftwood River) 1A</t>
  </si>
  <si>
    <t>https://apps.gov.bc.ca/pub/bcgnws/names/64571.html</t>
  </si>
  <si>
    <t>Beaver Islands 8</t>
  </si>
  <si>
    <t>https://apps.gov.bc.ca/pub/bcgnws/names/64866.html</t>
  </si>
  <si>
    <t>https://apps.gov.bc.ca/pub/bcgnws/names/2810.html</t>
  </si>
  <si>
    <t>Bihl' K' A 18</t>
  </si>
  <si>
    <t>https://apps.gov.bc.ca/pub/bcgnws/names/64887.html</t>
  </si>
  <si>
    <t>Bihl' K'a Chah 20</t>
  </si>
  <si>
    <t>https://apps.gov.bc.ca/pub/bcgnws/names/60090.html</t>
  </si>
  <si>
    <t>Bihlk'a 6</t>
  </si>
  <si>
    <t>https://apps.gov.bc.ca/pub/bcgnws/names/64931.html</t>
  </si>
  <si>
    <t>Binche 10</t>
  </si>
  <si>
    <t>https://apps.gov.bc.ca/pub/bcgnws/names/64943.html</t>
  </si>
  <si>
    <t>Binche 12</t>
  </si>
  <si>
    <t>https://apps.gov.bc.ca/pub/bcgnws/names/64945.html</t>
  </si>
  <si>
    <t>Binche 2</t>
  </si>
  <si>
    <t>https://apps.gov.bc.ca/pub/bcgnws/names/64935.html</t>
  </si>
  <si>
    <t>Binche Bun 7</t>
  </si>
  <si>
    <t>https://apps.gov.bc.ca/pub/bcgnws/names/64934.html</t>
  </si>
  <si>
    <t>Binta Lake 2</t>
  </si>
  <si>
    <t>https://apps.gov.bc.ca/pub/bcgnws/names/64915.html</t>
  </si>
  <si>
    <t>Blackwater 1</t>
  </si>
  <si>
    <t>https://apps.gov.bc.ca/pub/bcgnws/names/68921.html</t>
  </si>
  <si>
    <t>https://apps.gov.bc.ca/pub/bcgnws/names/259.html</t>
  </si>
  <si>
    <t>Braeside</t>
  </si>
  <si>
    <t>https://apps.gov.bc.ca/pub/bcgnws/names/588.html</t>
  </si>
  <si>
    <t>https://apps.gov.bc.ca/pub/bcgnws/names/37801.html</t>
  </si>
  <si>
    <t>https://apps.gov.bc.ca/pub/bcgnws/names/1620.html</t>
  </si>
  <si>
    <t>Bulkley 1</t>
  </si>
  <si>
    <t>https://apps.gov.bc.ca/pub/bcgnws/names/65180.html</t>
  </si>
  <si>
    <t>https://apps.gov.bc.ca/pub/bcgnws/names/38124.html</t>
  </si>
  <si>
    <t>Bulkley River 19</t>
  </si>
  <si>
    <t>https://apps.gov.bc.ca/pub/bcgnws/names/65141.html</t>
  </si>
  <si>
    <t>https://apps.gov.bc.ca/pub/bcgnws/names/2226.html</t>
  </si>
  <si>
    <t>Burns Lake 18</t>
  </si>
  <si>
    <t>https://apps.gov.bc.ca/pub/bcgnws/names/64815.html</t>
  </si>
  <si>
    <t>Camsell Lake 30</t>
  </si>
  <si>
    <t>https://apps.gov.bc.ca/pub/bcgnws/names/60078.html</t>
  </si>
  <si>
    <t>Canyon Lake (Ormonde Lake) 7</t>
  </si>
  <si>
    <t>https://apps.gov.bc.ca/pub/bcgnws/names/64847.html</t>
  </si>
  <si>
    <t>Carnaby</t>
  </si>
  <si>
    <t>https://apps.gov.bc.ca/pub/bcgnws/names/11227.html</t>
  </si>
  <si>
    <t>Carrier Lake 15</t>
  </si>
  <si>
    <t>https://apps.gov.bc.ca/pub/bcgnws/names/65836.html</t>
  </si>
  <si>
    <t>Carsoosat 17</t>
  </si>
  <si>
    <t>https://apps.gov.bc.ca/pub/bcgnws/names/64932.html</t>
  </si>
  <si>
    <t>Casdeded 8</t>
  </si>
  <si>
    <t>https://apps.gov.bc.ca/pub/bcgnws/names/64840.html</t>
  </si>
  <si>
    <t>https://apps.gov.bc.ca/pub/bcgnws/names/36500.html</t>
  </si>
  <si>
    <t>Chanoodandidalch 14</t>
  </si>
  <si>
    <t>https://apps.gov.bc.ca/pub/bcgnws/names/64834.html</t>
  </si>
  <si>
    <t>Chapel Park 28</t>
  </si>
  <si>
    <t>https://apps.gov.bc.ca/pub/bcgnws/names/64881.html</t>
  </si>
  <si>
    <t>Charella Garden</t>
  </si>
  <si>
    <t>https://apps.gov.bc.ca/pub/bcgnws/names/4927.html</t>
  </si>
  <si>
    <t>https://apps.gov.bc.ca/pub/bcgnws/names/38871.html</t>
  </si>
  <si>
    <t>Cheslatta 1</t>
  </si>
  <si>
    <t>https://apps.gov.bc.ca/pub/bcgnws/names/64817.html</t>
  </si>
  <si>
    <t>Cheztainya Lake 11</t>
  </si>
  <si>
    <t>https://apps.gov.bc.ca/pub/bcgnws/names/64906.html</t>
  </si>
  <si>
    <t>Chig-in-kaht 8</t>
  </si>
  <si>
    <t>https://apps.gov.bc.ca/pub/bcgnws/names/65161.html</t>
  </si>
  <si>
    <t>Chimdimash 2</t>
  </si>
  <si>
    <t>https://apps.gov.bc.ca/pub/bcgnws/names/65339.html</t>
  </si>
  <si>
    <t>Chimdimash 2A</t>
  </si>
  <si>
    <t>https://apps.gov.bc.ca/pub/bcgnws/names/65338.html</t>
  </si>
  <si>
    <t>Chundoo Lh'tan La 45</t>
  </si>
  <si>
    <t>https://apps.gov.bc.ca/pub/bcgnws/names/60068.html</t>
  </si>
  <si>
    <t>Chuz Ghun 8</t>
  </si>
  <si>
    <t>https://apps.gov.bc.ca/pub/bcgnws/names/64944.html</t>
  </si>
  <si>
    <t>Chuz Teeslee 41</t>
  </si>
  <si>
    <t>https://apps.gov.bc.ca/pub/bcgnws/names/60072.html</t>
  </si>
  <si>
    <t>https://apps.gov.bc.ca/pub/bcgnws/names/9693.html</t>
  </si>
  <si>
    <t>Clesbaoneecheck 3</t>
  </si>
  <si>
    <t>https://apps.gov.bc.ca/pub/bcgnws/names/64799.html</t>
  </si>
  <si>
    <t>Clotalairquot 4</t>
  </si>
  <si>
    <t>https://apps.gov.bc.ca/pub/bcgnws/names/64843.html</t>
  </si>
  <si>
    <t>Clustalach 5</t>
  </si>
  <si>
    <t>https://apps.gov.bc.ca/pub/bcgnws/names/64929.html</t>
  </si>
  <si>
    <t>College Heights</t>
  </si>
  <si>
    <t>https://apps.gov.bc.ca/pub/bcgnws/names/10853.html</t>
  </si>
  <si>
    <t>https://apps.gov.bc.ca/pub/bcgnws/names/10857.html</t>
  </si>
  <si>
    <t>Corkscrew Creek 10</t>
  </si>
  <si>
    <t>https://apps.gov.bc.ca/pub/bcgnws/names/64926.html</t>
  </si>
  <si>
    <t>Corkscrew Creek 9</t>
  </si>
  <si>
    <t>https://apps.gov.bc.ca/pub/bcgnws/names/64925.html</t>
  </si>
  <si>
    <t>Coryatsaqua (Moricetown) 2</t>
  </si>
  <si>
    <t>https://apps.gov.bc.ca/pub/bcgnws/names/65162.html</t>
  </si>
  <si>
    <t>https://apps.gov.bc.ca/pub/bcgnws/names/29.html</t>
  </si>
  <si>
    <t>Dalk-ka-gila-quoeux 2</t>
  </si>
  <si>
    <t>https://apps.gov.bc.ca/pub/bcgnws/names/65324.html</t>
  </si>
  <si>
    <t>https://apps.gov.bc.ca/pub/bcgnws/names/20352.html</t>
  </si>
  <si>
    <t>https://apps.gov.bc.ca/pub/bcgnws/names/13212.html</t>
  </si>
  <si>
    <t>Deep Creek 5</t>
  </si>
  <si>
    <t>https://apps.gov.bc.ca/pub/bcgnws/names/64556.html</t>
  </si>
  <si>
    <t>Dlah Koh 31</t>
  </si>
  <si>
    <t>https://apps.gov.bc.ca/pub/bcgnws/names/60074.html</t>
  </si>
  <si>
    <t>https://apps.gov.bc.ca/pub/bcgnws/names/18209.html</t>
  </si>
  <si>
    <t>https://apps.gov.bc.ca/pub/bcgnws/names/18268.html</t>
  </si>
  <si>
    <t>https://apps.gov.bc.ca/pub/bcgnws/names/36530.html</t>
  </si>
  <si>
    <t>Driftwood Creek</t>
  </si>
  <si>
    <t>https://apps.gov.bc.ca/pub/bcgnws/names/14843.html</t>
  </si>
  <si>
    <t>Driftwood River (Kastberg Creek) 1</t>
  </si>
  <si>
    <t>https://apps.gov.bc.ca/pub/bcgnws/names/64888.html</t>
  </si>
  <si>
    <t>Duncan Lake 2</t>
  </si>
  <si>
    <t>https://apps.gov.bc.ca/pub/bcgnws/names/65842.html</t>
  </si>
  <si>
    <t>Dzagayap 73</t>
  </si>
  <si>
    <t>https://apps.gov.bc.ca/pub/bcgnws/names/64796.html</t>
  </si>
  <si>
    <t>Dzagayap 74</t>
  </si>
  <si>
    <t>https://apps.gov.bc.ca/pub/bcgnws/names/64795.html</t>
  </si>
  <si>
    <t>Dzin Tl'At 46</t>
  </si>
  <si>
    <t>https://apps.gov.bc.ca/pub/bcgnws/names/60070.html</t>
  </si>
  <si>
    <t>Dzitline Lee 9</t>
  </si>
  <si>
    <t>https://apps.gov.bc.ca/pub/bcgnws/names/64939.html</t>
  </si>
  <si>
    <t>Eastern Island 13</t>
  </si>
  <si>
    <t>https://apps.gov.bc.ca/pub/bcgnws/names/64862.html</t>
  </si>
  <si>
    <t>https://apps.gov.bc.ca/pub/bcgnws/names/9988.html</t>
  </si>
  <si>
    <t>Engen</t>
  </si>
  <si>
    <t>https://apps.gov.bc.ca/pub/bcgnws/names/9998.html</t>
  </si>
  <si>
    <t>Felix George 7</t>
  </si>
  <si>
    <t>https://apps.gov.bc.ca/pub/bcgnws/names/65848.html</t>
  </si>
  <si>
    <t>Fondeur 9</t>
  </si>
  <si>
    <t>https://apps.gov.bc.ca/pub/bcgnws/names/64845.html</t>
  </si>
  <si>
    <t>Forestdale</t>
  </si>
  <si>
    <t>https://apps.gov.bc.ca/pub/bcgnws/names/3557.html</t>
  </si>
  <si>
    <t>https://apps.gov.bc.ca/pub/bcgnws/names/37895.html</t>
  </si>
  <si>
    <t>https://apps.gov.bc.ca/pub/bcgnws/names/3587.html</t>
  </si>
  <si>
    <t>Fort George 2</t>
  </si>
  <si>
    <t>https://apps.gov.bc.ca/pub/bcgnws/names/64798.html</t>
  </si>
  <si>
    <t>Fort George Cemetery 1A</t>
  </si>
  <si>
    <t>https://apps.gov.bc.ca/pub/bcgnws/names/64797.html</t>
  </si>
  <si>
    <t>https://apps.gov.bc.ca/pub/bcgnws/names/3599.html</t>
  </si>
  <si>
    <t>Foxy Creek 6</t>
  </si>
  <si>
    <t>https://apps.gov.bc.ca/pub/bcgnws/names/65845.html</t>
  </si>
  <si>
    <t>https://apps.gov.bc.ca/pub/bcgnws/names/3726.html</t>
  </si>
  <si>
    <t>Francois Lake 7</t>
  </si>
  <si>
    <t>https://apps.gov.bc.ca/pub/bcgnws/names/64860.html</t>
  </si>
  <si>
    <t>https://apps.gov.bc.ca/pub/bcgnws/names/38874.html</t>
  </si>
  <si>
    <t>Fraser Lake 2</t>
  </si>
  <si>
    <t>https://apps.gov.bc.ca/pub/bcgnws/names/64850.html</t>
  </si>
  <si>
    <t>Gaichbin 8</t>
  </si>
  <si>
    <t>https://apps.gov.bc.ca/pub/bcgnws/names/65843.html</t>
  </si>
  <si>
    <t>https://apps.gov.bc.ca/pub/bcgnws/names/6059.html</t>
  </si>
  <si>
    <t>Gingolx</t>
  </si>
  <si>
    <t>https://apps.gov.bc.ca/pub/bcgnws/names/53996.html</t>
  </si>
  <si>
    <t>Gitandoiks 75</t>
  </si>
  <si>
    <t>https://apps.gov.bc.ca/pub/bcgnws/names/64794.html</t>
  </si>
  <si>
    <t>Gitandoiks 76</t>
  </si>
  <si>
    <t>https://apps.gov.bc.ca/pub/bcgnws/names/64793.html</t>
  </si>
  <si>
    <t>Gitanmaax 1</t>
  </si>
  <si>
    <t>https://apps.gov.bc.ca/pub/bcgnws/names/62321.html</t>
  </si>
  <si>
    <t>https://apps.gov.bc.ca/pub/bcgnws/names/41063.html</t>
  </si>
  <si>
    <t>Gitanyow 1</t>
  </si>
  <si>
    <t>https://apps.gov.bc.ca/pub/bcgnws/names/65795.html</t>
  </si>
  <si>
    <t>Gitanyow 2</t>
  </si>
  <si>
    <t>https://apps.gov.bc.ca/pub/bcgnws/names/65796.html</t>
  </si>
  <si>
    <t>Gitanyow 3A</t>
  </si>
  <si>
    <t>https://apps.gov.bc.ca/pub/bcgnws/names/65821.html</t>
  </si>
  <si>
    <t>Gitsegukla 1</t>
  </si>
  <si>
    <t>https://apps.gov.bc.ca/pub/bcgnws/names/65820.html</t>
  </si>
  <si>
    <t>Gitsegukla Logging 3</t>
  </si>
  <si>
    <t>https://apps.gov.bc.ca/pub/bcgnws/names/65823.html</t>
  </si>
  <si>
    <t>Gitwangak 1</t>
  </si>
  <si>
    <t>https://apps.gov.bc.ca/pub/bcgnws/names/65826.html</t>
  </si>
  <si>
    <t>Gitwangak 2</t>
  </si>
  <si>
    <t>https://apps.gov.bc.ca/pub/bcgnws/names/65827.html</t>
  </si>
  <si>
    <t>Gitwinksihlkw</t>
  </si>
  <si>
    <t>https://apps.gov.bc.ca/pub/bcgnws/names/39898.html</t>
  </si>
  <si>
    <t>https://apps.gov.bc.ca/pub/bcgnws/names/2025.html</t>
  </si>
  <si>
    <t>Glenannan</t>
  </si>
  <si>
    <t>https://apps.gov.bc.ca/pub/bcgnws/names/2011.html</t>
  </si>
  <si>
    <t>Glentanna</t>
  </si>
  <si>
    <t>https://apps.gov.bc.ca/pub/bcgnws/names/2021.html</t>
  </si>
  <si>
    <t>Grand Rapids</t>
  </si>
  <si>
    <t>https://apps.gov.bc.ca/pub/bcgnws/names/11648.html</t>
  </si>
  <si>
    <t>https://apps.gov.bc.ca/pub/bcgnws/names/11653.html</t>
  </si>
  <si>
    <t>https://apps.gov.bc.ca/pub/bcgnws/names/12425.html</t>
  </si>
  <si>
    <t>Gul-mak 8</t>
  </si>
  <si>
    <t>https://apps.gov.bc.ca/pub/bcgnws/names/65153.html</t>
  </si>
  <si>
    <t>Gun-a-chal 5</t>
  </si>
  <si>
    <t>https://apps.gov.bc.ca/pub/bcgnws/names/65176.html</t>
  </si>
  <si>
    <t>Hagwilget</t>
  </si>
  <si>
    <t>https://apps.gov.bc.ca/pub/bcgnws/names/5198.html</t>
  </si>
  <si>
    <t>Hagwilget 1</t>
  </si>
  <si>
    <t>https://apps.gov.bc.ca/pub/bcgnws/names/65178.html</t>
  </si>
  <si>
    <t>Hart Highlands</t>
  </si>
  <si>
    <t>https://apps.gov.bc.ca/pub/bcgnws/names/7722.html</t>
  </si>
  <si>
    <t>Hazelton</t>
  </si>
  <si>
    <t>https://apps.gov.bc.ca/pub/bcgnws/names/8669.html</t>
  </si>
  <si>
    <t>https://apps.gov.bc.ca/pub/bcgnws/names/38590.html</t>
  </si>
  <si>
    <t>Holy Cross Lake 3</t>
  </si>
  <si>
    <t>https://apps.gov.bc.ca/pub/bcgnws/names/64805.html</t>
  </si>
  <si>
    <t>https://apps.gov.bc.ca/pub/bcgnws/names/40632.html</t>
  </si>
  <si>
    <t>Iakwulgyiyaps 78</t>
  </si>
  <si>
    <t>https://apps.gov.bc.ca/pub/bcgnws/names/64783.html</t>
  </si>
  <si>
    <t>Ihch'Az Uz Ta Tsoh 44</t>
  </si>
  <si>
    <t>https://apps.gov.bc.ca/pub/bcgnws/names/60023.html</t>
  </si>
  <si>
    <t>Ikshenigwolk 3</t>
  </si>
  <si>
    <t>https://apps.gov.bc.ca/pub/bcgnws/names/65333.html</t>
  </si>
  <si>
    <t>Inzana Lake 12</t>
  </si>
  <si>
    <t>https://apps.gov.bc.ca/pub/bcgnws/names/64863.html</t>
  </si>
  <si>
    <t>Isaac (Gale Lake) 8</t>
  </si>
  <si>
    <t>https://apps.gov.bc.ca/pub/bcgnws/names/64861.html</t>
  </si>
  <si>
    <t>Island Cache</t>
  </si>
  <si>
    <t>https://apps.gov.bc.ca/pub/bcgnws/names/2370.html</t>
  </si>
  <si>
    <t>https://apps.gov.bc.ca/pub/bcgnws/names/2383.html</t>
  </si>
  <si>
    <t>Jean Baptiste 28</t>
  </si>
  <si>
    <t>https://apps.gov.bc.ca/pub/bcgnws/names/65143.html</t>
  </si>
  <si>
    <t>Jus K'Ay Tl'Oh 32</t>
  </si>
  <si>
    <t>https://apps.gov.bc.ca/pub/bcgnws/names/60081.html</t>
  </si>
  <si>
    <t>K'ay Noo 47</t>
  </si>
  <si>
    <t>https://apps.gov.bc.ca/pub/bcgnws/names/60400.html</t>
  </si>
  <si>
    <t>Keom Cho 38</t>
  </si>
  <si>
    <t>https://apps.gov.bc.ca/pub/bcgnws/names/60060.html</t>
  </si>
  <si>
    <t>Ketoneda 7</t>
  </si>
  <si>
    <t>https://apps.gov.bc.ca/pub/bcgnws/names/65328.html</t>
  </si>
  <si>
    <t>Kis-an-usko 7</t>
  </si>
  <si>
    <t>https://apps.gov.bc.ca/pub/bcgnws/names/65158.html</t>
  </si>
  <si>
    <t>Kisgegas</t>
  </si>
  <si>
    <t>https://apps.gov.bc.ca/pub/bcgnws/names/65181.html</t>
  </si>
  <si>
    <t>https://apps.gov.bc.ca/pub/bcgnws/names/4594.html</t>
  </si>
  <si>
    <t>Kispiox 1</t>
  </si>
  <si>
    <t>https://apps.gov.bc.ca/pub/bcgnws/names/63561.html</t>
  </si>
  <si>
    <t>https://apps.gov.bc.ca/pub/bcgnws/names/38020.html</t>
  </si>
  <si>
    <t>Kitseguecla</t>
  </si>
  <si>
    <t>https://apps.gov.bc.ca/pub/bcgnws/names/4615.html</t>
  </si>
  <si>
    <t>Kitselas 1</t>
  </si>
  <si>
    <t>https://apps.gov.bc.ca/pub/bcgnws/names/65337.html</t>
  </si>
  <si>
    <t>Kits-ka-haws 6</t>
  </si>
  <si>
    <t>https://apps.gov.bc.ca/pub/bcgnws/names/65168.html</t>
  </si>
  <si>
    <t>https://apps.gov.bc.ca/pub/bcgnws/names/35442.html</t>
  </si>
  <si>
    <t>Kitsumkaylum 1</t>
  </si>
  <si>
    <t>https://apps.gov.bc.ca/pub/bcgnws/names/65330.html</t>
  </si>
  <si>
    <t>Kitwanga</t>
  </si>
  <si>
    <t>https://apps.gov.bc.ca/pub/bcgnws/names/38019.html</t>
  </si>
  <si>
    <t>Klagookchew 9</t>
  </si>
  <si>
    <t>https://apps.gov.bc.ca/pub/bcgnws/names/65822.html</t>
  </si>
  <si>
    <t>Klakelse 86</t>
  </si>
  <si>
    <t>https://apps.gov.bc.ca/pub/bcgnws/names/64776.html</t>
  </si>
  <si>
    <t>Knames 45</t>
  </si>
  <si>
    <t>https://apps.gov.bc.ca/pub/bcgnws/names/64764.html</t>
  </si>
  <si>
    <t>Knames 46</t>
  </si>
  <si>
    <t>https://apps.gov.bc.ca/pub/bcgnws/names/64757.html</t>
  </si>
  <si>
    <t>Knapp Lake 6</t>
  </si>
  <si>
    <t>https://apps.gov.bc.ca/pub/bcgnws/names/64807.html</t>
  </si>
  <si>
    <t>Koonwats 7</t>
  </si>
  <si>
    <t>https://apps.gov.bc.ca/pub/bcgnws/names/65167.html</t>
  </si>
  <si>
    <t>Kotsine (Skutsil) 2</t>
  </si>
  <si>
    <t>https://apps.gov.bc.ca/pub/bcgnws/names/64883.html</t>
  </si>
  <si>
    <t>Ksadagamks 43</t>
  </si>
  <si>
    <t>https://apps.gov.bc.ca/pub/bcgnws/names/64762.html</t>
  </si>
  <si>
    <t>Ksadsks 44</t>
  </si>
  <si>
    <t>https://apps.gov.bc.ca/pub/bcgnws/names/64763.html</t>
  </si>
  <si>
    <t>Ksames 85</t>
  </si>
  <si>
    <t>https://apps.gov.bc.ca/pub/bcgnws/names/64775.html</t>
  </si>
  <si>
    <t>https://apps.gov.bc.ca/pub/bcgnws/names/6289.html</t>
  </si>
  <si>
    <t>Kshish 4</t>
  </si>
  <si>
    <t>https://apps.gov.bc.ca/pub/bcgnws/names/65332.html</t>
  </si>
  <si>
    <t>Kshish 4B</t>
  </si>
  <si>
    <t>https://apps.gov.bc.ca/pub/bcgnws/names/65335.html</t>
  </si>
  <si>
    <t>Ksoo-gun-ya 2A</t>
  </si>
  <si>
    <t>https://apps.gov.bc.ca/pub/bcgnws/names/65170.html</t>
  </si>
  <si>
    <t>Kstus 83</t>
  </si>
  <si>
    <t>https://apps.gov.bc.ca/pub/bcgnws/names/64786.html</t>
  </si>
  <si>
    <t>Kstus 84</t>
  </si>
  <si>
    <t>https://apps.gov.bc.ca/pub/bcgnws/names/64785.html</t>
  </si>
  <si>
    <t>Kuldo</t>
  </si>
  <si>
    <t>https://apps.gov.bc.ca/pub/bcgnws/names/6297.html</t>
  </si>
  <si>
    <t>Kuldoe 1</t>
  </si>
  <si>
    <t>https://apps.gov.bc.ca/pub/bcgnws/names/65154.html</t>
  </si>
  <si>
    <t>Kulspai 6</t>
  </si>
  <si>
    <t>https://apps.gov.bc.ca/pub/bcgnws/names/65329.html</t>
  </si>
  <si>
    <t>Kuz Che 5</t>
  </si>
  <si>
    <t>https://apps.gov.bc.ca/pub/bcgnws/names/64890.html</t>
  </si>
  <si>
    <t>Kwa-tsa-lix 4</t>
  </si>
  <si>
    <t>https://apps.gov.bc.ca/pub/bcgnws/names/65166.html</t>
  </si>
  <si>
    <t>La Tse Cho Diz I 33</t>
  </si>
  <si>
    <t>https://apps.gov.bc.ca/pub/bcgnws/names/60024.html</t>
  </si>
  <si>
    <t>Lake Kathlyn</t>
  </si>
  <si>
    <t>https://apps.gov.bc.ca/pub/bcgnws/names/7368.html</t>
  </si>
  <si>
    <t>Lakelse 25</t>
  </si>
  <si>
    <t>https://apps.gov.bc.ca/pub/bcgnws/names/64731.html</t>
  </si>
  <si>
    <t>https://apps.gov.bc.ca/pub/bcgnws/names/35474.html</t>
  </si>
  <si>
    <t>Laketown 3</t>
  </si>
  <si>
    <t>https://apps.gov.bc.ca/pub/bcgnws/names/64927.html</t>
  </si>
  <si>
    <t>Lakgeas 87</t>
  </si>
  <si>
    <t>https://apps.gov.bc.ca/pub/bcgnws/names/64773.html</t>
  </si>
  <si>
    <t>Laxgalts'ap</t>
  </si>
  <si>
    <t>https://apps.gov.bc.ca/pub/bcgnws/names/53994.html</t>
  </si>
  <si>
    <t>Lejac</t>
  </si>
  <si>
    <t>https://apps.gov.bc.ca/pub/bcgnws/names/933.html</t>
  </si>
  <si>
    <t>https://apps.gov.bc.ca/pub/bcgnws/names/961.html</t>
  </si>
  <si>
    <t>Leon 14</t>
  </si>
  <si>
    <t>https://apps.gov.bc.ca/pub/bcgnws/names/64809.html</t>
  </si>
  <si>
    <t>Lhoh Cho 29</t>
  </si>
  <si>
    <t>https://apps.gov.bc.ca/pub/bcgnws/names/60073.html</t>
  </si>
  <si>
    <t>Lily Lake</t>
  </si>
  <si>
    <t>https://apps.gov.bc.ca/pub/bcgnws/names/1852.html</t>
  </si>
  <si>
    <t>Maklaksadagmaks 41</t>
  </si>
  <si>
    <t>https://apps.gov.bc.ca/pub/bcgnws/names/64752.html</t>
  </si>
  <si>
    <t>Maklaksadagmaks 42</t>
  </si>
  <si>
    <t>https://apps.gov.bc.ca/pub/bcgnws/names/64761.html</t>
  </si>
  <si>
    <t>https://apps.gov.bc.ca/pub/bcgnws/names/27186.html</t>
  </si>
  <si>
    <t>https://apps.gov.bc.ca/pub/bcgnws/names/4740.html</t>
  </si>
  <si>
    <t>https://apps.gov.bc.ca/pub/bcgnws/names/5592.html</t>
  </si>
  <si>
    <t>Maxan Creek 5</t>
  </si>
  <si>
    <t>https://apps.gov.bc.ca/pub/bcgnws/names/65840.html</t>
  </si>
  <si>
    <t>Maxan Lake 3</t>
  </si>
  <si>
    <t>https://apps.gov.bc.ca/pub/bcgnws/names/65844.html</t>
  </si>
  <si>
    <t>Maxan Lake 4</t>
  </si>
  <si>
    <t>https://apps.gov.bc.ca/pub/bcgnws/names/65824.html</t>
  </si>
  <si>
    <t>https://apps.gov.bc.ca/pub/bcgnws/names/16355.html</t>
  </si>
  <si>
    <t>Metso A Choot 23</t>
  </si>
  <si>
    <t>https://apps.gov.bc.ca/pub/bcgnws/names/60079.html</t>
  </si>
  <si>
    <t>Me-yan-law 47</t>
  </si>
  <si>
    <t>https://apps.gov.bc.ca/pub/bcgnws/names/64758.html</t>
  </si>
  <si>
    <t>Michell Pierre 12</t>
  </si>
  <si>
    <t>https://apps.gov.bc.ca/pub/bcgnws/names/64836.html</t>
  </si>
  <si>
    <t>https://apps.gov.bc.ca/pub/bcgnws/names/23567.html</t>
  </si>
  <si>
    <t>https://apps.gov.bc.ca/pub/bcgnws/names/36156.html</t>
  </si>
  <si>
    <t>Mission Lands 17</t>
  </si>
  <si>
    <t>https://apps.gov.bc.ca/pub/bcgnws/names/62101.html</t>
  </si>
  <si>
    <t>https://apps.gov.bc.ca/pub/bcgnws/names/24731.html</t>
  </si>
  <si>
    <t>Moricetown</t>
  </si>
  <si>
    <t>https://apps.gov.bc.ca/pub/bcgnws/names/8131.html</t>
  </si>
  <si>
    <t>Moricetown 1</t>
  </si>
  <si>
    <t>https://apps.gov.bc.ca/pub/bcgnws/names/65163.html</t>
  </si>
  <si>
    <t>https://apps.gov.bc.ca/pub/bcgnws/names/8241.html</t>
  </si>
  <si>
    <t>Murray Lake 4</t>
  </si>
  <si>
    <t>https://apps.gov.bc.ca/pub/bcgnws/names/64806.html</t>
  </si>
  <si>
    <t>Nahlquonate 2</t>
  </si>
  <si>
    <t>https://apps.gov.bc.ca/pub/bcgnws/names/64555.html</t>
  </si>
  <si>
    <t>Nak'a Lat 39</t>
  </si>
  <si>
    <t>https://apps.gov.bc.ca/pub/bcgnws/names/60020.html</t>
  </si>
  <si>
    <t>https://apps.gov.bc.ca/pub/bcgnws/names/66045.html</t>
  </si>
  <si>
    <t>Nan Tl'At 13</t>
  </si>
  <si>
    <t>https://apps.gov.bc.ca/pub/bcgnws/names/64940.html</t>
  </si>
  <si>
    <t>https://apps.gov.bc.ca/pub/bcgnws/names/36865.html</t>
  </si>
  <si>
    <t>Natazutlooh 25</t>
  </si>
  <si>
    <t>https://apps.gov.bc.ca/pub/bcgnws/names/60064.html</t>
  </si>
  <si>
    <t>Nautley (Fort Fraser) 1</t>
  </si>
  <si>
    <t>https://apps.gov.bc.ca/pub/bcgnws/names/64851.html</t>
  </si>
  <si>
    <t>Nedoats 11</t>
  </si>
  <si>
    <t>https://apps.gov.bc.ca/pub/bcgnws/names/64835.html</t>
  </si>
  <si>
    <t>Nedoats 13</t>
  </si>
  <si>
    <t>https://apps.gov.bc.ca/pub/bcgnws/names/64833.html</t>
  </si>
  <si>
    <t>Nehounlee Lake 13</t>
  </si>
  <si>
    <t>https://apps.gov.bc.ca/pub/bcgnws/names/64864.html</t>
  </si>
  <si>
    <t>Ne-tsaw-greece 10</t>
  </si>
  <si>
    <t>https://apps.gov.bc.ca/pub/bcgnws/names/64838.html</t>
  </si>
  <si>
    <t>New Aiyansh</t>
  </si>
  <si>
    <t>https://apps.gov.bc.ca/pub/bcgnws/names/36874.html</t>
  </si>
  <si>
    <t>New Gitsegukla 2</t>
  </si>
  <si>
    <t>https://apps.gov.bc.ca/pub/bcgnws/names/65809.html</t>
  </si>
  <si>
    <t>https://apps.gov.bc.ca/pub/bcgnws/names/14235.html</t>
  </si>
  <si>
    <t>No-Cut 5</t>
  </si>
  <si>
    <t>https://apps.gov.bc.ca/pub/bcgnws/names/64842.html</t>
  </si>
  <si>
    <t>Noo Kat 42</t>
  </si>
  <si>
    <t>https://apps.gov.bc.ca/pub/bcgnws/names/60069.html</t>
  </si>
  <si>
    <t>Noonla 6</t>
  </si>
  <si>
    <t>https://apps.gov.bc.ca/pub/bcgnws/names/64930.html</t>
  </si>
  <si>
    <t>https://apps.gov.bc.ca/pub/bcgnws/names/27197.html</t>
  </si>
  <si>
    <t>North Bulkley</t>
  </si>
  <si>
    <t>https://apps.gov.bc.ca/pub/bcgnws/names/17059.html</t>
  </si>
  <si>
    <t>North Nechako</t>
  </si>
  <si>
    <t>https://apps.gov.bc.ca/pub/bcgnws/names/17110.html</t>
  </si>
  <si>
    <t>North Road 19</t>
  </si>
  <si>
    <t>https://apps.gov.bc.ca/pub/bcgnws/names/60061.html</t>
  </si>
  <si>
    <t>North Tacla Lake (Bates Creek) 10</t>
  </si>
  <si>
    <t>https://apps.gov.bc.ca/pub/bcgnws/names/64892.html</t>
  </si>
  <si>
    <t>North Tacla Lake (North End Meadow) 11A</t>
  </si>
  <si>
    <t>https://apps.gov.bc.ca/pub/bcgnws/names/64905.html</t>
  </si>
  <si>
    <t>North Tacla Lake (West Landing) 8</t>
  </si>
  <si>
    <t>https://apps.gov.bc.ca/pub/bcgnws/names/64894.html</t>
  </si>
  <si>
    <t>North Tacla Lake 12</t>
  </si>
  <si>
    <t>https://apps.gov.bc.ca/pub/bcgnws/names/64904.html</t>
  </si>
  <si>
    <t>North Tacla Lake 7</t>
  </si>
  <si>
    <t>https://apps.gov.bc.ca/pub/bcgnws/names/64896.html</t>
  </si>
  <si>
    <t>North Tacla Lake 7A</t>
  </si>
  <si>
    <t>https://apps.gov.bc.ca/pub/bcgnws/names/64893.html</t>
  </si>
  <si>
    <t>https://apps.gov.bc.ca/pub/bcgnws/names/17850.html</t>
  </si>
  <si>
    <t>https://apps.gov.bc.ca/pub/bcgnws/names/38381.html</t>
  </si>
  <si>
    <t>O K'Ay Wha Cho 26</t>
  </si>
  <si>
    <t>https://apps.gov.bc.ca/pub/bcgnws/names/60161.html</t>
  </si>
  <si>
    <t>Old Country Meadow 4</t>
  </si>
  <si>
    <t>https://apps.gov.bc.ca/pub/bcgnws/names/64928.html</t>
  </si>
  <si>
    <t>https://apps.gov.bc.ca/pub/bcgnws/names/18632.html</t>
  </si>
  <si>
    <t>Old Hogem</t>
  </si>
  <si>
    <t>https://apps.gov.bc.ca/pub/bcgnws/names/18640.html</t>
  </si>
  <si>
    <t>Old Remo</t>
  </si>
  <si>
    <t>https://apps.gov.bc.ca/pub/bcgnws/names/18646.html</t>
  </si>
  <si>
    <t>Omineca 1</t>
  </si>
  <si>
    <t>https://apps.gov.bc.ca/pub/bcgnws/names/64920.html</t>
  </si>
  <si>
    <t>https://apps.gov.bc.ca/pub/bcgnws/names/25708.html</t>
  </si>
  <si>
    <t>Ormonde Creek 8</t>
  </si>
  <si>
    <t>https://apps.gov.bc.ca/pub/bcgnws/names/64846.html</t>
  </si>
  <si>
    <t>Oschawwinna 3</t>
  </si>
  <si>
    <t>https://apps.gov.bc.ca/pub/bcgnws/names/65142.html</t>
  </si>
  <si>
    <t>Otway</t>
  </si>
  <si>
    <t>https://apps.gov.bc.ca/pub/bcgnws/names/15109.html</t>
  </si>
  <si>
    <t>Palling</t>
  </si>
  <si>
    <t>https://apps.gov.bc.ca/pub/bcgnws/names/15231.html</t>
  </si>
  <si>
    <t>Palling 1</t>
  </si>
  <si>
    <t>https://apps.gov.bc.ca/pub/bcgnws/names/65849.html</t>
  </si>
  <si>
    <t>https://apps.gov.bc.ca/pub/bcgnws/names/63921.html</t>
  </si>
  <si>
    <t>https://apps.gov.bc.ca/pub/bcgnws/names/38781.html</t>
  </si>
  <si>
    <t>https://apps.gov.bc.ca/pub/bcgnws/names/16804.html</t>
  </si>
  <si>
    <t>https://apps.gov.bc.ca/pub/bcgnws/names/40789.html</t>
  </si>
  <si>
    <t>https://apps.gov.bc.ca/pub/bcgnws/names/16834.html</t>
  </si>
  <si>
    <t>Pinkut Lake 23</t>
  </si>
  <si>
    <t>https://apps.gov.bc.ca/pub/bcgnws/names/63901.html</t>
  </si>
  <si>
    <t>Poison Creek 17</t>
  </si>
  <si>
    <t>https://apps.gov.bc.ca/pub/bcgnws/names/64814.html</t>
  </si>
  <si>
    <t>Poison Creek 17A</t>
  </si>
  <si>
    <t>https://apps.gov.bc.ca/pub/bcgnws/names/64816.html</t>
  </si>
  <si>
    <t>Prairiedale</t>
  </si>
  <si>
    <t>https://apps.gov.bc.ca/pub/bcgnws/names/54795.html</t>
  </si>
  <si>
    <t>https://apps.gov.bc.ca/pub/bcgnws/names/21226.html</t>
  </si>
  <si>
    <t>Psacelay 77</t>
  </si>
  <si>
    <t>https://apps.gov.bc.ca/pub/bcgnws/names/64784.html</t>
  </si>
  <si>
    <t>https://apps.gov.bc.ca/pub/bcgnws/names/24071.html</t>
  </si>
  <si>
    <t>Quan-skum-ksin-mich-mich 4</t>
  </si>
  <si>
    <t>https://apps.gov.bc.ca/pub/bcgnws/names/65157.html</t>
  </si>
  <si>
    <t>Quick</t>
  </si>
  <si>
    <t>https://apps.gov.bc.ca/pub/bcgnws/names/22309.html</t>
  </si>
  <si>
    <t>Red Bluff 88</t>
  </si>
  <si>
    <t>https://apps.gov.bc.ca/pub/bcgnws/names/64774.html</t>
  </si>
  <si>
    <t>https://apps.gov.bc.ca/pub/bcgnws/names/22261.html</t>
  </si>
  <si>
    <t>Red Rose</t>
  </si>
  <si>
    <t>https://apps.gov.bc.ca/pub/bcgnws/names/37439.html</t>
  </si>
  <si>
    <t>https://apps.gov.bc.ca/pub/bcgnws/names/18952.html</t>
  </si>
  <si>
    <t>https://apps.gov.bc.ca/pub/bcgnws/names/18966.html</t>
  </si>
  <si>
    <t>Rose Lake</t>
  </si>
  <si>
    <t>https://apps.gov.bc.ca/pub/bcgnws/names/21815.html</t>
  </si>
  <si>
    <t>https://apps.gov.bc.ca/pub/bcgnws/names/27602.html</t>
  </si>
  <si>
    <t>https://apps.gov.bc.ca/pub/bcgnws/names/21888.html</t>
  </si>
  <si>
    <t>Sackanitecla 2</t>
  </si>
  <si>
    <t>https://apps.gov.bc.ca/pub/bcgnws/names/64918.html</t>
  </si>
  <si>
    <t>Salaquo 4</t>
  </si>
  <si>
    <t>https://apps.gov.bc.ca/pub/bcgnws/names/64800.html</t>
  </si>
  <si>
    <t>https://apps.gov.bc.ca/pub/bcgnws/names/13645.html</t>
  </si>
  <si>
    <t>Seaspunkut 4</t>
  </si>
  <si>
    <t>https://apps.gov.bc.ca/pub/bcgnws/names/64848.html</t>
  </si>
  <si>
    <t>Seymour Lake</t>
  </si>
  <si>
    <t>https://apps.gov.bc.ca/pub/bcgnws/names/15304.html</t>
  </si>
  <si>
    <t>https://apps.gov.bc.ca/pub/bcgnws/names/15321.html</t>
  </si>
  <si>
    <t>Shas Dzuhl Koh 35</t>
  </si>
  <si>
    <t>https://apps.gov.bc.ca/pub/bcgnws/names/60080.html</t>
  </si>
  <si>
    <t>Sheraton</t>
  </si>
  <si>
    <t>https://apps.gov.bc.ca/pub/bcgnws/names/16265.html</t>
  </si>
  <si>
    <t>Sheraton Creek 19</t>
  </si>
  <si>
    <t>https://apps.gov.bc.ca/pub/bcgnws/names/64818.html</t>
  </si>
  <si>
    <t>Sidina 6</t>
  </si>
  <si>
    <t>https://apps.gov.bc.ca/pub/bcgnws/names/65159.html</t>
  </si>
  <si>
    <t>Sik-e-dakh 2</t>
  </si>
  <si>
    <t>https://apps.gov.bc.ca/pub/bcgnws/names/65179.html</t>
  </si>
  <si>
    <t>Sinkut Lake 8</t>
  </si>
  <si>
    <t>https://apps.gov.bc.ca/pub/bcgnws/names/64924.html</t>
  </si>
  <si>
    <t>https://apps.gov.bc.ca/pub/bcgnws/names/38829.html</t>
  </si>
  <si>
    <t>Sisul Tl'o K'ut 14</t>
  </si>
  <si>
    <t>https://apps.gov.bc.ca/pub/bcgnws/names/60067.html</t>
  </si>
  <si>
    <t>Sisul Tl'o K'ut 21</t>
  </si>
  <si>
    <t>https://apps.gov.bc.ca/pub/bcgnws/names/60066.html</t>
  </si>
  <si>
    <t>Six Mile Meadow 6</t>
  </si>
  <si>
    <t>https://apps.gov.bc.ca/pub/bcgnws/names/65804.html</t>
  </si>
  <si>
    <t>Skeena Crossing</t>
  </si>
  <si>
    <t>https://apps.gov.bc.ca/pub/bcgnws/names/21473.html</t>
  </si>
  <si>
    <t>Skin Lake 15</t>
  </si>
  <si>
    <t>https://apps.gov.bc.ca/pub/bcgnws/names/64858.html</t>
  </si>
  <si>
    <t>Skins Lake 16A</t>
  </si>
  <si>
    <t>https://apps.gov.bc.ca/pub/bcgnws/names/64859.html</t>
  </si>
  <si>
    <t>Skins Lake 16B</t>
  </si>
  <si>
    <t>https://apps.gov.bc.ca/pub/bcgnws/names/64919.html</t>
  </si>
  <si>
    <t>Skooby Island 48</t>
  </si>
  <si>
    <t>https://apps.gov.bc.ca/pub/bcgnws/names/60021.html</t>
  </si>
  <si>
    <t>Town</t>
  </si>
  <si>
    <t>https://apps.gov.bc.ca/pub/bcgnws/names/21687.html</t>
  </si>
  <si>
    <t>South Fort George</t>
  </si>
  <si>
    <t>https://apps.gov.bc.ca/pub/bcgnws/names/20669.html</t>
  </si>
  <si>
    <t>https://apps.gov.bc.ca/pub/bcgnws/names/20681.html</t>
  </si>
  <si>
    <t>https://apps.gov.bc.ca/pub/bcgnws/names/20648.html</t>
  </si>
  <si>
    <t>Sowchea 3</t>
  </si>
  <si>
    <t>https://apps.gov.bc.ca/pub/bcgnws/names/64870.html</t>
  </si>
  <si>
    <t>Sowchea 3A</t>
  </si>
  <si>
    <t>https://apps.gov.bc.ca/pub/bcgnws/names/64869.html</t>
  </si>
  <si>
    <t>Squin-Lix-Stat 3</t>
  </si>
  <si>
    <t>https://apps.gov.bc.ca/pub/bcgnws/names/66001.html</t>
  </si>
  <si>
    <t>Stellako</t>
  </si>
  <si>
    <t>https://apps.gov.bc.ca/pub/bcgnws/names/7759.html</t>
  </si>
  <si>
    <t>Stellaquo (Stella) 1</t>
  </si>
  <si>
    <t>https://apps.gov.bc.ca/pub/bcgnws/names/64916.html</t>
  </si>
  <si>
    <t>https://apps.gov.bc.ca/pub/bcgnws/names/37819.html</t>
  </si>
  <si>
    <t>Stony Creek 1</t>
  </si>
  <si>
    <t>https://apps.gov.bc.ca/pub/bcgnws/names/64917.html</t>
  </si>
  <si>
    <t>Streatham</t>
  </si>
  <si>
    <t>https://apps.gov.bc.ca/pub/bcgnws/names/8710.html</t>
  </si>
  <si>
    <t>Stuart Lake (Dunah Island) 10</t>
  </si>
  <si>
    <t>https://apps.gov.bc.ca/pub/bcgnws/names/64868.html</t>
  </si>
  <si>
    <t>Stuart Lake (Hungry Island) 9</t>
  </si>
  <si>
    <t>https://apps.gov.bc.ca/pub/bcgnws/names/65806.html</t>
  </si>
  <si>
    <t>Sunnyside</t>
  </si>
  <si>
    <t>https://apps.gov.bc.ca/pub/bcgnws/names/13966.html</t>
  </si>
  <si>
    <t>Ta Duhl' 36</t>
  </si>
  <si>
    <t>https://apps.gov.bc.ca/pub/bcgnws/names/60006.html</t>
  </si>
  <si>
    <t>Tache 1</t>
  </si>
  <si>
    <t>https://apps.gov.bc.ca/pub/bcgnws/names/64936.html</t>
  </si>
  <si>
    <t>https://apps.gov.bc.ca/pub/bcgnws/names/16733.html</t>
  </si>
  <si>
    <t>Tacla Lake (Ferry Landing) 9</t>
  </si>
  <si>
    <t>https://apps.gov.bc.ca/pub/bcgnws/names/64891.html</t>
  </si>
  <si>
    <t>Tadinlay 15</t>
  </si>
  <si>
    <t>https://apps.gov.bc.ca/pub/bcgnws/names/64831.html</t>
  </si>
  <si>
    <t>Tahlo Lake 24</t>
  </si>
  <si>
    <t>https://apps.gov.bc.ca/pub/bcgnws/names/65788.html</t>
  </si>
  <si>
    <t>Takla Landing</t>
  </si>
  <si>
    <t>https://apps.gov.bc.ca/pub/bcgnws/names/38423.html</t>
  </si>
  <si>
    <t>https://apps.gov.bc.ca/pub/bcgnws/names/17576.html</t>
  </si>
  <si>
    <t>Tanizul 43</t>
  </si>
  <si>
    <t>https://apps.gov.bc.ca/pub/bcgnws/names/60082.html</t>
  </si>
  <si>
    <t>Targe Creek 15</t>
  </si>
  <si>
    <t>https://apps.gov.bc.ca/pub/bcgnws/names/64810.html</t>
  </si>
  <si>
    <t>https://apps.gov.bc.ca/pub/bcgnws/names/17668.html</t>
  </si>
  <si>
    <t>Tatla West 11</t>
  </si>
  <si>
    <t>https://apps.gov.bc.ca/pub/bcgnws/names/65846.html</t>
  </si>
  <si>
    <t>Tatla't East 2</t>
  </si>
  <si>
    <t>https://apps.gov.bc.ca/pub/bcgnws/names/65825.html</t>
  </si>
  <si>
    <t>Tatlow</t>
  </si>
  <si>
    <t>https://apps.gov.bc.ca/pub/bcgnws/names/18478.html</t>
  </si>
  <si>
    <t>Tatsadah Lake 14</t>
  </si>
  <si>
    <t>https://apps.gov.bc.ca/pub/bcgnws/names/65792.html</t>
  </si>
  <si>
    <t>Tatselawas (Stuart River) 2</t>
  </si>
  <si>
    <t>https://apps.gov.bc.ca/pub/bcgnws/names/65808.html</t>
  </si>
  <si>
    <t>Tatuk Lake 7</t>
  </si>
  <si>
    <t>https://apps.gov.bc.ca/pub/bcgnws/names/64923.html</t>
  </si>
  <si>
    <t>https://apps.gov.bc.ca/pub/bcgnws/names/18543.html</t>
  </si>
  <si>
    <t>Teeslee 15</t>
  </si>
  <si>
    <t>https://apps.gov.bc.ca/pub/bcgnws/names/64941.html</t>
  </si>
  <si>
    <t>Teh Noo'n Che 49</t>
  </si>
  <si>
    <t>https://apps.gov.bc.ca/pub/bcgnws/names/60089.html</t>
  </si>
  <si>
    <t>https://apps.gov.bc.ca/pub/bcgnws/names/18587.html</t>
  </si>
  <si>
    <t>https://apps.gov.bc.ca/pub/bcgnws/names/18602.html</t>
  </si>
  <si>
    <t>https://apps.gov.bc.ca/pub/bcgnws/names/27511.html</t>
  </si>
  <si>
    <t>Tes Gha La 7A</t>
  </si>
  <si>
    <t>https://apps.gov.bc.ca/pub/bcgnws/names/64933.html</t>
  </si>
  <si>
    <t>Tetachuk</t>
  </si>
  <si>
    <t>https://apps.gov.bc.ca/pub/bcgnws/names/54790.html</t>
  </si>
  <si>
    <t>https://apps.gov.bc.ca/pub/bcgnws/names/27516.html</t>
  </si>
  <si>
    <t>https://apps.gov.bc.ca/pub/bcgnws/names/19966.html</t>
  </si>
  <si>
    <t>Tl'o Ba 22</t>
  </si>
  <si>
    <t>https://apps.gov.bc.ca/pub/bcgnws/names/60065.html</t>
  </si>
  <si>
    <t>https://apps.gov.bc.ca/pub/bcgnws/names/20985.html</t>
  </si>
  <si>
    <t>https://apps.gov.bc.ca/pub/bcgnws/names/20984.html</t>
  </si>
  <si>
    <t>Tsak 9</t>
  </si>
  <si>
    <t>https://apps.gov.bc.ca/pub/bcgnws/names/64837.html</t>
  </si>
  <si>
    <t>Tsay Cho 4</t>
  </si>
  <si>
    <t>https://apps.gov.bc.ca/pub/bcgnws/names/64889.html</t>
  </si>
  <si>
    <t>Tsaz Chech 27</t>
  </si>
  <si>
    <t>https://apps.gov.bc.ca/pub/bcgnws/names/60062.html</t>
  </si>
  <si>
    <t>Tsaz Chech 28</t>
  </si>
  <si>
    <t>https://apps.gov.bc.ca/pub/bcgnws/names/60063.html</t>
  </si>
  <si>
    <t>Tsaz Cheh Koh 24</t>
  </si>
  <si>
    <t>https://apps.gov.bc.ca/pub/bcgnws/names/60076.html</t>
  </si>
  <si>
    <t>Tse Bay Ha Tine A 34</t>
  </si>
  <si>
    <t>https://apps.gov.bc.ca/pub/bcgnws/names/60022.html</t>
  </si>
  <si>
    <t>Tsemknawalqan 79</t>
  </si>
  <si>
    <t>https://apps.gov.bc.ca/pub/bcgnws/names/64782.html</t>
  </si>
  <si>
    <t>Tsichgass 10</t>
  </si>
  <si>
    <t>https://apps.gov.bc.ca/pub/bcgnws/names/65847.html</t>
  </si>
  <si>
    <t>Tsitsk 3</t>
  </si>
  <si>
    <t>https://apps.gov.bc.ca/pub/bcgnws/names/65182.html</t>
  </si>
  <si>
    <t>Tsun Tine Ah 37</t>
  </si>
  <si>
    <t>https://apps.gov.bc.ca/pub/bcgnws/names/60077.html</t>
  </si>
  <si>
    <t>Tum-bah 5</t>
  </si>
  <si>
    <t>https://apps.gov.bc.ca/pub/bcgnws/names/65165.html</t>
  </si>
  <si>
    <t>https://apps.gov.bc.ca/pub/bcgnws/names/25157.html</t>
  </si>
  <si>
    <t>Ucausley 16</t>
  </si>
  <si>
    <t>https://apps.gov.bc.ca/pub/bcgnws/names/64937.html</t>
  </si>
  <si>
    <t>Ulkah 3</t>
  </si>
  <si>
    <t>https://apps.gov.bc.ca/pub/bcgnws/names/67908.html</t>
  </si>
  <si>
    <t>Ulkatcho 5</t>
  </si>
  <si>
    <t>https://apps.gov.bc.ca/pub/bcgnws/names/65105.html</t>
  </si>
  <si>
    <t>Ulkatcho 6</t>
  </si>
  <si>
    <t>https://apps.gov.bc.ca/pub/bcgnws/names/65108.html</t>
  </si>
  <si>
    <t>Umliisle 4</t>
  </si>
  <si>
    <t>https://apps.gov.bc.ca/pub/bcgnws/names/67911.html</t>
  </si>
  <si>
    <t>Uncha Lake 13A</t>
  </si>
  <si>
    <t>https://apps.gov.bc.ca/pub/bcgnws/names/64856.html</t>
  </si>
  <si>
    <t>https://apps.gov.bc.ca/pub/bcgnws/names/35365.html</t>
  </si>
  <si>
    <t>Uzta (Nahounli Creek) 4</t>
  </si>
  <si>
    <t>https://apps.gov.bc.ca/pub/bcgnws/names/65837.html</t>
  </si>
  <si>
    <t>Uzta (Nahounli Creek) 7A</t>
  </si>
  <si>
    <t>https://apps.gov.bc.ca/pub/bcgnws/names/65838.html</t>
  </si>
  <si>
    <t>https://apps.gov.bc.ca/pub/bcgnws/names/38682.html</t>
  </si>
  <si>
    <t>Vanway</t>
  </si>
  <si>
    <t>https://apps.gov.bc.ca/pub/bcgnws/names/24346.html</t>
  </si>
  <si>
    <t>Waulp 10</t>
  </si>
  <si>
    <t>https://apps.gov.bc.ca/pub/bcgnws/names/65155.html</t>
  </si>
  <si>
    <t>https://apps.gov.bc.ca/pub/bcgnws/names/20134.html</t>
  </si>
  <si>
    <t>West Landing</t>
  </si>
  <si>
    <t>https://apps.gov.bc.ca/pub/bcgnws/names/20194.html</t>
  </si>
  <si>
    <t>Western Island 14</t>
  </si>
  <si>
    <t>https://apps.gov.bc.ca/pub/bcgnws/names/64857.html</t>
  </si>
  <si>
    <t>Wet'suwet'en Village</t>
  </si>
  <si>
    <t>https://apps.gov.bc.ca/pub/bcgnws/names/54808.html</t>
  </si>
  <si>
    <t>Wha T'a Noo 40</t>
  </si>
  <si>
    <t>https://apps.gov.bc.ca/pub/bcgnws/names/60071.html</t>
  </si>
  <si>
    <t>https://apps.gov.bc.ca/pub/bcgnws/names/40943.html</t>
  </si>
  <si>
    <t>Williams Prairie Meadow 1A</t>
  </si>
  <si>
    <t>https://apps.gov.bc.ca/pub/bcgnws/names/65807.html</t>
  </si>
  <si>
    <t>Willowvale</t>
  </si>
  <si>
    <t>https://apps.gov.bc.ca/pub/bcgnws/names/23059.html</t>
  </si>
  <si>
    <t>https://apps.gov.bc.ca/pub/bcgnws/names/23172.html</t>
  </si>
  <si>
    <t>https://apps.gov.bc.ca/pub/bcgnws/names/35615.html</t>
  </si>
  <si>
    <t>Woodmere</t>
  </si>
  <si>
    <t>https://apps.gov.bc.ca/pub/bcgnws/names/23993.html</t>
  </si>
  <si>
    <t>Woodpecker</t>
  </si>
  <si>
    <t>https://apps.gov.bc.ca/pub/bcgnws/names/38029.html</t>
  </si>
  <si>
    <t>Woyenne 27</t>
  </si>
  <si>
    <t>https://apps.gov.bc.ca/pub/bcgnws/names/64882.html</t>
  </si>
  <si>
    <t>Ye Koo Che 3</t>
  </si>
  <si>
    <t>https://apps.gov.bc.ca/pub/bcgnws/names/64938.html</t>
  </si>
  <si>
    <t>Ye Koos Lee 11</t>
  </si>
  <si>
    <t>https://apps.gov.bc.ca/pub/bcgnws/names/64946.html</t>
  </si>
  <si>
    <t>Yekooche</t>
  </si>
  <si>
    <t>https://apps.gov.bc.ca/pub/bcgnws/names/53209.html</t>
  </si>
  <si>
    <t>Yensischuck 3</t>
  </si>
  <si>
    <t>https://apps.gov.bc.ca/pub/bcgnws/names/64849.html</t>
  </si>
  <si>
    <t>Zaimoetz 5</t>
  </si>
  <si>
    <t>https://apps.gov.bc.ca/pub/bcgnws/names/65334.html</t>
  </si>
  <si>
    <t>Zimagord 3</t>
  </si>
  <si>
    <t>https://apps.gov.bc.ca/pub/bcgnws/names/65331.html</t>
  </si>
  <si>
    <t>Aglakumna 4A</t>
  </si>
  <si>
    <t>https://apps.gov.bc.ca/pub/bcgnws/names/65607.html</t>
  </si>
  <si>
    <t>Aglakumna-la 2</t>
  </si>
  <si>
    <t>https://apps.gov.bc.ca/pub/bcgnws/names/65473.html</t>
  </si>
  <si>
    <t>Ahnuhati 6</t>
  </si>
  <si>
    <t>https://apps.gov.bc.ca/pub/bcgnws/names/65462.html</t>
  </si>
  <si>
    <t>Ahta 3</t>
  </si>
  <si>
    <t>https://apps.gov.bc.ca/pub/bcgnws/names/65363.html</t>
  </si>
  <si>
    <t>Ain 6</t>
  </si>
  <si>
    <t>https://apps.gov.bc.ca/pub/bcgnws/names/64695.html</t>
  </si>
  <si>
    <t>Alalco 8</t>
  </si>
  <si>
    <t>https://apps.gov.bc.ca/pub/bcgnws/names/65367.html</t>
  </si>
  <si>
    <t>Alder Creek 70</t>
  </si>
  <si>
    <t>https://apps.gov.bc.ca/pub/bcgnws/names/64791.html</t>
  </si>
  <si>
    <t>https://apps.gov.bc.ca/pub/bcgnws/names/22627.html</t>
  </si>
  <si>
    <t>Alert Bay 1</t>
  </si>
  <si>
    <t>https://apps.gov.bc.ca/pub/bcgnws/names/65417.html</t>
  </si>
  <si>
    <t>Alert Bay 1A</t>
  </si>
  <si>
    <t>https://apps.gov.bc.ca/pub/bcgnws/names/65416.html</t>
  </si>
  <si>
    <t>Ann Island 7</t>
  </si>
  <si>
    <t>https://apps.gov.bc.ca/pub/bcgnws/names/65370.html</t>
  </si>
  <si>
    <t>Apsagayu 1A</t>
  </si>
  <si>
    <t>https://apps.gov.bc.ca/pub/bcgnws/names/65504.html</t>
  </si>
  <si>
    <t>Ar-ce-wy-ee 4</t>
  </si>
  <si>
    <t>https://apps.gov.bc.ca/pub/bcgnws/names/65429.html</t>
  </si>
  <si>
    <t>Atluck</t>
  </si>
  <si>
    <t>https://apps.gov.bc.ca/pub/bcgnws/names/22672.html</t>
  </si>
  <si>
    <t>Atnarko</t>
  </si>
  <si>
    <t>https://apps.gov.bc.ca/pub/bcgnws/names/9836.html</t>
  </si>
  <si>
    <t>Avery Island 92</t>
  </si>
  <si>
    <t>https://apps.gov.bc.ca/pub/bcgnws/names/64727.html</t>
  </si>
  <si>
    <t>Bat-l-ki 3</t>
  </si>
  <si>
    <t>https://apps.gov.bc.ca/pub/bcgnws/names/65477.html</t>
  </si>
  <si>
    <t>Beaver Cove</t>
  </si>
  <si>
    <t>https://apps.gov.bc.ca/pub/bcgnws/names/38117.html</t>
  </si>
  <si>
    <t>Bees 6</t>
  </si>
  <si>
    <t>https://apps.gov.bc.ca/pub/bcgnws/names/65829.html</t>
  </si>
  <si>
    <t>Bella Bella 1</t>
  </si>
  <si>
    <t>https://apps.gov.bc.ca/pub/bcgnws/names/64912.html</t>
  </si>
  <si>
    <t>https://apps.gov.bc.ca/pub/bcgnws/names/3350.html</t>
  </si>
  <si>
    <t>Bella Coola 1</t>
  </si>
  <si>
    <t>https://apps.gov.bc.ca/pub/bcgnws/names/64995.html</t>
  </si>
  <si>
    <t>Benson Lake</t>
  </si>
  <si>
    <t>https://apps.gov.bc.ca/pub/bcgnws/names/22725.html</t>
  </si>
  <si>
    <t>Bill Lake 37</t>
  </si>
  <si>
    <t>https://apps.gov.bc.ca/pub/bcgnws/names/64749.html</t>
  </si>
  <si>
    <t>Birnie Island 18</t>
  </si>
  <si>
    <t>https://apps.gov.bc.ca/pub/bcgnws/names/64703.html</t>
  </si>
  <si>
    <t>Black Slate 11</t>
  </si>
  <si>
    <t>https://apps.gov.bc.ca/pub/bcgnws/names/64769.html</t>
  </si>
  <si>
    <t>Burnt Cliff Islands 20</t>
  </si>
  <si>
    <t>https://apps.gov.bc.ca/pub/bcgnws/names/64717.html</t>
  </si>
  <si>
    <t>Campbell Island</t>
  </si>
  <si>
    <t>https://apps.gov.bc.ca/pub/bcgnws/names/29034.html</t>
  </si>
  <si>
    <t>Canoona 2</t>
  </si>
  <si>
    <t>https://apps.gov.bc.ca/pub/bcgnws/names/65047.html</t>
  </si>
  <si>
    <t>Carm Creek 38</t>
  </si>
  <si>
    <t>https://apps.gov.bc.ca/pub/bcgnws/names/64750.html</t>
  </si>
  <si>
    <t>Channel Islands 33</t>
  </si>
  <si>
    <t>https://apps.gov.bc.ca/pub/bcgnws/names/65699.html</t>
  </si>
  <si>
    <t>Charles Creek 2</t>
  </si>
  <si>
    <t>https://apps.gov.bc.ca/pub/bcgnws/names/65476.html</t>
  </si>
  <si>
    <t>Chatscah 2</t>
  </si>
  <si>
    <t>https://apps.gov.bc.ca/pub/bcgnws/names/64999.html</t>
  </si>
  <si>
    <t>Ches-la-kee 3</t>
  </si>
  <si>
    <t>https://apps.gov.bc.ca/pub/bcgnws/names/65426.html</t>
  </si>
  <si>
    <t>Citeyats 9</t>
  </si>
  <si>
    <t>https://apps.gov.bc.ca/pub/bcgnws/names/65411.html</t>
  </si>
  <si>
    <t>Clatse 5</t>
  </si>
  <si>
    <t>https://apps.gov.bc.ca/pub/bcgnws/names/64907.html</t>
  </si>
  <si>
    <t>Clowel 13</t>
  </si>
  <si>
    <t>https://apps.gov.bc.ca/pub/bcgnws/names/65399.html</t>
  </si>
  <si>
    <t>https://apps.gov.bc.ca/pub/bcgnws/names/24825.html</t>
  </si>
  <si>
    <t>Cockmi 3</t>
  </si>
  <si>
    <t>https://apps.gov.bc.ca/pub/bcgnws/names/64424.html</t>
  </si>
  <si>
    <t>Coffin Island 3</t>
  </si>
  <si>
    <t>https://apps.gov.bc.ca/pub/bcgnws/names/65470.html</t>
  </si>
  <si>
    <t>Cohoe Point 20</t>
  </si>
  <si>
    <t>https://apps.gov.bc.ca/pub/bcgnws/names/64678.html</t>
  </si>
  <si>
    <t>Compton Island 6</t>
  </si>
  <si>
    <t>https://apps.gov.bc.ca/pub/bcgnws/names/65507.html</t>
  </si>
  <si>
    <t>Crab River (Crab Harbour) 18</t>
  </si>
  <si>
    <t>https://apps.gov.bc.ca/pub/bcgnws/names/65391.html</t>
  </si>
  <si>
    <t>Cracroft</t>
  </si>
  <si>
    <t>https://apps.gov.bc.ca/pub/bcgnws/names/25433.html</t>
  </si>
  <si>
    <t>Cumshewa</t>
  </si>
  <si>
    <t>https://apps.gov.bc.ca/pub/bcgnws/names/29718.html</t>
  </si>
  <si>
    <t>Cumshewas 7</t>
  </si>
  <si>
    <t>https://apps.gov.bc.ca/pub/bcgnws/names/64765.html</t>
  </si>
  <si>
    <t>Dadens</t>
  </si>
  <si>
    <t>https://apps.gov.bc.ca/pub/bcgnws/names/56737.html</t>
  </si>
  <si>
    <t>Dakiulis 7</t>
  </si>
  <si>
    <t>https://apps.gov.bc.ca/pub/bcgnws/names/65361.html</t>
  </si>
  <si>
    <t>Daningay 12</t>
  </si>
  <si>
    <t>https://apps.gov.bc.ca/pub/bcgnws/names/64701.html</t>
  </si>
  <si>
    <t>Dashken 22</t>
  </si>
  <si>
    <t>https://apps.gov.bc.ca/pub/bcgnws/names/64721.html</t>
  </si>
  <si>
    <t>https://apps.gov.bc.ca/pub/bcgnws/names/26802.html</t>
  </si>
  <si>
    <t>Dead Point 5</t>
  </si>
  <si>
    <t>https://apps.gov.bc.ca/pub/bcgnws/names/65463.html</t>
  </si>
  <si>
    <t>Dedagaus 8</t>
  </si>
  <si>
    <t>https://apps.gov.bc.ca/pub/bcgnws/names/65374.html</t>
  </si>
  <si>
    <t>Deena 3</t>
  </si>
  <si>
    <t>https://apps.gov.bc.ca/pub/bcgnws/names/64777.html</t>
  </si>
  <si>
    <t>https://apps.gov.bc.ca/pub/bcgnws/names/37729.html</t>
  </si>
  <si>
    <t>Dil-ma-sow 5</t>
  </si>
  <si>
    <t>https://apps.gov.bc.ca/pub/bcgnws/names/65044.html</t>
  </si>
  <si>
    <t>https://apps.gov.bc.ca/pub/bcgnws/names/57860.html</t>
  </si>
  <si>
    <t>Dolphin Island 1</t>
  </si>
  <si>
    <t>https://apps.gov.bc.ca/pub/bcgnws/names/65396.html</t>
  </si>
  <si>
    <t>Dove Island 12</t>
  </si>
  <si>
    <t>https://apps.gov.bc.ca/pub/bcgnws/names/65500.html</t>
  </si>
  <si>
    <t>Dug-da-myse 12</t>
  </si>
  <si>
    <t>https://apps.gov.bc.ca/pub/bcgnws/names/65364.html</t>
  </si>
  <si>
    <t>Dundas Island 32B</t>
  </si>
  <si>
    <t>https://apps.gov.bc.ca/pub/bcgnws/names/64753.html</t>
  </si>
  <si>
    <t>https://apps.gov.bc.ca/pub/bcgnws/names/26059.html</t>
  </si>
  <si>
    <t>Edye 93</t>
  </si>
  <si>
    <t>https://apps.gov.bc.ca/pub/bcgnws/names/64728.html</t>
  </si>
  <si>
    <t>Egeria Bay 19</t>
  </si>
  <si>
    <t>https://apps.gov.bc.ca/pub/bcgnws/names/63581.html</t>
  </si>
  <si>
    <t>Elcho 6</t>
  </si>
  <si>
    <t>https://apps.gov.bc.ca/pub/bcgnws/names/63861.html</t>
  </si>
  <si>
    <t>Ensheshese 13</t>
  </si>
  <si>
    <t>https://apps.gov.bc.ca/pub/bcgnws/names/64708.html</t>
  </si>
  <si>
    <t>Ensheshese 53</t>
  </si>
  <si>
    <t>https://apps.gov.bc.ca/pub/bcgnws/names/64739.html</t>
  </si>
  <si>
    <t>Far West Point 34</t>
  </si>
  <si>
    <t>https://apps.gov.bc.ca/pub/bcgnws/names/64754.html</t>
  </si>
  <si>
    <t>Finlayson Island 19</t>
  </si>
  <si>
    <t>https://apps.gov.bc.ca/pub/bcgnws/names/64702.html</t>
  </si>
  <si>
    <t>https://apps.gov.bc.ca/pub/bcgnws/names/12776.html</t>
  </si>
  <si>
    <t>https://apps.gov.bc.ca/pub/bcgnws/names/26140.html</t>
  </si>
  <si>
    <t>Fort Rupert 1</t>
  </si>
  <si>
    <t>https://apps.gov.bc.ca/pub/bcgnws/names/65359.html</t>
  </si>
  <si>
    <t>Freda Point 4</t>
  </si>
  <si>
    <t>https://apps.gov.bc.ca/pub/bcgnws/names/65464.html</t>
  </si>
  <si>
    <t>Gander Island 14</t>
  </si>
  <si>
    <t>https://apps.gov.bc.ca/pub/bcgnws/names/65388.html</t>
  </si>
  <si>
    <t>https://apps.gov.bc.ca/pub/bcgnws/names/36736.html</t>
  </si>
  <si>
    <t>Gill Island 2</t>
  </si>
  <si>
    <t>https://apps.gov.bc.ca/pub/bcgnws/names/65315.html</t>
  </si>
  <si>
    <t>Giltoyees 13</t>
  </si>
  <si>
    <t>https://apps.gov.bc.ca/pub/bcgnws/names/65830.html</t>
  </si>
  <si>
    <t>Gleyka 6</t>
  </si>
  <si>
    <t>https://apps.gov.bc.ca/pub/bcgnws/names/65496.html</t>
  </si>
  <si>
    <t>Goo-ewe 8</t>
  </si>
  <si>
    <t>https://apps.gov.bc.ca/pub/bcgnws/names/65070.html</t>
  </si>
  <si>
    <t>Grassy Islet 2</t>
  </si>
  <si>
    <t>https://apps.gov.bc.ca/pub/bcgnws/names/63283.html</t>
  </si>
  <si>
    <t>Gribble Island 10</t>
  </si>
  <si>
    <t>https://apps.gov.bc.ca/pub/bcgnws/names/65312.html</t>
  </si>
  <si>
    <t>Grief Island 2</t>
  </si>
  <si>
    <t>https://apps.gov.bc.ca/pub/bcgnws/names/64989.html</t>
  </si>
  <si>
    <t>Guoyskun 22</t>
  </si>
  <si>
    <t>https://apps.gov.bc.ca/pub/bcgnws/names/64679.html</t>
  </si>
  <si>
    <t>Gwayasdums 1</t>
  </si>
  <si>
    <t>https://apps.gov.bc.ca/pub/bcgnws/names/65365.html</t>
  </si>
  <si>
    <t>https://apps.gov.bc.ca/pub/bcgnws/names/5189.html</t>
  </si>
  <si>
    <t>Haina</t>
  </si>
  <si>
    <t>https://apps.gov.bc.ca/pub/bcgnws/names/29087.html</t>
  </si>
  <si>
    <t>Halowis 5</t>
  </si>
  <si>
    <t>https://apps.gov.bc.ca/pub/bcgnws/names/65488.html</t>
  </si>
  <si>
    <t>Hartley Bay</t>
  </si>
  <si>
    <t>https://apps.gov.bc.ca/pub/bcgnws/names/36221.html</t>
  </si>
  <si>
    <t>Haylahte 3</t>
  </si>
  <si>
    <t>https://apps.gov.bc.ca/pub/bcgnws/names/65606.html</t>
  </si>
  <si>
    <t>Health Bay</t>
  </si>
  <si>
    <t>https://apps.gov.bc.ca/pub/bcgnws/names/27058.html</t>
  </si>
  <si>
    <t>Henderson's Ranch 11</t>
  </si>
  <si>
    <t>https://apps.gov.bc.ca/pub/bcgnws/names/65394.html</t>
  </si>
  <si>
    <t>Hiellen 2</t>
  </si>
  <si>
    <t>https://apps.gov.bc.ca/pub/bcgnws/names/64691.html</t>
  </si>
  <si>
    <t>Hippa</t>
  </si>
  <si>
    <t>https://apps.gov.bc.ca/pub/bcgnws/names/29324.html</t>
  </si>
  <si>
    <t>Hoonees 2</t>
  </si>
  <si>
    <t>https://apps.gov.bc.ca/pub/bcgnws/names/64910.html</t>
  </si>
  <si>
    <t>Hopetown</t>
  </si>
  <si>
    <t>https://apps.gov.bc.ca/pub/bcgnws/names/39896.html</t>
  </si>
  <si>
    <t>Hopetown 10A</t>
  </si>
  <si>
    <t>https://apps.gov.bc.ca/pub/bcgnws/names/65498.html</t>
  </si>
  <si>
    <t>Howeet 8</t>
  </si>
  <si>
    <t>https://apps.gov.bc.ca/pub/bcgnws/names/64980.html</t>
  </si>
  <si>
    <t>https://apps.gov.bc.ca/pub/bcgnws/names/36311.html</t>
  </si>
  <si>
    <t>https://apps.gov.bc.ca/pub/bcgnws/names/38202.html</t>
  </si>
  <si>
    <t>Iakgwas 69</t>
  </si>
  <si>
    <t>https://apps.gov.bc.ca/pub/bcgnws/names/64792.html</t>
  </si>
  <si>
    <t>Iakvas 68</t>
  </si>
  <si>
    <t>https://apps.gov.bc.ca/pub/bcgnws/names/64743.html</t>
  </si>
  <si>
    <t>Imkusiyan 65</t>
  </si>
  <si>
    <t>https://apps.gov.bc.ca/pub/bcgnws/names/64741.html</t>
  </si>
  <si>
    <t>Island 14A</t>
  </si>
  <si>
    <t>https://apps.gov.bc.ca/pub/bcgnws/names/64987.html</t>
  </si>
  <si>
    <t>Ja We Yah's 99</t>
  </si>
  <si>
    <t>https://apps.gov.bc.ca/pub/bcgnws/names/59980.html</t>
  </si>
  <si>
    <t>Jalun 14</t>
  </si>
  <si>
    <t>https://apps.gov.bc.ca/pub/bcgnws/names/64672.html</t>
  </si>
  <si>
    <t>Jugwees (Minette Bay) 5</t>
  </si>
  <si>
    <t>https://apps.gov.bc.ca/pub/bcgnws/names/65828.html</t>
  </si>
  <si>
    <t>https://apps.gov.bc.ca/pub/bcgnws/names/27927.html</t>
  </si>
  <si>
    <t>Kadis 11</t>
  </si>
  <si>
    <t>https://apps.gov.bc.ca/pub/bcgnws/names/65499.html</t>
  </si>
  <si>
    <t>Kahas 7</t>
  </si>
  <si>
    <t>https://apps.gov.bc.ca/pub/bcgnws/names/65307.html</t>
  </si>
  <si>
    <t>Kaisun</t>
  </si>
  <si>
    <t>https://apps.gov.bc.ca/pub/bcgnws/names/27936.html</t>
  </si>
  <si>
    <t>Kai-too-kwis 15</t>
  </si>
  <si>
    <t>https://apps.gov.bc.ca/pub/bcgnws/names/65483.html</t>
  </si>
  <si>
    <t>Kajustus 10</t>
  </si>
  <si>
    <t>https://apps.gov.bc.ca/pub/bcgnws/names/64982.html</t>
  </si>
  <si>
    <t>Kakweken 4</t>
  </si>
  <si>
    <t>https://apps.gov.bc.ca/pub/bcgnws/names/65360.html</t>
  </si>
  <si>
    <t>Karlukwees 1</t>
  </si>
  <si>
    <t>https://apps.gov.bc.ca/pub/bcgnws/names/65817.html</t>
  </si>
  <si>
    <t>Kasika 36</t>
  </si>
  <si>
    <t>https://apps.gov.bc.ca/pub/bcgnws/names/64756.html</t>
  </si>
  <si>
    <t>Kasika 71</t>
  </si>
  <si>
    <t>https://apps.gov.bc.ca/pub/bcgnws/names/64790.html</t>
  </si>
  <si>
    <t>Kasika 72</t>
  </si>
  <si>
    <t>https://apps.gov.bc.ca/pub/bcgnws/names/64789.html</t>
  </si>
  <si>
    <t>Kasiks River 29</t>
  </si>
  <si>
    <t>https://apps.gov.bc.ca/pub/bcgnws/names/64713.html</t>
  </si>
  <si>
    <t>Kaste 6</t>
  </si>
  <si>
    <t>https://apps.gov.bc.ca/pub/bcgnws/names/64768.html</t>
  </si>
  <si>
    <t>Kateen River 39</t>
  </si>
  <si>
    <t>https://apps.gov.bc.ca/pub/bcgnws/names/64751.html</t>
  </si>
  <si>
    <t>Katit 1</t>
  </si>
  <si>
    <t>https://apps.gov.bc.ca/pub/bcgnws/names/64423.html</t>
  </si>
  <si>
    <t>Kawages 4</t>
  </si>
  <si>
    <t>https://apps.gov.bc.ca/pub/bcgnws/names/65474.html</t>
  </si>
  <si>
    <t>Kayel 8</t>
  </si>
  <si>
    <t>https://apps.gov.bc.ca/pub/bcgnws/names/65310.html</t>
  </si>
  <si>
    <t>Kdad-eesh 4</t>
  </si>
  <si>
    <t>https://apps.gov.bc.ca/pub/bcgnws/names/65041.html</t>
  </si>
  <si>
    <t>Keecekiltum 2</t>
  </si>
  <si>
    <t>https://apps.gov.bc.ca/pub/bcgnws/names/65605.html</t>
  </si>
  <si>
    <t>Keecha 11</t>
  </si>
  <si>
    <t>https://apps.gov.bc.ca/pub/bcgnws/names/65401.html</t>
  </si>
  <si>
    <t>https://apps.gov.bc.ca/pub/bcgnws/names/3166.html</t>
  </si>
  <si>
    <t>Kemano 17</t>
  </si>
  <si>
    <t>https://apps.gov.bc.ca/pub/bcgnws/names/65392.html</t>
  </si>
  <si>
    <t>Kemsquit 1</t>
  </si>
  <si>
    <t>https://apps.gov.bc.ca/pub/bcgnws/names/64996.html</t>
  </si>
  <si>
    <t>Keogh 2</t>
  </si>
  <si>
    <t>https://apps.gov.bc.ca/pub/bcgnws/names/65466.html</t>
  </si>
  <si>
    <t>Keogh 3</t>
  </si>
  <si>
    <t>https://apps.gov.bc.ca/pub/bcgnws/names/65492.html</t>
  </si>
  <si>
    <t>Keogh 6</t>
  </si>
  <si>
    <t>https://apps.gov.bc.ca/pub/bcgnws/names/65383.html</t>
  </si>
  <si>
    <t>Kequesta 1</t>
  </si>
  <si>
    <t>https://apps.gov.bc.ca/pub/bcgnws/names/65381.html</t>
  </si>
  <si>
    <t>Keswar 16</t>
  </si>
  <si>
    <t>https://apps.gov.bc.ca/pub/bcgnws/names/65398.html</t>
  </si>
  <si>
    <t>Ketai 28</t>
  </si>
  <si>
    <t>https://apps.gov.bc.ca/pub/bcgnws/names/64714.html</t>
  </si>
  <si>
    <t>Keyarka 17</t>
  </si>
  <si>
    <t>https://apps.gov.bc.ca/pub/bcgnws/names/65403.html</t>
  </si>
  <si>
    <t>Khazisela 7</t>
  </si>
  <si>
    <t>https://apps.gov.bc.ca/pub/bcgnws/names/65375.html</t>
  </si>
  <si>
    <t>Khrana 4</t>
  </si>
  <si>
    <t>https://apps.gov.bc.ca/pub/bcgnws/names/64778.html</t>
  </si>
  <si>
    <t>Khtahda 10</t>
  </si>
  <si>
    <t>https://apps.gov.bc.ca/pub/bcgnws/names/64722.html</t>
  </si>
  <si>
    <t>Khutzemateen 49</t>
  </si>
  <si>
    <t>https://apps.gov.bc.ca/pub/bcgnws/names/64760.html</t>
  </si>
  <si>
    <t>Khyex 8</t>
  </si>
  <si>
    <t>https://apps.gov.bc.ca/pub/bcgnws/names/64725.html</t>
  </si>
  <si>
    <t>Kildala River (Thala) 10</t>
  </si>
  <si>
    <t>https://apps.gov.bc.ca/pub/bcgnws/names/63781.html</t>
  </si>
  <si>
    <t>Kiltala 2</t>
  </si>
  <si>
    <t>https://apps.gov.bc.ca/pub/bcgnws/names/64426.html</t>
  </si>
  <si>
    <t>https://apps.gov.bc.ca/pub/bcgnws/names/4519.html</t>
  </si>
  <si>
    <t>Kingcome</t>
  </si>
  <si>
    <t>https://apps.gov.bc.ca/pub/bcgnws/names/25614.html</t>
  </si>
  <si>
    <t>https://apps.gov.bc.ca/pub/bcgnws/names/25616.html</t>
  </si>
  <si>
    <t>Kinmakanksk 6</t>
  </si>
  <si>
    <t>https://apps.gov.bc.ca/pub/bcgnws/names/65043.html</t>
  </si>
  <si>
    <t>Kioosta 15</t>
  </si>
  <si>
    <t>https://apps.gov.bc.ca/pub/bcgnws/names/64675.html</t>
  </si>
  <si>
    <t>Kippase 2</t>
  </si>
  <si>
    <t>https://apps.gov.bc.ca/pub/bcgnws/names/65356.html</t>
  </si>
  <si>
    <t>Kisameet 7</t>
  </si>
  <si>
    <t>https://apps.gov.bc.ca/pub/bcgnws/names/64979.html</t>
  </si>
  <si>
    <t>Kitamaat 1</t>
  </si>
  <si>
    <t>https://apps.gov.bc.ca/pub/bcgnws/names/65816.html</t>
  </si>
  <si>
    <t>Kitamaat 2</t>
  </si>
  <si>
    <t>https://apps.gov.bc.ca/pub/bcgnws/names/65815.html</t>
  </si>
  <si>
    <t>Kitamaat Village</t>
  </si>
  <si>
    <t>https://apps.gov.bc.ca/pub/bcgnws/names/38016.html</t>
  </si>
  <si>
    <t>Kitasa 7</t>
  </si>
  <si>
    <t>https://apps.gov.bc.ca/pub/bcgnws/names/65814.html</t>
  </si>
  <si>
    <t>Kitasoo 1</t>
  </si>
  <si>
    <t>https://apps.gov.bc.ca/pub/bcgnws/names/65048.html</t>
  </si>
  <si>
    <t>https://apps.gov.bc.ca/pub/bcgnws/names/36122.html</t>
  </si>
  <si>
    <t>Kitkahta 1</t>
  </si>
  <si>
    <t>https://apps.gov.bc.ca/pub/bcgnws/names/65316.html</t>
  </si>
  <si>
    <t>Kitkatla</t>
  </si>
  <si>
    <t>https://apps.gov.bc.ca/pub/bcgnws/names/38644.html</t>
  </si>
  <si>
    <t>Kitlawaoo 10</t>
  </si>
  <si>
    <t>https://apps.gov.bc.ca/pub/bcgnws/names/65412.html</t>
  </si>
  <si>
    <t>Kitlope 16</t>
  </si>
  <si>
    <t>https://apps.gov.bc.ca/pub/bcgnws/names/63621.html</t>
  </si>
  <si>
    <t>Kitsemenlagan 19</t>
  </si>
  <si>
    <t>https://apps.gov.bc.ca/pub/bcgnws/names/65336.html</t>
  </si>
  <si>
    <t>Kitsemenlagan 19A</t>
  </si>
  <si>
    <t>https://apps.gov.bc.ca/pub/bcgnws/names/65402.html</t>
  </si>
  <si>
    <t>Kiusta</t>
  </si>
  <si>
    <t>https://apps.gov.bc.ca/pub/bcgnws/names/35446.html</t>
  </si>
  <si>
    <t>Klapthlon 5</t>
  </si>
  <si>
    <t>https://apps.gov.bc.ca/pub/bcgnws/names/65395.html</t>
  </si>
  <si>
    <t>Klapthlon 5A</t>
  </si>
  <si>
    <t>https://apps.gov.bc.ca/pub/bcgnws/names/65407.html</t>
  </si>
  <si>
    <t>Klemtu</t>
  </si>
  <si>
    <t>https://apps.gov.bc.ca/pub/bcgnws/names/28410.html</t>
  </si>
  <si>
    <t>Klickseewy 7</t>
  </si>
  <si>
    <t>https://apps.gov.bc.ca/pub/bcgnws/names/65384.html</t>
  </si>
  <si>
    <t>'Kluémt 15</t>
  </si>
  <si>
    <t>https://apps.gov.bc.ca/pub/bcgnws/names/59982.html</t>
  </si>
  <si>
    <t>Knamadeek 52</t>
  </si>
  <si>
    <t>https://apps.gov.bc.ca/pub/bcgnws/names/64740.html</t>
  </si>
  <si>
    <t>Knokmolks 67</t>
  </si>
  <si>
    <t>https://apps.gov.bc.ca/pub/bcgnws/names/64744.html</t>
  </si>
  <si>
    <t>Kokish</t>
  </si>
  <si>
    <t>https://apps.gov.bc.ca/pub/bcgnws/names/25640.html</t>
  </si>
  <si>
    <t>Ko-kwi-iss 14</t>
  </si>
  <si>
    <t>https://apps.gov.bc.ca/pub/bcgnws/names/65480.html</t>
  </si>
  <si>
    <t>Kokyet 1</t>
  </si>
  <si>
    <t>https://apps.gov.bc.ca/pub/bcgnws/names/64988.html</t>
  </si>
  <si>
    <t>Kooryet 12</t>
  </si>
  <si>
    <t>https://apps.gov.bc.ca/pub/bcgnws/names/65410.html</t>
  </si>
  <si>
    <t>Koqui 6</t>
  </si>
  <si>
    <t>https://apps.gov.bc.ca/pub/bcgnws/names/64993.html</t>
  </si>
  <si>
    <t>Kose 9</t>
  </si>
  <si>
    <t>https://apps.gov.bc.ca/pub/bcgnws/names/64698.html</t>
  </si>
  <si>
    <t>Ksabasn 50</t>
  </si>
  <si>
    <t>https://apps.gov.bc.ca/pub/bcgnws/names/64738.html</t>
  </si>
  <si>
    <t>Ksagwisgwas 62</t>
  </si>
  <si>
    <t>https://apps.gov.bc.ca/pub/bcgnws/names/64748.html</t>
  </si>
  <si>
    <t>Ksagwisgwas 63</t>
  </si>
  <si>
    <t>https://apps.gov.bc.ca/pub/bcgnws/names/64747.html</t>
  </si>
  <si>
    <t>Kshaoom 23</t>
  </si>
  <si>
    <t>https://apps.gov.bc.ca/pub/bcgnws/names/64718.html</t>
  </si>
  <si>
    <t>Ksui-la-das 6</t>
  </si>
  <si>
    <t>https://apps.gov.bc.ca/pub/bcgnws/names/65423.html</t>
  </si>
  <si>
    <t>Ktamgaodzen 51</t>
  </si>
  <si>
    <t>https://apps.gov.bc.ca/pub/bcgnws/names/64737.html</t>
  </si>
  <si>
    <t>Kuaste (Mud Bay)(Kildala Arm) 8</t>
  </si>
  <si>
    <t>https://apps.gov.bc.ca/pub/bcgnws/names/63821.html</t>
  </si>
  <si>
    <t>Kukwapa 5</t>
  </si>
  <si>
    <t>https://apps.gov.bc.ca/pub/bcgnws/names/65475.html</t>
  </si>
  <si>
    <t>Kul 18</t>
  </si>
  <si>
    <t>https://apps.gov.bc.ca/pub/bcgnws/names/65404.html</t>
  </si>
  <si>
    <t>Kuldekduma 7</t>
  </si>
  <si>
    <t>https://apps.gov.bc.ca/pub/bcgnws/names/65422.html</t>
  </si>
  <si>
    <t>Kulkayu (Hartley Bay) 4</t>
  </si>
  <si>
    <t>https://apps.gov.bc.ca/pub/bcgnws/names/65813.html</t>
  </si>
  <si>
    <t>Kulkayu (Hartley Bay) 4A</t>
  </si>
  <si>
    <t>https://apps.gov.bc.ca/pub/bcgnws/names/65686.html</t>
  </si>
  <si>
    <t>Kultah 4</t>
  </si>
  <si>
    <t>https://apps.gov.bc.ca/pub/bcgnws/names/65450.html</t>
  </si>
  <si>
    <t>Kumowdah 3</t>
  </si>
  <si>
    <t>https://apps.gov.bc.ca/pub/bcgnws/names/65397.html</t>
  </si>
  <si>
    <t>Kung</t>
  </si>
  <si>
    <t>https://apps.gov.bc.ca/pub/bcgnws/names/35834.html</t>
  </si>
  <si>
    <t>Kung 11</t>
  </si>
  <si>
    <t>https://apps.gov.bc.ca/pub/bcgnws/names/64700.html</t>
  </si>
  <si>
    <t>Kunhunoan 13</t>
  </si>
  <si>
    <t>https://apps.gov.bc.ca/pub/bcgnws/names/65313.html</t>
  </si>
  <si>
    <t>Kunsoot 9</t>
  </si>
  <si>
    <t>https://apps.gov.bc.ca/pub/bcgnws/names/64981.html</t>
  </si>
  <si>
    <t>Kunstamis 2</t>
  </si>
  <si>
    <t>https://apps.gov.bc.ca/pub/bcgnws/names/65490.html</t>
  </si>
  <si>
    <t>Kunstamis 2A</t>
  </si>
  <si>
    <t>https://apps.gov.bc.ca/pub/bcgnws/names/65493.html</t>
  </si>
  <si>
    <t>Kuthlo 18</t>
  </si>
  <si>
    <t>https://apps.gov.bc.ca/pub/bcgnws/names/65485.html</t>
  </si>
  <si>
    <t>Kwatlena 4</t>
  </si>
  <si>
    <t>https://apps.gov.bc.ca/pub/bcgnws/names/64997.html</t>
  </si>
  <si>
    <t>Kwatse 3</t>
  </si>
  <si>
    <t>https://apps.gov.bc.ca/pub/bcgnws/names/65467.html</t>
  </si>
  <si>
    <t>Kwetahkis 9</t>
  </si>
  <si>
    <t>https://apps.gov.bc.ca/pub/bcgnws/names/65373.html</t>
  </si>
  <si>
    <t>Kyarti 3</t>
  </si>
  <si>
    <t>https://apps.gov.bc.ca/pub/bcgnws/names/64990.html</t>
  </si>
  <si>
    <t>Kyex 64</t>
  </si>
  <si>
    <t>https://apps.gov.bc.ca/pub/bcgnws/names/64742.html</t>
  </si>
  <si>
    <t>Kye-yaa-la 1</t>
  </si>
  <si>
    <t>https://apps.gov.bc.ca/pub/bcgnws/names/65369.html</t>
  </si>
  <si>
    <t>Kyidagwis 2</t>
  </si>
  <si>
    <t>https://apps.gov.bc.ca/pub/bcgnws/names/65366.html</t>
  </si>
  <si>
    <t>Kyimla 11</t>
  </si>
  <si>
    <t>https://apps.gov.bc.ca/pub/bcgnws/names/65358.html</t>
  </si>
  <si>
    <t>Lachkul-jeets 6</t>
  </si>
  <si>
    <t>https://apps.gov.bc.ca/pub/bcgnws/names/65308.html</t>
  </si>
  <si>
    <t>Lachmach 16</t>
  </si>
  <si>
    <t>https://apps.gov.bc.ca/pub/bcgnws/names/64705.html</t>
  </si>
  <si>
    <t>Lackzuswadda 9</t>
  </si>
  <si>
    <t>https://apps.gov.bc.ca/pub/bcgnws/names/65309.html</t>
  </si>
  <si>
    <t>Lagins 5</t>
  </si>
  <si>
    <t>https://apps.gov.bc.ca/pub/bcgnws/names/64767.html</t>
  </si>
  <si>
    <t>Lanas 4</t>
  </si>
  <si>
    <t>https://apps.gov.bc.ca/pub/bcgnws/names/64693.html</t>
  </si>
  <si>
    <t>Lattkaloup 9</t>
  </si>
  <si>
    <t>https://apps.gov.bc.ca/pub/bcgnws/names/65071.html</t>
  </si>
  <si>
    <t>Lawanth 5</t>
  </si>
  <si>
    <t>https://apps.gov.bc.ca/pub/bcgnws/names/65495.html</t>
  </si>
  <si>
    <t>https://apps.gov.bc.ca/pub/bcgnws/names/28799.html</t>
  </si>
  <si>
    <t>https://apps.gov.bc.ca/pub/bcgnws/names/39283.html</t>
  </si>
  <si>
    <t>Lax Kw'alaams 1</t>
  </si>
  <si>
    <t>https://apps.gov.bc.ca/pub/bcgnws/names/65600.html</t>
  </si>
  <si>
    <t>Lockeport</t>
  </si>
  <si>
    <t>https://apps.gov.bc.ca/pub/bcgnws/names/29592.html</t>
  </si>
  <si>
    <t>Maganktoon 56</t>
  </si>
  <si>
    <t>https://apps.gov.bc.ca/pub/bcgnws/names/64733.html</t>
  </si>
  <si>
    <t>Magwekstala 10</t>
  </si>
  <si>
    <t>https://apps.gov.bc.ca/pub/bcgnws/names/65497.html</t>
  </si>
  <si>
    <t>Mahmalillikullah 1</t>
  </si>
  <si>
    <t>https://apps.gov.bc.ca/pub/bcgnws/names/65503.html</t>
  </si>
  <si>
    <t>Mahpahkum 4</t>
  </si>
  <si>
    <t>https://apps.gov.bc.ca/pub/bcgnws/names/65378.html</t>
  </si>
  <si>
    <t>Malcolm Island 8</t>
  </si>
  <si>
    <t>https://apps.gov.bc.ca/pub/bcgnws/names/65382.html</t>
  </si>
  <si>
    <t>Mammin River 25</t>
  </si>
  <si>
    <t>https://apps.gov.bc.ca/pub/bcgnws/names/64684.html</t>
  </si>
  <si>
    <t>Maple Point 11</t>
  </si>
  <si>
    <t>https://apps.gov.bc.ca/pub/bcgnws/names/65311.html</t>
  </si>
  <si>
    <t>Maquazneecht Island 17</t>
  </si>
  <si>
    <t>https://apps.gov.bc.ca/pub/bcgnws/names/65454.html</t>
  </si>
  <si>
    <t>Mary Cove 12</t>
  </si>
  <si>
    <t>https://apps.gov.bc.ca/pub/bcgnws/names/65066.html</t>
  </si>
  <si>
    <t>https://apps.gov.bc.ca/pub/bcgnws/names/35755.html</t>
  </si>
  <si>
    <t>Masset 1</t>
  </si>
  <si>
    <t>https://apps.gov.bc.ca/pub/bcgnws/names/64690.html</t>
  </si>
  <si>
    <t>Matsqui 4</t>
  </si>
  <si>
    <t>https://apps.gov.bc.ca/pub/bcgnws/names/64414.html</t>
  </si>
  <si>
    <t>Meagwan 8</t>
  </si>
  <si>
    <t>https://apps.gov.bc.ca/pub/bcgnws/names/64697.html</t>
  </si>
  <si>
    <t>Meanlaw 24</t>
  </si>
  <si>
    <t>https://apps.gov.bc.ca/pub/bcgnws/names/64719.html</t>
  </si>
  <si>
    <t>Meem Quam Leese</t>
  </si>
  <si>
    <t>https://apps.gov.bc.ca/pub/bcgnws/names/54300.html</t>
  </si>
  <si>
    <t>Meetup 2</t>
  </si>
  <si>
    <t>https://apps.gov.bc.ca/pub/bcgnws/names/65362.html</t>
  </si>
  <si>
    <t>Metlakatla</t>
  </si>
  <si>
    <t>https://apps.gov.bc.ca/pub/bcgnws/names/35797.html</t>
  </si>
  <si>
    <t>Meyanlow 58</t>
  </si>
  <si>
    <t>https://apps.gov.bc.ca/pub/bcgnws/names/64735.html</t>
  </si>
  <si>
    <t>https://apps.gov.bc.ca/pub/bcgnws/names/25828.html</t>
  </si>
  <si>
    <t>Misgatlee 14</t>
  </si>
  <si>
    <t>https://apps.gov.bc.ca/pub/bcgnws/names/65812.html</t>
  </si>
  <si>
    <t>https://apps.gov.bc.ca/pub/bcgnws/names/38231.html</t>
  </si>
  <si>
    <t>Naden 10</t>
  </si>
  <si>
    <t>https://apps.gov.bc.ca/pub/bcgnws/names/64699.html</t>
  </si>
  <si>
    <t>Naden 23</t>
  </si>
  <si>
    <t>https://apps.gov.bc.ca/pub/bcgnws/names/64682.html</t>
  </si>
  <si>
    <t>Na-kwockto 2</t>
  </si>
  <si>
    <t>https://apps.gov.bc.ca/pub/bcgnws/names/65380.html</t>
  </si>
  <si>
    <t>https://apps.gov.bc.ca/pub/bcgnws/names/26635.html</t>
  </si>
  <si>
    <t>Nathlegalis 3</t>
  </si>
  <si>
    <t>https://apps.gov.bc.ca/pub/bcgnws/names/65486.html</t>
  </si>
  <si>
    <t>Ndakdolk 54</t>
  </si>
  <si>
    <t>https://apps.gov.bc.ca/pub/bcgnws/names/64734.html</t>
  </si>
  <si>
    <t>Urban Community</t>
  </si>
  <si>
    <t>https://apps.gov.bc.ca/pub/bcgnws/names/38629.html</t>
  </si>
  <si>
    <t>Neekas 4</t>
  </si>
  <si>
    <t>https://apps.gov.bc.ca/pub/bcgnws/names/64991.html</t>
  </si>
  <si>
    <t>Nekite 2</t>
  </si>
  <si>
    <t>https://apps.gov.bc.ca/pub/bcgnws/names/65487.html</t>
  </si>
  <si>
    <t>New Clew</t>
  </si>
  <si>
    <t>https://apps.gov.bc.ca/pub/bcgnws/names/30190.html</t>
  </si>
  <si>
    <t>New Clew 10</t>
  </si>
  <si>
    <t>https://apps.gov.bc.ca/pub/bcgnws/names/64772.html</t>
  </si>
  <si>
    <t>https://apps.gov.bc.ca/pub/bcgnws/names/24128.html</t>
  </si>
  <si>
    <t>Nimpkish 2</t>
  </si>
  <si>
    <t>https://apps.gov.bc.ca/pub/bcgnws/names/65427.html</t>
  </si>
  <si>
    <t>Nimpkish Heights</t>
  </si>
  <si>
    <t>https://apps.gov.bc.ca/pub/bcgnws/names/38243.html</t>
  </si>
  <si>
    <t>Ninstints</t>
  </si>
  <si>
    <t>https://apps.gov.bc.ca/pub/bcgnws/names/30207.html</t>
  </si>
  <si>
    <t>Nishanocknawnak 35</t>
  </si>
  <si>
    <t>https://apps.gov.bc.ca/pub/bcgnws/names/64755.html</t>
  </si>
  <si>
    <t>Nooseseck 2</t>
  </si>
  <si>
    <t>https://apps.gov.bc.ca/pub/bcgnws/names/65777.html</t>
  </si>
  <si>
    <t>Noota 4</t>
  </si>
  <si>
    <t>https://apps.gov.bc.ca/pub/bcgnws/names/64908.html</t>
  </si>
  <si>
    <t>Oatswish 13</t>
  </si>
  <si>
    <t>https://apps.gov.bc.ca/pub/bcgnws/names/65067.html</t>
  </si>
  <si>
    <t>https://apps.gov.bc.ca/pub/bcgnws/names/17918.html</t>
  </si>
  <si>
    <t>Old Bella Bella</t>
  </si>
  <si>
    <t>https://apps.gov.bc.ca/pub/bcgnws/names/40476.html</t>
  </si>
  <si>
    <t>Old Massett</t>
  </si>
  <si>
    <t>https://apps.gov.bc.ca/pub/bcgnws/names/41181.html</t>
  </si>
  <si>
    <t>https://apps.gov.bc.ca/pub/bcgnws/names/30298.html</t>
  </si>
  <si>
    <t>https://apps.gov.bc.ca/pub/bcgnws/names/36922.html</t>
  </si>
  <si>
    <t>O-tsaw-las 5</t>
  </si>
  <si>
    <t>https://apps.gov.bc.ca/pub/bcgnws/names/65428.html</t>
  </si>
  <si>
    <t>Oweekeno</t>
  </si>
  <si>
    <t>First Nation Village</t>
  </si>
  <si>
    <t>https://apps.gov.bc.ca/pub/bcgnws/names/54165.html</t>
  </si>
  <si>
    <t>Owh-wis-too-a-wan 10</t>
  </si>
  <si>
    <t>https://apps.gov.bc.ca/pub/bcgnws/names/65372.html</t>
  </si>
  <si>
    <t>Owun 24</t>
  </si>
  <si>
    <t>https://apps.gov.bc.ca/pub/bcgnws/names/64681.html</t>
  </si>
  <si>
    <t>Pa-aat 6</t>
  </si>
  <si>
    <t>https://apps.gov.bc.ca/pub/bcgnws/names/65408.html</t>
  </si>
  <si>
    <t>Pahas 3</t>
  </si>
  <si>
    <t>https://apps.gov.bc.ca/pub/bcgnws/names/65379.html</t>
  </si>
  <si>
    <t>Pel-looth'l kai 17</t>
  </si>
  <si>
    <t>https://apps.gov.bc.ca/pub/bcgnws/names/65780.html</t>
  </si>
  <si>
    <t>Peneece 11</t>
  </si>
  <si>
    <t>https://apps.gov.bc.ca/pub/bcgnws/names/65479.html</t>
  </si>
  <si>
    <t>Pitt Island 27</t>
  </si>
  <si>
    <t>https://apps.gov.bc.ca/pub/bcgnws/names/64715.html</t>
  </si>
  <si>
    <t>Pole Island 14</t>
  </si>
  <si>
    <t>https://apps.gov.bc.ca/pub/bcgnws/names/64986.html</t>
  </si>
  <si>
    <t>https://apps.gov.bc.ca/pub/bcgnws/names/37003.html</t>
  </si>
  <si>
    <t>https://apps.gov.bc.ca/pub/bcgnws/names/38419.html</t>
  </si>
  <si>
    <t>https://apps.gov.bc.ca/pub/bcgnws/names/37008.html</t>
  </si>
  <si>
    <t>Port Essington</t>
  </si>
  <si>
    <t>https://apps.gov.bc.ca/pub/bcgnws/names/27590.html</t>
  </si>
  <si>
    <t>https://apps.gov.bc.ca/pub/bcgnws/names/65325.html</t>
  </si>
  <si>
    <t>https://apps.gov.bc.ca/pub/bcgnws/names/26513.html</t>
  </si>
  <si>
    <t>https://apps.gov.bc.ca/pub/bcgnws/names/27217.html</t>
  </si>
  <si>
    <t>Prince Leboo Island 32</t>
  </si>
  <si>
    <t>https://apps.gov.bc.ca/pub/bcgnws/names/64711.html</t>
  </si>
  <si>
    <t>https://apps.gov.bc.ca/pub/bcgnws/names/37023.html</t>
  </si>
  <si>
    <t>Quaal 3</t>
  </si>
  <si>
    <t>https://apps.gov.bc.ca/pub/bcgnws/names/65318.html</t>
  </si>
  <si>
    <t>Quaal 3A</t>
  </si>
  <si>
    <t>https://apps.gov.bc.ca/pub/bcgnws/names/65317.html</t>
  </si>
  <si>
    <t>Quaee 7</t>
  </si>
  <si>
    <t>https://apps.gov.bc.ca/pub/bcgnws/names/65472.html</t>
  </si>
  <si>
    <t>Quartcha 3</t>
  </si>
  <si>
    <t>https://apps.gov.bc.ca/pub/bcgnws/names/64909.html</t>
  </si>
  <si>
    <t>Quatsino Subdivision 18</t>
  </si>
  <si>
    <t>https://apps.gov.bc.ca/pub/bcgnws/names/65468.html</t>
  </si>
  <si>
    <t>Quattishe 1</t>
  </si>
  <si>
    <t>https://apps.gov.bc.ca/pub/bcgnws/names/65453.html</t>
  </si>
  <si>
    <t>Quay 4</t>
  </si>
  <si>
    <t>https://apps.gov.bc.ca/pub/bcgnws/names/65494.html</t>
  </si>
  <si>
    <t>Quckwa 7</t>
  </si>
  <si>
    <t>https://apps.gov.bc.ca/pub/bcgnws/names/65069.html</t>
  </si>
  <si>
    <t>Queen Charlotte, Village of</t>
  </si>
  <si>
    <t>https://apps.gov.bc.ca/pub/bcgnws/names/57780.html</t>
  </si>
  <si>
    <t>https://apps.gov.bc.ca/pub/bcgnws/names/30777.html</t>
  </si>
  <si>
    <t>Rushton Island 90</t>
  </si>
  <si>
    <t>https://apps.gov.bc.ca/pub/bcgnws/names/64729.html</t>
  </si>
  <si>
    <t>Rykerts</t>
  </si>
  <si>
    <t>https://apps.gov.bc.ca/pub/bcgnws/names/22839.html</t>
  </si>
  <si>
    <t>S1/2 Tsimpsean 2</t>
  </si>
  <si>
    <t>https://apps.gov.bc.ca/pub/bcgnws/names/60480.html</t>
  </si>
  <si>
    <t>Saagoombahlah 6</t>
  </si>
  <si>
    <t>https://apps.gov.bc.ca/pub/bcgnws/names/65376.html</t>
  </si>
  <si>
    <t>Saint Joe 10</t>
  </si>
  <si>
    <t>https://apps.gov.bc.ca/pub/bcgnws/names/65072.html</t>
  </si>
  <si>
    <t>Salvus 26</t>
  </si>
  <si>
    <t>https://apps.gov.bc.ca/pub/bcgnws/names/64716.html</t>
  </si>
  <si>
    <t>Sand Island 4</t>
  </si>
  <si>
    <t>https://apps.gov.bc.ca/pub/bcgnws/names/65409.html</t>
  </si>
  <si>
    <t>https://apps.gov.bc.ca/pub/bcgnws/names/30348.html</t>
  </si>
  <si>
    <t>Saouchten 18</t>
  </si>
  <si>
    <t>https://apps.gov.bc.ca/pub/bcgnws/names/64676.html</t>
  </si>
  <si>
    <t>Satunquin 5</t>
  </si>
  <si>
    <t>https://apps.gov.bc.ca/pub/bcgnws/names/64694.html</t>
  </si>
  <si>
    <t>Scott Cove</t>
  </si>
  <si>
    <t>https://apps.gov.bc.ca/pub/bcgnws/names/39684.html</t>
  </si>
  <si>
    <t>Scuttsap 11</t>
  </si>
  <si>
    <t>https://apps.gov.bc.ca/pub/bcgnws/names/64723.html</t>
  </si>
  <si>
    <t>Scuttsap 11A</t>
  </si>
  <si>
    <t>https://apps.gov.bc.ca/pub/bcgnws/names/64726.html</t>
  </si>
  <si>
    <t>https://apps.gov.bc.ca/pub/bcgnws/names/30637.html</t>
  </si>
  <si>
    <t>https://apps.gov.bc.ca/pub/bcgnws/names/30640.html</t>
  </si>
  <si>
    <t>Shannon Bay</t>
  </si>
  <si>
    <t>https://apps.gov.bc.ca/pub/bcgnws/names/30788.html</t>
  </si>
  <si>
    <t>https://apps.gov.bc.ca/pub/bcgnws/names/39768.html</t>
  </si>
  <si>
    <t>https://apps.gov.bc.ca/pub/bcgnws/names/40848.html</t>
  </si>
  <si>
    <t>Sheganny 14</t>
  </si>
  <si>
    <t>https://apps.gov.bc.ca/pub/bcgnws/names/65400.html</t>
  </si>
  <si>
    <t>Shell Island 3</t>
  </si>
  <si>
    <t>https://apps.gov.bc.ca/pub/bcgnws/names/65357.html</t>
  </si>
  <si>
    <t>Shoowahtlans (Shawtlans) 4</t>
  </si>
  <si>
    <t>https://apps.gov.bc.ca/pub/bcgnws/names/64724.html</t>
  </si>
  <si>
    <t>Sim Creek 5</t>
  </si>
  <si>
    <t>https://apps.gov.bc.ca/pub/bcgnws/names/65465.html</t>
  </si>
  <si>
    <t>Skaigha 2</t>
  </si>
  <si>
    <t>https://apps.gov.bc.ca/pub/bcgnws/names/64780.html</t>
  </si>
  <si>
    <t>Skedance 8</t>
  </si>
  <si>
    <t>https://apps.gov.bc.ca/pub/bcgnws/names/64766.html</t>
  </si>
  <si>
    <t>Skedans</t>
  </si>
  <si>
    <t>https://apps.gov.bc.ca/pub/bcgnws/names/31122.html</t>
  </si>
  <si>
    <t>https://apps.gov.bc.ca/pub/bcgnws/names/53254.html</t>
  </si>
  <si>
    <t>Skidegate 1</t>
  </si>
  <si>
    <t>https://apps.gov.bc.ca/pub/bcgnws/names/64779.html</t>
  </si>
  <si>
    <t>https://apps.gov.bc.ca/pub/bcgnws/names/40863.html</t>
  </si>
  <si>
    <t>Skilak 14</t>
  </si>
  <si>
    <t>https://apps.gov.bc.ca/pub/bcgnws/names/65068.html</t>
  </si>
  <si>
    <t>Skowquiltz River 3</t>
  </si>
  <si>
    <t>https://apps.gov.bc.ca/pub/bcgnws/names/64998.html</t>
  </si>
  <si>
    <t>Small Island 4</t>
  </si>
  <si>
    <t>https://apps.gov.bc.ca/pub/bcgnws/names/65471.html</t>
  </si>
  <si>
    <t>https://apps.gov.bc.ca/pub/bcgnws/names/38266.html</t>
  </si>
  <si>
    <t>https://apps.gov.bc.ca/pub/bcgnws/names/40872.html</t>
  </si>
  <si>
    <t>Spakels 17</t>
  </si>
  <si>
    <t>https://apps.gov.bc.ca/pub/bcgnws/names/64704.html</t>
  </si>
  <si>
    <t>Spanaknok 57</t>
  </si>
  <si>
    <t>https://apps.gov.bc.ca/pub/bcgnws/names/64736.html</t>
  </si>
  <si>
    <t>Spayaks 60</t>
  </si>
  <si>
    <t>https://apps.gov.bc.ca/pub/bcgnws/names/64746.html</t>
  </si>
  <si>
    <t>Spokwan 48</t>
  </si>
  <si>
    <t>https://apps.gov.bc.ca/pub/bcgnws/names/64759.html</t>
  </si>
  <si>
    <t>Squaderee 91</t>
  </si>
  <si>
    <t>https://apps.gov.bc.ca/pub/bcgnws/names/64730.html</t>
  </si>
  <si>
    <t>Stuie</t>
  </si>
  <si>
    <t>https://apps.gov.bc.ca/pub/bcgnws/names/8740.html</t>
  </si>
  <si>
    <t>https://apps.gov.bc.ca/pub/bcgnws/names/24516.html</t>
  </si>
  <si>
    <t>Susk 17</t>
  </si>
  <si>
    <t>https://apps.gov.bc.ca/pub/bcgnws/names/64677.html</t>
  </si>
  <si>
    <t>Ta-a-ack 5</t>
  </si>
  <si>
    <t>https://apps.gov.bc.ca/pub/bcgnws/names/65377.html</t>
  </si>
  <si>
    <t>Tahla (Kildala) 4</t>
  </si>
  <si>
    <t>https://apps.gov.bc.ca/pub/bcgnws/names/63841.html</t>
  </si>
  <si>
    <t>Taleomy 3</t>
  </si>
  <si>
    <t>https://apps.gov.bc.ca/pub/bcgnws/names/64994.html</t>
  </si>
  <si>
    <t>Tallheo</t>
  </si>
  <si>
    <t>https://apps.gov.bc.ca/pub/bcgnws/names/17594.html</t>
  </si>
  <si>
    <t>Tankeah 5</t>
  </si>
  <si>
    <t>https://apps.gov.bc.ca/pub/bcgnws/names/64992.html</t>
  </si>
  <si>
    <t>Tanoo 9</t>
  </si>
  <si>
    <t>https://apps.gov.bc.ca/pub/bcgnws/names/64771.html</t>
  </si>
  <si>
    <t>Tanu</t>
  </si>
  <si>
    <t>https://apps.gov.bc.ca/pub/bcgnws/names/30887.html</t>
  </si>
  <si>
    <t>Tatense 16</t>
  </si>
  <si>
    <t>https://apps.gov.bc.ca/pub/bcgnws/names/64674.html</t>
  </si>
  <si>
    <t>Tcimotf 1A</t>
  </si>
  <si>
    <t>https://apps.gov.bc.ca/pub/bcgnws/names/64911.html</t>
  </si>
  <si>
    <t>https://apps.gov.bc.ca/pub/bcgnws/names/38277.html</t>
  </si>
  <si>
    <t>Thomas Point 5</t>
  </si>
  <si>
    <t>https://apps.gov.bc.ca/pub/bcgnws/names/65386.html</t>
  </si>
  <si>
    <t>Thomas Point 5A</t>
  </si>
  <si>
    <t>https://apps.gov.bc.ca/pub/bcgnws/names/65385.html</t>
  </si>
  <si>
    <t>https://apps.gov.bc.ca/pub/bcgnws/names/15784.html</t>
  </si>
  <si>
    <t>Thurston Harbour</t>
  </si>
  <si>
    <t>https://apps.gov.bc.ca/pub/bcgnws/names/31251.html</t>
  </si>
  <si>
    <t>Tiahn 27</t>
  </si>
  <si>
    <t>https://apps.gov.bc.ca/pub/bcgnws/names/64683.html</t>
  </si>
  <si>
    <t>Tlaa Gaa Aawtlaas 28</t>
  </si>
  <si>
    <t>https://apps.gov.bc.ca/pub/bcgnws/names/60432.html</t>
  </si>
  <si>
    <t>https://apps.gov.bc.ca/pub/bcgnws/names/31382.html</t>
  </si>
  <si>
    <t>Toksee 4</t>
  </si>
  <si>
    <t>https://apps.gov.bc.ca/pub/bcgnws/names/65489.html</t>
  </si>
  <si>
    <t>Toon 15</t>
  </si>
  <si>
    <t>https://apps.gov.bc.ca/pub/bcgnws/names/64706.html</t>
  </si>
  <si>
    <t>Toowartz 8</t>
  </si>
  <si>
    <t>https://apps.gov.bc.ca/pub/bcgnws/names/65406.html</t>
  </si>
  <si>
    <t>Tosehka (Eagle Bay) 12</t>
  </si>
  <si>
    <t>https://apps.gov.bc.ca/pub/bcgnws/names/65393.html</t>
  </si>
  <si>
    <t>Tsai-kwi-ee 13</t>
  </si>
  <si>
    <t>https://apps.gov.bc.ca/pub/bcgnws/names/65481.html</t>
  </si>
  <si>
    <t>Tsawwati 1</t>
  </si>
  <si>
    <t>https://apps.gov.bc.ca/pub/bcgnws/names/65469.html</t>
  </si>
  <si>
    <t>Tseetsum-Sawlasilah 6</t>
  </si>
  <si>
    <t>https://apps.gov.bc.ca/pub/bcgnws/names/65491.html</t>
  </si>
  <si>
    <t>Tsimlairen 15</t>
  </si>
  <si>
    <t>https://apps.gov.bc.ca/pub/bcgnws/names/65405.html</t>
  </si>
  <si>
    <t>Tsimtack 7</t>
  </si>
  <si>
    <t>https://apps.gov.bc.ca/pub/bcgnws/names/65413.html</t>
  </si>
  <si>
    <t>Tsulquate 4</t>
  </si>
  <si>
    <t>https://apps.gov.bc.ca/pub/bcgnws/names/65387.html</t>
  </si>
  <si>
    <t>Tuck Inlet 89</t>
  </si>
  <si>
    <t>https://apps.gov.bc.ca/pub/bcgnws/names/64732.html</t>
  </si>
  <si>
    <t>Tugwell Island 21</t>
  </si>
  <si>
    <t>https://apps.gov.bc.ca/pub/bcgnws/names/64720.html</t>
  </si>
  <si>
    <t>Turtle Point 12</t>
  </si>
  <si>
    <t>https://apps.gov.bc.ca/pub/bcgnws/names/65314.html</t>
  </si>
  <si>
    <t>Tymgowzan 12</t>
  </si>
  <si>
    <t>https://apps.gov.bc.ca/pub/bcgnws/names/64709.html</t>
  </si>
  <si>
    <t>Ulthakoush 11</t>
  </si>
  <si>
    <t>https://apps.gov.bc.ca/pub/bcgnws/names/65065.html</t>
  </si>
  <si>
    <t>Union Bay 31</t>
  </si>
  <si>
    <t>https://apps.gov.bc.ca/pub/bcgnws/names/64712.html</t>
  </si>
  <si>
    <t>Walden 9</t>
  </si>
  <si>
    <t>https://apps.gov.bc.ca/pub/bcgnws/names/59981.html</t>
  </si>
  <si>
    <t>Walth 3</t>
  </si>
  <si>
    <t>https://apps.gov.bc.ca/pub/bcgnws/names/65835.html</t>
  </si>
  <si>
    <t>Warner Bay</t>
  </si>
  <si>
    <t>https://apps.gov.bc.ca/pub/bcgnws/names/26903.html</t>
  </si>
  <si>
    <t>Waump 16</t>
  </si>
  <si>
    <t>https://apps.gov.bc.ca/pub/bcgnws/names/65482.html</t>
  </si>
  <si>
    <t>Wawwat'l 12</t>
  </si>
  <si>
    <t>https://apps.gov.bc.ca/pub/bcgnws/names/65478.html</t>
  </si>
  <si>
    <t>Wazulis 14</t>
  </si>
  <si>
    <t>https://apps.gov.bc.ca/pub/bcgnws/names/60461.html</t>
  </si>
  <si>
    <t>Weeteeam 3</t>
  </si>
  <si>
    <t>https://apps.gov.bc.ca/pub/bcgnws/names/65042.html</t>
  </si>
  <si>
    <t>https://apps.gov.bc.ca/pub/bcgnws/names/27622.html</t>
  </si>
  <si>
    <t>Wekellals 15</t>
  </si>
  <si>
    <t>https://apps.gov.bc.ca/pub/bcgnws/names/65784.html</t>
  </si>
  <si>
    <t>Werkinellek 11</t>
  </si>
  <si>
    <t>https://apps.gov.bc.ca/pub/bcgnws/names/64983.html</t>
  </si>
  <si>
    <t>Wilnaskancaud 3</t>
  </si>
  <si>
    <t>https://apps.gov.bc.ca/pub/bcgnws/names/64685.html</t>
  </si>
  <si>
    <t>Wilskaskammel 14</t>
  </si>
  <si>
    <t>https://apps.gov.bc.ca/pub/bcgnws/names/64707.html</t>
  </si>
  <si>
    <t>https://apps.gov.bc.ca/pub/bcgnws/names/25553.html</t>
  </si>
  <si>
    <t>Wudzimagon 61</t>
  </si>
  <si>
    <t>https://apps.gov.bc.ca/pub/bcgnws/names/64745.html</t>
  </si>
  <si>
    <t>Wyclese 1</t>
  </si>
  <si>
    <t>https://apps.gov.bc.ca/pub/bcgnws/names/65484.html</t>
  </si>
  <si>
    <t>Yagan 3</t>
  </si>
  <si>
    <t>https://apps.gov.bc.ca/pub/bcgnws/names/64692.html</t>
  </si>
  <si>
    <t>https://apps.gov.bc.ca/pub/bcgnws/names/35626.html</t>
  </si>
  <si>
    <t>Yan 7</t>
  </si>
  <si>
    <t>https://apps.gov.bc.ca/pub/bcgnws/names/64696.html</t>
  </si>
  <si>
    <t>Yasitkun 21</t>
  </si>
  <si>
    <t>https://apps.gov.bc.ca/pub/bcgnws/names/64680.html</t>
  </si>
  <si>
    <t>Yatze 13</t>
  </si>
  <si>
    <t>https://apps.gov.bc.ca/pub/bcgnws/names/64673.html</t>
  </si>
  <si>
    <t>Yellertlee 12</t>
  </si>
  <si>
    <t>https://apps.gov.bc.ca/pub/bcgnws/names/64984.html</t>
  </si>
  <si>
    <t>Yeo Island 13</t>
  </si>
  <si>
    <t>https://apps.gov.bc.ca/pub/bcgnws/names/64985.html</t>
  </si>
  <si>
    <t>Zayas Island 32A</t>
  </si>
  <si>
    <t>https://apps.gov.bc.ca/pub/bcgnws/names/64710.html</t>
  </si>
  <si>
    <t>https://apps.gov.bc.ca/pub/bcgnws/names/30137.html</t>
  </si>
  <si>
    <t>https://apps.gov.bc.ca/pub/bcgnws/names/40759.html</t>
  </si>
  <si>
    <t>https://apps.gov.bc.ca/pub/bcgnws/names/40755.html</t>
  </si>
  <si>
    <t>111 Mile House</t>
  </si>
  <si>
    <t>https://apps.gov.bc.ca/pub/bcgnws/names/30140.html</t>
  </si>
  <si>
    <t>114 Mile House</t>
  </si>
  <si>
    <t>https://apps.gov.bc.ca/pub/bcgnws/names/30142.html</t>
  </si>
  <si>
    <t>https://apps.gov.bc.ca/pub/bcgnws/names/40768.html</t>
  </si>
  <si>
    <t>127 Mile House</t>
  </si>
  <si>
    <t>https://apps.gov.bc.ca/pub/bcgnws/names/40767.html</t>
  </si>
  <si>
    <t>https://apps.gov.bc.ca/pub/bcgnws/names/40763.html</t>
  </si>
  <si>
    <t>https://apps.gov.bc.ca/pub/bcgnws/names/40758.html</t>
  </si>
  <si>
    <t>https://apps.gov.bc.ca/pub/bcgnws/names/30205.html</t>
  </si>
  <si>
    <t>Abuntlet Lake 4</t>
  </si>
  <si>
    <t>https://apps.gov.bc.ca/pub/bcgnws/names/65106.html</t>
  </si>
  <si>
    <t>Agats Meadow 8</t>
  </si>
  <si>
    <t>https://apps.gov.bc.ca/pub/bcgnws/names/64652.html</t>
  </si>
  <si>
    <t>Alexandria</t>
  </si>
  <si>
    <t>https://apps.gov.bc.ca/pub/bcgnws/names/754.html</t>
  </si>
  <si>
    <t>Alexandria 1</t>
  </si>
  <si>
    <t>https://apps.gov.bc.ca/pub/bcgnws/names/64665.html</t>
  </si>
  <si>
    <t>Alexandria 10</t>
  </si>
  <si>
    <t>https://apps.gov.bc.ca/pub/bcgnws/names/64646.html</t>
  </si>
  <si>
    <t>Alexandria 11</t>
  </si>
  <si>
    <t>https://apps.gov.bc.ca/pub/bcgnws/names/64647.html</t>
  </si>
  <si>
    <t>Alexandria 12</t>
  </si>
  <si>
    <t>https://apps.gov.bc.ca/pub/bcgnws/names/64645.html</t>
  </si>
  <si>
    <t>Alexandria 1A</t>
  </si>
  <si>
    <t>https://apps.gov.bc.ca/pub/bcgnws/names/59985.html</t>
  </si>
  <si>
    <t>Alexandria 3</t>
  </si>
  <si>
    <t>https://apps.gov.bc.ca/pub/bcgnws/names/64671.html</t>
  </si>
  <si>
    <t>Alexandria 3A</t>
  </si>
  <si>
    <t>https://apps.gov.bc.ca/pub/bcgnws/names/64670.html</t>
  </si>
  <si>
    <t>https://apps.gov.bc.ca/pub/bcgnws/names/759.html</t>
  </si>
  <si>
    <t>Alexis Creek 12</t>
  </si>
  <si>
    <t>https://apps.gov.bc.ca/pub/bcgnws/names/64440.html</t>
  </si>
  <si>
    <t>Alexis Creek 13</t>
  </si>
  <si>
    <t>https://apps.gov.bc.ca/pub/bcgnws/names/64438.html</t>
  </si>
  <si>
    <t>Alexis Creek 14</t>
  </si>
  <si>
    <t>https://apps.gov.bc.ca/pub/bcgnws/names/64439.html</t>
  </si>
  <si>
    <t>Alexis Creek 15</t>
  </si>
  <si>
    <t>https://apps.gov.bc.ca/pub/bcgnws/names/64444.html</t>
  </si>
  <si>
    <t>Alexis Creek 16</t>
  </si>
  <si>
    <t>https://apps.gov.bc.ca/pub/bcgnws/names/64445.html</t>
  </si>
  <si>
    <t>Alexis Creek 17</t>
  </si>
  <si>
    <t>https://apps.gov.bc.ca/pub/bcgnws/names/64442.html</t>
  </si>
  <si>
    <t>Alexis Creek 18</t>
  </si>
  <si>
    <t>https://apps.gov.bc.ca/pub/bcgnws/names/64443.html</t>
  </si>
  <si>
    <t>Alexis Creek 20</t>
  </si>
  <si>
    <t>https://apps.gov.bc.ca/pub/bcgnws/names/64449.html</t>
  </si>
  <si>
    <t>Alexis Creek 21</t>
  </si>
  <si>
    <t>https://apps.gov.bc.ca/pub/bcgnws/names/64446.html</t>
  </si>
  <si>
    <t>Alexis Creek 22</t>
  </si>
  <si>
    <t>https://apps.gov.bc.ca/pub/bcgnws/names/64447.html</t>
  </si>
  <si>
    <t>Alexis Creek 23</t>
  </si>
  <si>
    <t>https://apps.gov.bc.ca/pub/bcgnws/names/64455.html</t>
  </si>
  <si>
    <t>Alexis Creek 24</t>
  </si>
  <si>
    <t>https://apps.gov.bc.ca/pub/bcgnws/names/64454.html</t>
  </si>
  <si>
    <t>Alexis Creek 25</t>
  </si>
  <si>
    <t>https://apps.gov.bc.ca/pub/bcgnws/names/64457.html</t>
  </si>
  <si>
    <t>Alexis Creek 26</t>
  </si>
  <si>
    <t>https://apps.gov.bc.ca/pub/bcgnws/names/64456.html</t>
  </si>
  <si>
    <t>Alexis Creek 27</t>
  </si>
  <si>
    <t>https://apps.gov.bc.ca/pub/bcgnws/names/64451.html</t>
  </si>
  <si>
    <t>Alexis Creek 28</t>
  </si>
  <si>
    <t>https://apps.gov.bc.ca/pub/bcgnws/names/64450.html</t>
  </si>
  <si>
    <t>Alexis Creek 29</t>
  </si>
  <si>
    <t>https://apps.gov.bc.ca/pub/bcgnws/names/64453.html</t>
  </si>
  <si>
    <t>Alexis Creek 30</t>
  </si>
  <si>
    <t>https://apps.gov.bc.ca/pub/bcgnws/names/64452.html</t>
  </si>
  <si>
    <t>Alexis Creek 31</t>
  </si>
  <si>
    <t>https://apps.gov.bc.ca/pub/bcgnws/names/64463.html</t>
  </si>
  <si>
    <t>Alexis Creek 32</t>
  </si>
  <si>
    <t>https://apps.gov.bc.ca/pub/bcgnws/names/64462.html</t>
  </si>
  <si>
    <t>Alexis Creek 33</t>
  </si>
  <si>
    <t>https://apps.gov.bc.ca/pub/bcgnws/names/64465.html</t>
  </si>
  <si>
    <t>Alexis Creek 34</t>
  </si>
  <si>
    <t>https://apps.gov.bc.ca/pub/bcgnws/names/64464.html</t>
  </si>
  <si>
    <t>Alexis Creek 35</t>
  </si>
  <si>
    <t>https://apps.gov.bc.ca/pub/bcgnws/names/64458.html</t>
  </si>
  <si>
    <t>Alexis Creek 6</t>
  </si>
  <si>
    <t>https://apps.gov.bc.ca/pub/bcgnws/names/64654.html</t>
  </si>
  <si>
    <t>Alixton 5</t>
  </si>
  <si>
    <t>https://apps.gov.bc.ca/pub/bcgnws/names/64472.html</t>
  </si>
  <si>
    <t>Alkali Lake</t>
  </si>
  <si>
    <t>https://apps.gov.bc.ca/pub/bcgnws/names/27787.html</t>
  </si>
  <si>
    <t>Alkali Lake 1</t>
  </si>
  <si>
    <t>https://apps.gov.bc.ca/pub/bcgnws/names/64459.html</t>
  </si>
  <si>
    <t>Alkali Lake 4A</t>
  </si>
  <si>
    <t>https://apps.gov.bc.ca/pub/bcgnws/names/64471.html</t>
  </si>
  <si>
    <t>Anahim 10</t>
  </si>
  <si>
    <t>https://apps.gov.bc.ca/pub/bcgnws/names/64497.html</t>
  </si>
  <si>
    <t>Anahim 11</t>
  </si>
  <si>
    <t>https://apps.gov.bc.ca/pub/bcgnws/names/64492.html</t>
  </si>
  <si>
    <t>Anahim 12</t>
  </si>
  <si>
    <t>https://apps.gov.bc.ca/pub/bcgnws/names/64495.html</t>
  </si>
  <si>
    <t>Anahim 13</t>
  </si>
  <si>
    <t>https://apps.gov.bc.ca/pub/bcgnws/names/64490.html</t>
  </si>
  <si>
    <t>Anahim 14</t>
  </si>
  <si>
    <t>https://apps.gov.bc.ca/pub/bcgnws/names/64493.html</t>
  </si>
  <si>
    <t>Anahim 15</t>
  </si>
  <si>
    <t>https://apps.gov.bc.ca/pub/bcgnws/names/64505.html</t>
  </si>
  <si>
    <t>Anahim 16</t>
  </si>
  <si>
    <t>https://apps.gov.bc.ca/pub/bcgnws/names/64491.html</t>
  </si>
  <si>
    <t>Anahim 17</t>
  </si>
  <si>
    <t>https://apps.gov.bc.ca/pub/bcgnws/names/64503.html</t>
  </si>
  <si>
    <t>Anahim 18</t>
  </si>
  <si>
    <t>https://apps.gov.bc.ca/pub/bcgnws/names/64504.html</t>
  </si>
  <si>
    <t>Anahim 3</t>
  </si>
  <si>
    <t>https://apps.gov.bc.ca/pub/bcgnws/names/64484.html</t>
  </si>
  <si>
    <t>Anahim 4</t>
  </si>
  <si>
    <t>https://apps.gov.bc.ca/pub/bcgnws/names/64487.html</t>
  </si>
  <si>
    <t>Anahim 5</t>
  </si>
  <si>
    <t>https://apps.gov.bc.ca/pub/bcgnws/names/64482.html</t>
  </si>
  <si>
    <t>Anahim 6</t>
  </si>
  <si>
    <t>https://apps.gov.bc.ca/pub/bcgnws/names/64485.html</t>
  </si>
  <si>
    <t>Anahim 7</t>
  </si>
  <si>
    <t>https://apps.gov.bc.ca/pub/bcgnws/names/64496.html</t>
  </si>
  <si>
    <t>Anahim 8</t>
  </si>
  <si>
    <t>https://apps.gov.bc.ca/pub/bcgnws/names/64483.html</t>
  </si>
  <si>
    <t>Anahim 9</t>
  </si>
  <si>
    <t>https://apps.gov.bc.ca/pub/bcgnws/names/64494.html</t>
  </si>
  <si>
    <t>https://apps.gov.bc.ca/pub/bcgnws/names/1497.html</t>
  </si>
  <si>
    <t>Anahim's Flat 1</t>
  </si>
  <si>
    <t>https://apps.gov.bc.ca/pub/bcgnws/names/64488.html</t>
  </si>
  <si>
    <t>Anahim's Meadow 2</t>
  </si>
  <si>
    <t>https://apps.gov.bc.ca/pub/bcgnws/names/64486.html</t>
  </si>
  <si>
    <t>Anahim's Meadow 2A</t>
  </si>
  <si>
    <t>https://apps.gov.bc.ca/pub/bcgnws/names/64489.html</t>
  </si>
  <si>
    <t>Andy Cahoose Meadow 16</t>
  </si>
  <si>
    <t>https://apps.gov.bc.ca/pub/bcgnws/names/65133.html</t>
  </si>
  <si>
    <t>Asahal Lake 2</t>
  </si>
  <si>
    <t>https://apps.gov.bc.ca/pub/bcgnws/names/65121.html</t>
  </si>
  <si>
    <t>Australian</t>
  </si>
  <si>
    <t>https://apps.gov.bc.ca/pub/bcgnws/names/10338.html</t>
  </si>
  <si>
    <t>Baezaeko River 25</t>
  </si>
  <si>
    <t>https://apps.gov.bc.ca/pub/bcgnws/names/64542.html</t>
  </si>
  <si>
    <t>Baezaeko River 26</t>
  </si>
  <si>
    <t>https://apps.gov.bc.ca/pub/bcgnws/names/64541.html</t>
  </si>
  <si>
    <t>Baezaeko River 27</t>
  </si>
  <si>
    <t>https://apps.gov.bc.ca/pub/bcgnws/names/64544.html</t>
  </si>
  <si>
    <t>https://apps.gov.bc.ca/pub/bcgnws/names/40032.html</t>
  </si>
  <si>
    <t>Baptiste Meadow 2</t>
  </si>
  <si>
    <t>https://apps.gov.bc.ca/pub/bcgnws/names/65116.html</t>
  </si>
  <si>
    <t>https://apps.gov.bc.ca/pub/bcgnws/names/11124.html</t>
  </si>
  <si>
    <t>https://apps.gov.bc.ca/pub/bcgnws/names/37830.html</t>
  </si>
  <si>
    <t>Beaver Pass House</t>
  </si>
  <si>
    <t>https://apps.gov.bc.ca/pub/bcgnws/names/2819.html</t>
  </si>
  <si>
    <t>Becher House</t>
  </si>
  <si>
    <t>https://apps.gov.bc.ca/pub/bcgnws/names/28279.html</t>
  </si>
  <si>
    <t>Betty Creek 18</t>
  </si>
  <si>
    <t>https://apps.gov.bc.ca/pub/bcgnws/names/65135.html</t>
  </si>
  <si>
    <t>https://apps.gov.bc.ca/pub/bcgnws/names/34749.html</t>
  </si>
  <si>
    <t>Big Joe's Meadow 7</t>
  </si>
  <si>
    <t>https://apps.gov.bc.ca/pub/bcgnws/names/64643.html</t>
  </si>
  <si>
    <t>https://apps.gov.bc.ca/pub/bcgnws/names/5030.html</t>
  </si>
  <si>
    <t>Bishop Bluffs 10</t>
  </si>
  <si>
    <t>https://apps.gov.bc.ca/pub/bcgnws/names/64519.html</t>
  </si>
  <si>
    <t>Bishop Bluffs 5</t>
  </si>
  <si>
    <t>https://apps.gov.bc.ca/pub/bcgnws/names/64514.html</t>
  </si>
  <si>
    <t>Bishop Bluffs 6</t>
  </si>
  <si>
    <t>https://apps.gov.bc.ca/pub/bcgnws/names/64515.html</t>
  </si>
  <si>
    <t>https://apps.gov.bc.ca/pub/bcgnws/names/5646.html</t>
  </si>
  <si>
    <t>https://apps.gov.bc.ca/pub/bcgnws/names/5710.html</t>
  </si>
  <si>
    <t>Blackwater Meadow 11</t>
  </si>
  <si>
    <t>https://apps.gov.bc.ca/pub/bcgnws/names/65112.html</t>
  </si>
  <si>
    <t>https://apps.gov.bc.ca/pub/bcgnws/names/409.html</t>
  </si>
  <si>
    <t>https://apps.gov.bc.ca/pub/bcgnws/names/28715.html</t>
  </si>
  <si>
    <t>Brigham Creek 3</t>
  </si>
  <si>
    <t>https://apps.gov.bc.ca/pub/bcgnws/names/65025.html</t>
  </si>
  <si>
    <t>https://apps.gov.bc.ca/pub/bcgnws/names/28985.html</t>
  </si>
  <si>
    <t>Cahoose 10</t>
  </si>
  <si>
    <t>https://apps.gov.bc.ca/pub/bcgnws/names/65109.html</t>
  </si>
  <si>
    <t>Cahoose 12</t>
  </si>
  <si>
    <t>https://apps.gov.bc.ca/pub/bcgnws/names/65111.html</t>
  </si>
  <si>
    <t>Cahoose 8</t>
  </si>
  <si>
    <t>https://apps.gov.bc.ca/pub/bcgnws/names/65107.html</t>
  </si>
  <si>
    <t>https://apps.gov.bc.ca/pub/bcgnws/names/29173.html</t>
  </si>
  <si>
    <t>Canim Lake 1</t>
  </si>
  <si>
    <t>https://apps.gov.bc.ca/pub/bcgnws/names/64502.html</t>
  </si>
  <si>
    <t>Canim Lake 2</t>
  </si>
  <si>
    <t>https://apps.gov.bc.ca/pub/bcgnws/names/64501.html</t>
  </si>
  <si>
    <t>Canim Lake 3</t>
  </si>
  <si>
    <t>https://apps.gov.bc.ca/pub/bcgnws/names/65803.html</t>
  </si>
  <si>
    <t>Canim Lake 4</t>
  </si>
  <si>
    <t>https://apps.gov.bc.ca/pub/bcgnws/names/64499.html</t>
  </si>
  <si>
    <t>Canim Lake 5</t>
  </si>
  <si>
    <t>https://apps.gov.bc.ca/pub/bcgnws/names/64500.html</t>
  </si>
  <si>
    <t>Canim Lake 6</t>
  </si>
  <si>
    <t>https://apps.gov.bc.ca/pub/bcgnws/names/64498.html</t>
  </si>
  <si>
    <t>Canoe Creek 3</t>
  </si>
  <si>
    <t>https://apps.gov.bc.ca/pub/bcgnws/names/64512.html</t>
  </si>
  <si>
    <t>Carpenter Mountain 15</t>
  </si>
  <si>
    <t>https://apps.gov.bc.ca/pub/bcgnws/names/65127.html</t>
  </si>
  <si>
    <t>Casimiel Meadows 15A</t>
  </si>
  <si>
    <t>https://apps.gov.bc.ca/pub/bcgnws/names/65132.html</t>
  </si>
  <si>
    <t>Castle Rock</t>
  </si>
  <si>
    <t>https://apps.gov.bc.ca/pub/bcgnws/names/38128.html</t>
  </si>
  <si>
    <t>Charley Boy's Meadow 3</t>
  </si>
  <si>
    <t>https://apps.gov.bc.ca/pub/bcgnws/names/64655.html</t>
  </si>
  <si>
    <t>Charlotte Lake</t>
  </si>
  <si>
    <t>https://apps.gov.bc.ca/pub/bcgnws/names/54701.html</t>
  </si>
  <si>
    <t>https://apps.gov.bc.ca/pub/bcgnws/names/5825.html</t>
  </si>
  <si>
    <t>Chezacut Cemetery 5</t>
  </si>
  <si>
    <t>https://apps.gov.bc.ca/pub/bcgnws/names/64653.html</t>
  </si>
  <si>
    <t>Chief Morris 13</t>
  </si>
  <si>
    <t>https://apps.gov.bc.ca/pub/bcgnws/names/64535.html</t>
  </si>
  <si>
    <t>https://apps.gov.bc.ca/pub/bcgnws/names/37728.html</t>
  </si>
  <si>
    <t>Chilco Lake 1</t>
  </si>
  <si>
    <t>https://apps.gov.bc.ca/pub/bcgnws/names/65012.html</t>
  </si>
  <si>
    <t>Chilco Lake 1A</t>
  </si>
  <si>
    <t>https://apps.gov.bc.ca/pub/bcgnws/names/65011.html</t>
  </si>
  <si>
    <t>Chilcotin Forest</t>
  </si>
  <si>
    <t>https://apps.gov.bc.ca/pub/bcgnws/names/38555.html</t>
  </si>
  <si>
    <t>Chimney Creek 5</t>
  </si>
  <si>
    <t>https://apps.gov.bc.ca/pub/bcgnws/names/65125.html</t>
  </si>
  <si>
    <t>https://apps.gov.bc.ca/pub/bcgnws/names/9896.html</t>
  </si>
  <si>
    <t>Cluchuta Lake 10A</t>
  </si>
  <si>
    <t>https://apps.gov.bc.ca/pub/bcgnws/names/64520.html</t>
  </si>
  <si>
    <t>Cluchuta Lake 10B</t>
  </si>
  <si>
    <t>https://apps.gov.bc.ca/pub/bcgnws/names/64521.html</t>
  </si>
  <si>
    <t>Cludolicum 9</t>
  </si>
  <si>
    <t>https://apps.gov.bc.ca/pub/bcgnws/names/64468.html</t>
  </si>
  <si>
    <t>Cludolicum 9A</t>
  </si>
  <si>
    <t>https://apps.gov.bc.ca/pub/bcgnws/names/64469.html</t>
  </si>
  <si>
    <t>Coglistiko River 29</t>
  </si>
  <si>
    <t>https://apps.gov.bc.ca/pub/bcgnws/names/64543.html</t>
  </si>
  <si>
    <t>Coldspring House</t>
  </si>
  <si>
    <t>https://apps.gov.bc.ca/pub/bcgnws/names/10818.html</t>
  </si>
  <si>
    <t>https://apps.gov.bc.ca/pub/bcgnws/names/41161.html</t>
  </si>
  <si>
    <t>https://apps.gov.bc.ca/pub/bcgnws/names/4018.html</t>
  </si>
  <si>
    <t>Deep Creek 2</t>
  </si>
  <si>
    <t>https://apps.gov.bc.ca/pub/bcgnws/names/65029.html</t>
  </si>
  <si>
    <t>https://apps.gov.bc.ca/pub/bcgnws/names/54040.html</t>
  </si>
  <si>
    <t>https://apps.gov.bc.ca/pub/bcgnws/names/27729.html</t>
  </si>
  <si>
    <t>https://apps.gov.bc.ca/pub/bcgnws/names/41164.html</t>
  </si>
  <si>
    <t>Dog Creek 1</t>
  </si>
  <si>
    <t>https://apps.gov.bc.ca/pub/bcgnws/names/64506.html</t>
  </si>
  <si>
    <t>Dog Creek 2</t>
  </si>
  <si>
    <t>https://apps.gov.bc.ca/pub/bcgnws/names/64525.html</t>
  </si>
  <si>
    <t>Dog Creek 3</t>
  </si>
  <si>
    <t>https://apps.gov.bc.ca/pub/bcgnws/names/64522.html</t>
  </si>
  <si>
    <t>Dog Creek 4</t>
  </si>
  <si>
    <t>https://apps.gov.bc.ca/pub/bcgnws/names/64524.html</t>
  </si>
  <si>
    <t>Dragon Lake 3</t>
  </si>
  <si>
    <t>https://apps.gov.bc.ca/pub/bcgnws/names/65034.html</t>
  </si>
  <si>
    <t>https://apps.gov.bc.ca/pub/bcgnws/names/40327.html</t>
  </si>
  <si>
    <t>Dunkley</t>
  </si>
  <si>
    <t>https://apps.gov.bc.ca/pub/bcgnws/names/15615.html</t>
  </si>
  <si>
    <t>https://apps.gov.bc.ca/pub/bcgnws/names/27990.html</t>
  </si>
  <si>
    <t>Enterprise</t>
  </si>
  <si>
    <t>https://apps.gov.bc.ca/pub/bcgnws/names/28222.html</t>
  </si>
  <si>
    <t>https://apps.gov.bc.ca/pub/bcgnws/names/41162.html</t>
  </si>
  <si>
    <t>Euchinico Creek 17</t>
  </si>
  <si>
    <t>https://apps.gov.bc.ca/pub/bcgnws/names/64531.html</t>
  </si>
  <si>
    <t>Euchinico Creek 18</t>
  </si>
  <si>
    <t>https://apps.gov.bc.ca/pub/bcgnws/names/64534.html</t>
  </si>
  <si>
    <t>Euchinico Creek 19</t>
  </si>
  <si>
    <t>https://apps.gov.bc.ca/pub/bcgnws/names/64533.html</t>
  </si>
  <si>
    <t>Exeter</t>
  </si>
  <si>
    <t>https://apps.gov.bc.ca/pub/bcgnws/names/28245.html</t>
  </si>
  <si>
    <t>Fishpot Lake 24</t>
  </si>
  <si>
    <t>https://apps.gov.bc.ca/pub/bcgnws/names/64540.html</t>
  </si>
  <si>
    <t>Fishtrap 19</t>
  </si>
  <si>
    <t>https://apps.gov.bc.ca/pub/bcgnws/names/59984.html</t>
  </si>
  <si>
    <t>Five Mile 3</t>
  </si>
  <si>
    <t>https://apps.gov.bc.ca/pub/bcgnws/names/65122.html</t>
  </si>
  <si>
    <t>https://apps.gov.bc.ca/pub/bcgnws/names/28503.html</t>
  </si>
  <si>
    <t>Freddie Charley Boy 7</t>
  </si>
  <si>
    <t>https://apps.gov.bc.ca/pub/bcgnws/names/64686.html</t>
  </si>
  <si>
    <t>Freddie's Meadow 8</t>
  </si>
  <si>
    <t>https://apps.gov.bc.ca/pub/bcgnws/names/64640.html</t>
  </si>
  <si>
    <t>https://apps.gov.bc.ca/pub/bcgnws/names/28559.html</t>
  </si>
  <si>
    <t>Garden 2</t>
  </si>
  <si>
    <t>https://apps.gov.bc.ca/pub/bcgnws/names/65010.html</t>
  </si>
  <si>
    <t>Garden 2A</t>
  </si>
  <si>
    <t>https://apps.gov.bc.ca/pub/bcgnws/names/65039.html</t>
  </si>
  <si>
    <t>https://apps.gov.bc.ca/pub/bcgnws/names/28567.html</t>
  </si>
  <si>
    <t>Glendale</t>
  </si>
  <si>
    <t>https://apps.gov.bc.ca/pub/bcgnws/names/37644.html</t>
  </si>
  <si>
    <t>https://apps.gov.bc.ca/pub/bcgnws/names/29106.html</t>
  </si>
  <si>
    <t>Hay Ranch 2</t>
  </si>
  <si>
    <t>https://apps.gov.bc.ca/pub/bcgnws/names/64664.html</t>
  </si>
  <si>
    <t>https://apps.gov.bc.ca/pub/bcgnws/names/18367.html</t>
  </si>
  <si>
    <t>https://apps.gov.bc.ca/pub/bcgnws/names/15715.html</t>
  </si>
  <si>
    <t>Isadore Harry 12</t>
  </si>
  <si>
    <t>https://apps.gov.bc.ca/pub/bcgnws/names/64481.html</t>
  </si>
  <si>
    <t>James Louie 3A</t>
  </si>
  <si>
    <t>https://apps.gov.bc.ca/pub/bcgnws/names/65123.html</t>
  </si>
  <si>
    <t>Johny Sticks 2</t>
  </si>
  <si>
    <t>https://apps.gov.bc.ca/pub/bcgnws/names/64461.html</t>
  </si>
  <si>
    <t>Keithley Creek</t>
  </si>
  <si>
    <t>https://apps.gov.bc.ca/pub/bcgnws/names/3133.html</t>
  </si>
  <si>
    <t>https://apps.gov.bc.ca/pub/bcgnws/names/3791.html</t>
  </si>
  <si>
    <t>K'i Deldel</t>
  </si>
  <si>
    <t>https://apps.gov.bc.ca/pub/bcgnws/names/71861.html</t>
  </si>
  <si>
    <t>https://apps.gov.bc.ca/pub/bcgnws/names/36170.html</t>
  </si>
  <si>
    <t>Kloyadingli 2</t>
  </si>
  <si>
    <t>https://apps.gov.bc.ca/pub/bcgnws/names/64527.html</t>
  </si>
  <si>
    <t>Kluskus 1</t>
  </si>
  <si>
    <t>https://apps.gov.bc.ca/pub/bcgnws/names/64526.html</t>
  </si>
  <si>
    <t>Kluskus 14</t>
  </si>
  <si>
    <t>https://apps.gov.bc.ca/pub/bcgnws/names/64557.html</t>
  </si>
  <si>
    <t>Kushya Creek 12</t>
  </si>
  <si>
    <t>https://apps.gov.bc.ca/pub/bcgnws/names/64536.html</t>
  </si>
  <si>
    <t>Kushya Creek 7</t>
  </si>
  <si>
    <t>https://apps.gov.bc.ca/pub/bcgnws/names/64516.html</t>
  </si>
  <si>
    <t>https://apps.gov.bc.ca/pub/bcgnws/names/28744.html</t>
  </si>
  <si>
    <t>Lees Corner</t>
  </si>
  <si>
    <t>https://apps.gov.bc.ca/pub/bcgnws/names/28805.html</t>
  </si>
  <si>
    <t>Lezbye 6</t>
  </si>
  <si>
    <t>https://apps.gov.bc.ca/pub/bcgnws/names/65035.html</t>
  </si>
  <si>
    <t>https://apps.gov.bc.ca/pub/bcgnws/names/1395.html</t>
  </si>
  <si>
    <t>Little Springs 18</t>
  </si>
  <si>
    <t>https://apps.gov.bc.ca/pub/bcgnws/names/64477.html</t>
  </si>
  <si>
    <t>Little Springs 8</t>
  </si>
  <si>
    <t>https://apps.gov.bc.ca/pub/bcgnws/names/64467.html</t>
  </si>
  <si>
    <t>Lohbiee 3</t>
  </si>
  <si>
    <t>https://apps.gov.bc.ca/pub/bcgnws/names/65040.html</t>
  </si>
  <si>
    <t>https://apps.gov.bc.ca/pub/bcgnws/names/38599.html</t>
  </si>
  <si>
    <t>Loon Lake 10</t>
  </si>
  <si>
    <t>https://apps.gov.bc.ca/pub/bcgnws/names/64478.html</t>
  </si>
  <si>
    <t>Lorin Meadow 9</t>
  </si>
  <si>
    <t>https://apps.gov.bc.ca/pub/bcgnws/names/64641.html</t>
  </si>
  <si>
    <t>Louis Squinas Ranch 14</t>
  </si>
  <si>
    <t>https://apps.gov.bc.ca/pub/bcgnws/names/65130.html</t>
  </si>
  <si>
    <t>Lower Fishpot Lake 24A</t>
  </si>
  <si>
    <t>https://apps.gov.bc.ca/pub/bcgnws/names/64539.html</t>
  </si>
  <si>
    <t>Lust Subdivision</t>
  </si>
  <si>
    <t>https://apps.gov.bc.ca/pub/bcgnws/names/38844.html</t>
  </si>
  <si>
    <t>Macalister</t>
  </si>
  <si>
    <t>https://apps.gov.bc.ca/pub/bcgnws/names/12202.html</t>
  </si>
  <si>
    <t>https://apps.gov.bc.ca/pub/bcgnws/names/38602.html</t>
  </si>
  <si>
    <t>Marguerite</t>
  </si>
  <si>
    <t>https://apps.gov.bc.ca/pub/bcgnws/names/21173.html</t>
  </si>
  <si>
    <t>McKay Meadow 4</t>
  </si>
  <si>
    <t>https://apps.gov.bc.ca/pub/bcgnws/names/64669.html</t>
  </si>
  <si>
    <t>https://apps.gov.bc.ca/pub/bcgnws/names/20576.html</t>
  </si>
  <si>
    <t>Meldrum Creek</t>
  </si>
  <si>
    <t>https://apps.gov.bc.ca/pub/bcgnws/names/21648.html</t>
  </si>
  <si>
    <t>Michel Gardens 36</t>
  </si>
  <si>
    <t>https://apps.gov.bc.ca/pub/bcgnws/names/60420.html</t>
  </si>
  <si>
    <t>Michelle Creek 22</t>
  </si>
  <si>
    <t>https://apps.gov.bc.ca/pub/bcgnws/names/64561.html</t>
  </si>
  <si>
    <t>Michelle Creek 23</t>
  </si>
  <si>
    <t>https://apps.gov.bc.ca/pub/bcgnws/names/64559.html</t>
  </si>
  <si>
    <t>https://apps.gov.bc.ca/pub/bcgnws/names/24273.html</t>
  </si>
  <si>
    <t>Moose Heights</t>
  </si>
  <si>
    <t>https://apps.gov.bc.ca/pub/bcgnws/names/7152.html</t>
  </si>
  <si>
    <t>Narcosli Creek</t>
  </si>
  <si>
    <t>https://apps.gov.bc.ca/pub/bcgnws/names/38536.html</t>
  </si>
  <si>
    <t>Nazco 20</t>
  </si>
  <si>
    <t>https://apps.gov.bc.ca/pub/bcgnws/names/64554.html</t>
  </si>
  <si>
    <t>Nazco 21</t>
  </si>
  <si>
    <t>https://apps.gov.bc.ca/pub/bcgnws/names/64560.html</t>
  </si>
  <si>
    <t>Nazco Cemetery 20A</t>
  </si>
  <si>
    <t>https://apps.gov.bc.ca/pub/bcgnws/names/65810.html</t>
  </si>
  <si>
    <t>https://apps.gov.bc.ca/pub/bcgnws/names/9137.html</t>
  </si>
  <si>
    <t>Necausley Creek 6</t>
  </si>
  <si>
    <t>https://apps.gov.bc.ca/pub/bcgnws/names/64642.html</t>
  </si>
  <si>
    <t>https://apps.gov.bc.ca/pub/bcgnws/names/30050.html</t>
  </si>
  <si>
    <t>https://apps.gov.bc.ca/pub/bcgnws/names/14346.html</t>
  </si>
  <si>
    <t>Old Clemens 16</t>
  </si>
  <si>
    <t>https://apps.gov.bc.ca/pub/bcgnws/names/64476.html</t>
  </si>
  <si>
    <t>Pete Suckers 13</t>
  </si>
  <si>
    <t>https://apps.gov.bc.ca/pub/bcgnws/names/64474.html</t>
  </si>
  <si>
    <t>https://apps.gov.bc.ca/pub/bcgnws/names/38728.html</t>
  </si>
  <si>
    <t>Pinegrove</t>
  </si>
  <si>
    <t>https://apps.gov.bc.ca/pub/bcgnws/names/38651.html</t>
  </si>
  <si>
    <t>Puntzi Lake 2</t>
  </si>
  <si>
    <t>https://apps.gov.bc.ca/pub/bcgnws/names/64650.html</t>
  </si>
  <si>
    <t>https://apps.gov.bc.ca/pub/bcgnws/names/22304.html</t>
  </si>
  <si>
    <t>Quesnel 1</t>
  </si>
  <si>
    <t>https://apps.gov.bc.ca/pub/bcgnws/names/65036.html</t>
  </si>
  <si>
    <t>https://apps.gov.bc.ca/pub/bcgnws/names/22303.html</t>
  </si>
  <si>
    <t>Quesnel View</t>
  </si>
  <si>
    <t>https://apps.gov.bc.ca/pub/bcgnws/names/22308.html</t>
  </si>
  <si>
    <t>https://apps.gov.bc.ca/pub/bcgnws/names/23396.html</t>
  </si>
  <si>
    <t>https://apps.gov.bc.ca/pub/bcgnws/names/15746.html</t>
  </si>
  <si>
    <t>Redstone Cemetery 1B</t>
  </si>
  <si>
    <t>https://apps.gov.bc.ca/pub/bcgnws/names/64649.html</t>
  </si>
  <si>
    <t>Redstone Flat 1</t>
  </si>
  <si>
    <t>https://apps.gov.bc.ca/pub/bcgnws/names/64651.html</t>
  </si>
  <si>
    <t>Redstone Flat 1A</t>
  </si>
  <si>
    <t>https://apps.gov.bc.ca/pub/bcgnws/names/64644.html</t>
  </si>
  <si>
    <t>Redwater Creek 30</t>
  </si>
  <si>
    <t>https://apps.gov.bc.ca/pub/bcgnws/names/64530.html</t>
  </si>
  <si>
    <t>https://apps.gov.bc.ca/pub/bcgnws/names/19817.html</t>
  </si>
  <si>
    <t>Rich Bar 4</t>
  </si>
  <si>
    <t>https://apps.gov.bc.ca/pub/bcgnws/names/65031.html</t>
  </si>
  <si>
    <t>https://apps.gov.bc.ca/pub/bcgnws/names/30728.html</t>
  </si>
  <si>
    <t>https://apps.gov.bc.ca/pub/bcgnws/names/30758.html</t>
  </si>
  <si>
    <t>Roper's Meadow 14</t>
  </si>
  <si>
    <t>https://apps.gov.bc.ca/pub/bcgnws/names/64475.html</t>
  </si>
  <si>
    <t>Saddle Horse 2</t>
  </si>
  <si>
    <t>https://apps.gov.bc.ca/pub/bcgnws/names/65028.html</t>
  </si>
  <si>
    <t>Salmon River Meadow 7</t>
  </si>
  <si>
    <t>https://apps.gov.bc.ca/pub/bcgnws/names/65839.html</t>
  </si>
  <si>
    <t>Sampson's Meadow 11</t>
  </si>
  <si>
    <t>https://apps.gov.bc.ca/pub/bcgnws/names/64479.html</t>
  </si>
  <si>
    <t>Sampson's Meadow 11A</t>
  </si>
  <si>
    <t>https://apps.gov.bc.ca/pub/bcgnws/names/64480.html</t>
  </si>
  <si>
    <t>San Jose 6</t>
  </si>
  <si>
    <t>https://apps.gov.bc.ca/pub/bcgnws/names/65126.html</t>
  </si>
  <si>
    <t>Sandy Harry 4</t>
  </si>
  <si>
    <t>https://apps.gov.bc.ca/pub/bcgnws/names/64470.html</t>
  </si>
  <si>
    <t>Seymour Meadows 19</t>
  </si>
  <si>
    <t>https://apps.gov.bc.ca/pub/bcgnws/names/64448.html</t>
  </si>
  <si>
    <t>Sheridan Lake</t>
  </si>
  <si>
    <t>https://apps.gov.bc.ca/pub/bcgnws/names/54041.html</t>
  </si>
  <si>
    <t>Sinnce-tah-lah 2</t>
  </si>
  <si>
    <t>https://apps.gov.bc.ca/pub/bcgnws/names/65033.html</t>
  </si>
  <si>
    <t>https://apps.gov.bc.ca/pub/bcgnws/names/19737.html</t>
  </si>
  <si>
    <t>Soda Creek 1</t>
  </si>
  <si>
    <t>https://apps.gov.bc.ca/pub/bcgnws/names/65032.html</t>
  </si>
  <si>
    <t>https://apps.gov.bc.ca/pub/bcgnws/names/41163.html</t>
  </si>
  <si>
    <t>https://apps.gov.bc.ca/pub/bcgnws/names/31604.html</t>
  </si>
  <si>
    <t>Squinas 2</t>
  </si>
  <si>
    <t>https://apps.gov.bc.ca/pub/bcgnws/names/65117.html</t>
  </si>
  <si>
    <t>https://apps.gov.bc.ca/pub/bcgnws/names/13580.html</t>
  </si>
  <si>
    <t>Stanley</t>
  </si>
  <si>
    <t>https://apps.gov.bc.ca/pub/bcgnws/names/6787.html</t>
  </si>
  <si>
    <t>Stone 1</t>
  </si>
  <si>
    <t>https://apps.gov.bc.ca/pub/bcgnws/names/65030.html</t>
  </si>
  <si>
    <t>Stone 1A</t>
  </si>
  <si>
    <t>https://apps.gov.bc.ca/pub/bcgnws/names/65027.html</t>
  </si>
  <si>
    <t>Stone 4</t>
  </si>
  <si>
    <t>https://apps.gov.bc.ca/pub/bcgnws/names/65026.html</t>
  </si>
  <si>
    <t>Strathnaver</t>
  </si>
  <si>
    <t>https://apps.gov.bc.ca/pub/bcgnws/names/8689.html</t>
  </si>
  <si>
    <t>Sugarcane</t>
  </si>
  <si>
    <t>https://apps.gov.bc.ca/pub/bcgnws/names/8792.html</t>
  </si>
  <si>
    <t>Sundayman's Meadow 3</t>
  </si>
  <si>
    <t>https://apps.gov.bc.ca/pub/bcgnws/names/64528.html</t>
  </si>
  <si>
    <t>Swan Lake 3</t>
  </si>
  <si>
    <t>https://apps.gov.bc.ca/pub/bcgnws/names/64460.html</t>
  </si>
  <si>
    <t>Tanakut 4</t>
  </si>
  <si>
    <t>https://apps.gov.bc.ca/pub/bcgnws/names/65037.html</t>
  </si>
  <si>
    <t>Tatelkus Lake 28</t>
  </si>
  <si>
    <t>https://apps.gov.bc.ca/pub/bcgnws/names/64537.html</t>
  </si>
  <si>
    <t>https://apps.gov.bc.ca/pub/bcgnws/names/30908.html</t>
  </si>
  <si>
    <t>https://apps.gov.bc.ca/pub/bcgnws/names/30910.html</t>
  </si>
  <si>
    <t>https://apps.gov.bc.ca/pub/bcgnws/names/30912.html</t>
  </si>
  <si>
    <t>https://apps.gov.bc.ca/pub/bcgnws/names/15021.html</t>
  </si>
  <si>
    <t>Thomas Squinas Ranch 2A</t>
  </si>
  <si>
    <t>https://apps.gov.bc.ca/pub/bcgnws/names/65120.html</t>
  </si>
  <si>
    <t>Tilgatko 17</t>
  </si>
  <si>
    <t>https://apps.gov.bc.ca/pub/bcgnws/names/65134.html</t>
  </si>
  <si>
    <t>Tillion 4</t>
  </si>
  <si>
    <t>https://apps.gov.bc.ca/pub/bcgnws/names/65124.html</t>
  </si>
  <si>
    <t>Tl'esqox</t>
  </si>
  <si>
    <t>https://apps.gov.bc.ca/pub/bcgnws/names/70045.html</t>
  </si>
  <si>
    <t>Tl'etinqox</t>
  </si>
  <si>
    <t>https://apps.gov.bc.ca/pub/bcgnws/names/70044.html</t>
  </si>
  <si>
    <t>Toby Helenes Meadow 10</t>
  </si>
  <si>
    <t>https://apps.gov.bc.ca/pub/bcgnws/names/64687.html</t>
  </si>
  <si>
    <t>Toby Helenes Meadow 11</t>
  </si>
  <si>
    <t>https://apps.gov.bc.ca/pub/bcgnws/names/64689.html</t>
  </si>
  <si>
    <t>Toby Helenes Meadow 9</t>
  </si>
  <si>
    <t>https://apps.gov.bc.ca/pub/bcgnws/names/64688.html</t>
  </si>
  <si>
    <t>Toby's Meadow 4</t>
  </si>
  <si>
    <t>https://apps.gov.bc.ca/pub/bcgnws/names/64648.html</t>
  </si>
  <si>
    <t>Toosey 1</t>
  </si>
  <si>
    <t>https://apps.gov.bc.ca/pub/bcgnws/names/65114.html</t>
  </si>
  <si>
    <t>Toosey 1A</t>
  </si>
  <si>
    <t>https://apps.gov.bc.ca/pub/bcgnws/names/65113.html</t>
  </si>
  <si>
    <t>Toosey 3</t>
  </si>
  <si>
    <t>https://apps.gov.bc.ca/pub/bcgnws/names/65115.html</t>
  </si>
  <si>
    <t>https://apps.gov.bc.ca/pub/bcgnws/names/21012.html</t>
  </si>
  <si>
    <t>Towdystan Lake 3</t>
  </si>
  <si>
    <t>https://apps.gov.bc.ca/pub/bcgnws/names/65119.html</t>
  </si>
  <si>
    <t>Trout Lake Alec 16</t>
  </si>
  <si>
    <t>https://apps.gov.bc.ca/pub/bcgnws/names/64532.html</t>
  </si>
  <si>
    <t>Trout Lake Jonny 15</t>
  </si>
  <si>
    <t>https://apps.gov.bc.ca/pub/bcgnws/names/64545.html</t>
  </si>
  <si>
    <t>Tsachla Lake 8</t>
  </si>
  <si>
    <t>https://apps.gov.bc.ca/pub/bcgnws/names/64517.html</t>
  </si>
  <si>
    <t>Tŝideldel</t>
  </si>
  <si>
    <t>https://apps.gov.bc.ca/pub/bcgnws/names/73403.html</t>
  </si>
  <si>
    <t>Tsunnia Lake 5</t>
  </si>
  <si>
    <t>https://apps.gov.bc.ca/pub/bcgnws/names/65038.html</t>
  </si>
  <si>
    <t>Tzetzi Lake 11</t>
  </si>
  <si>
    <t>https://apps.gov.bc.ca/pub/bcgnws/names/64538.html</t>
  </si>
  <si>
    <t>https://apps.gov.bc.ca/pub/bcgnws/names/24432.html</t>
  </si>
  <si>
    <t>Ulkatcho 1</t>
  </si>
  <si>
    <t>https://apps.gov.bc.ca/pub/bcgnws/names/65118.html</t>
  </si>
  <si>
    <t>Ulkatcho 13</t>
  </si>
  <si>
    <t>https://apps.gov.bc.ca/pub/bcgnws/names/65129.html</t>
  </si>
  <si>
    <t>Ulkatcho 14A</t>
  </si>
  <si>
    <t>https://apps.gov.bc.ca/pub/bcgnws/names/65131.html</t>
  </si>
  <si>
    <t>Upper Kluskus Lake 9</t>
  </si>
  <si>
    <t>https://apps.gov.bc.ca/pub/bcgnws/names/64518.html</t>
  </si>
  <si>
    <t>Webster Creek 5</t>
  </si>
  <si>
    <t>https://apps.gov.bc.ca/pub/bcgnws/names/64668.html</t>
  </si>
  <si>
    <t>https://apps.gov.bc.ca/pub/bcgnws/names/20113.html</t>
  </si>
  <si>
    <t>https://apps.gov.bc.ca/pub/bcgnws/names/54458.html</t>
  </si>
  <si>
    <t>https://apps.gov.bc.ca/pub/bcgnws/names/25533.html</t>
  </si>
  <si>
    <t>Williams Lake 1</t>
  </si>
  <si>
    <t>https://apps.gov.bc.ca/pub/bcgnws/names/65136.html</t>
  </si>
  <si>
    <t>Willow Meadow 9</t>
  </si>
  <si>
    <t>https://apps.gov.bc.ca/pub/bcgnws/names/65110.html</t>
  </si>
  <si>
    <t>Windy Mouth 7</t>
  </si>
  <si>
    <t>https://apps.gov.bc.ca/pub/bcgnws/names/64466.html</t>
  </si>
  <si>
    <t>Wingdam</t>
  </si>
  <si>
    <t>https://apps.gov.bc.ca/pub/bcgnws/names/23141.html</t>
  </si>
  <si>
    <t>Wright</t>
  </si>
  <si>
    <t>https://apps.gov.bc.ca/pub/bcgnws/names/31564.html</t>
  </si>
  <si>
    <t>Wycott's Flat 6</t>
  </si>
  <si>
    <t>https://apps.gov.bc.ca/pub/bcgnws/names/64473.html</t>
  </si>
  <si>
    <t>Xeni</t>
  </si>
  <si>
    <t>https://apps.gov.bc.ca/pub/bcgnws/names/70241.html</t>
  </si>
  <si>
    <t>Yaladelassla 4</t>
  </si>
  <si>
    <t>https://apps.gov.bc.ca/pub/bcgnws/names/64529.html</t>
  </si>
  <si>
    <t>Yuneŝit'in</t>
  </si>
  <si>
    <t>https://apps.gov.bc.ca/pub/bcgnws/names/70042.html</t>
  </si>
  <si>
    <t>ʔEsdilagh</t>
  </si>
  <si>
    <t>https://apps.gov.bc.ca/pub/bcgnws/names/70047.html</t>
  </si>
  <si>
    <t>4 1/2 Mile 2</t>
  </si>
  <si>
    <t>https://apps.gov.bc.ca/pub/bcgnws/names/64630.html</t>
  </si>
  <si>
    <t>https://apps.gov.bc.ca/pub/bcgnws/names/752.html</t>
  </si>
  <si>
    <t>https://apps.gov.bc.ca/pub/bcgnws/names/22601.html</t>
  </si>
  <si>
    <t>https://apps.gov.bc.ca/pub/bcgnws/names/135.html</t>
  </si>
  <si>
    <t>https://apps.gov.bc.ca/pub/bcgnws/names/136.html</t>
  </si>
  <si>
    <t>https://apps.gov.bc.ca/pub/bcgnws/names/174.html</t>
  </si>
  <si>
    <t>https://apps.gov.bc.ca/pub/bcgnws/names/363.html</t>
  </si>
  <si>
    <t>Aitchelitch 9</t>
  </si>
  <si>
    <t>https://apps.gov.bc.ca/pub/bcgnws/names/64902.html</t>
  </si>
  <si>
    <t>Albert Flat 5</t>
  </si>
  <si>
    <t>https://apps.gov.bc.ca/pub/bcgnws/names/64628.html</t>
  </si>
  <si>
    <t>https://apps.gov.bc.ca/pub/bcgnws/names/708.html</t>
  </si>
  <si>
    <t>Alvin</t>
  </si>
  <si>
    <t>https://apps.gov.bc.ca/pub/bcgnws/names/1452.html</t>
  </si>
  <si>
    <t>Antko 21</t>
  </si>
  <si>
    <t>https://apps.gov.bc.ca/pub/bcgnws/names/60003.html</t>
  </si>
  <si>
    <t>Arnold</t>
  </si>
  <si>
    <t>https://apps.gov.bc.ca/pub/bcgnws/names/9229.html</t>
  </si>
  <si>
    <t>https://apps.gov.bc.ca/pub/bcgnws/names/27631.html</t>
  </si>
  <si>
    <t>Atchelitz</t>
  </si>
  <si>
    <t>https://apps.gov.bc.ca/pub/bcgnws/names/9816.html</t>
  </si>
  <si>
    <t>Austin's Flat 3</t>
  </si>
  <si>
    <t>https://apps.gov.bc.ca/pub/bcgnws/names/65635.html</t>
  </si>
  <si>
    <t>https://apps.gov.bc.ca/pub/bcgnws/names/10358.html</t>
  </si>
  <si>
    <t>Aylechootlook 5</t>
  </si>
  <si>
    <t>https://apps.gov.bc.ca/pub/bcgnws/names/64142.html</t>
  </si>
  <si>
    <t>Aywawwis 15</t>
  </si>
  <si>
    <t>https://apps.gov.bc.ca/pub/bcgnws/names/64634.html</t>
  </si>
  <si>
    <t>https://apps.gov.bc.ca/pub/bcgnws/names/38112.html</t>
  </si>
  <si>
    <t>https://apps.gov.bc.ca/pub/bcgnws/names/59020.html</t>
  </si>
  <si>
    <t>Barriere River 3A</t>
  </si>
  <si>
    <t>https://apps.gov.bc.ca/pub/bcgnws/names/65673.html</t>
  </si>
  <si>
    <t>Barrowtown</t>
  </si>
  <si>
    <t>https://apps.gov.bc.ca/pub/bcgnws/names/11700.html</t>
  </si>
  <si>
    <t>Batchelor Hills</t>
  </si>
  <si>
    <t>https://apps.gov.bc.ca/pub/bcgnws/names/12459.html</t>
  </si>
  <si>
    <t>https://apps.gov.bc.ca/pub/bcgnws/names/12566.html</t>
  </si>
  <si>
    <t>Beresford</t>
  </si>
  <si>
    <t>https://apps.gov.bc.ca/pub/bcgnws/names/4216.html</t>
  </si>
  <si>
    <t>Bestwick</t>
  </si>
  <si>
    <t>https://apps.gov.bc.ca/pub/bcgnws/names/4271.html</t>
  </si>
  <si>
    <t>https://apps.gov.bc.ca/pub/bcgnws/names/5087.html</t>
  </si>
  <si>
    <t>https://apps.gov.bc.ca/pub/bcgnws/names/5689.html</t>
  </si>
  <si>
    <t>Blackloam</t>
  </si>
  <si>
    <t>https://apps.gov.bc.ca/pub/bcgnws/names/35873.html</t>
  </si>
  <si>
    <t>https://apps.gov.bc.ca/pub/bcgnws/names/28647.html</t>
  </si>
  <si>
    <t>Blucher Hall</t>
  </si>
  <si>
    <t>https://apps.gov.bc.ca/pub/bcgnws/names/28040.html</t>
  </si>
  <si>
    <t>https://apps.gov.bc.ca/pub/bcgnws/names/6719.html</t>
  </si>
  <si>
    <t>https://apps.gov.bc.ca/pub/bcgnws/names/53202.html</t>
  </si>
  <si>
    <t>Boothroyd 13</t>
  </si>
  <si>
    <t>https://apps.gov.bc.ca/pub/bcgnws/names/65631.html</t>
  </si>
  <si>
    <t>Boothroyd 5A</t>
  </si>
  <si>
    <t>https://apps.gov.bc.ca/pub/bcgnws/names/65586.html</t>
  </si>
  <si>
    <t>Boothroyd 5B</t>
  </si>
  <si>
    <t>https://apps.gov.bc.ca/pub/bcgnws/names/65585.html</t>
  </si>
  <si>
    <t>Boothroyd 5C</t>
  </si>
  <si>
    <t>https://apps.gov.bc.ca/pub/bcgnws/names/65584.html</t>
  </si>
  <si>
    <t>Boothroyd 6A</t>
  </si>
  <si>
    <t>https://apps.gov.bc.ca/pub/bcgnws/names/65638.html</t>
  </si>
  <si>
    <t>Boothroyd 6B</t>
  </si>
  <si>
    <t>https://apps.gov.bc.ca/pub/bcgnws/names/65639.html</t>
  </si>
  <si>
    <t>Boothroyd 8A</t>
  </si>
  <si>
    <t>https://apps.gov.bc.ca/pub/bcgnws/names/65642.html</t>
  </si>
  <si>
    <t>https://apps.gov.bc.ca/pub/bcgnws/names/38322.html</t>
  </si>
  <si>
    <t>Boston Bar 10</t>
  </si>
  <si>
    <t>https://apps.gov.bc.ca/pub/bcgnws/names/65625.html</t>
  </si>
  <si>
    <t>Boston Bar 11</t>
  </si>
  <si>
    <t>https://apps.gov.bc.ca/pub/bcgnws/names/65628.html</t>
  </si>
  <si>
    <t>Boston Bar 1A</t>
  </si>
  <si>
    <t>https://apps.gov.bc.ca/pub/bcgnws/names/65633.html</t>
  </si>
  <si>
    <t>Boston Bar 8</t>
  </si>
  <si>
    <t>https://apps.gov.bc.ca/pub/bcgnws/names/65623.html</t>
  </si>
  <si>
    <t>Boston Bar 9</t>
  </si>
  <si>
    <t>https://apps.gov.bc.ca/pub/bcgnws/names/65626.html</t>
  </si>
  <si>
    <t>Boulder Creek 5</t>
  </si>
  <si>
    <t>https://apps.gov.bc.ca/pub/bcgnws/names/65671.html</t>
  </si>
  <si>
    <t>Bradner</t>
  </si>
  <si>
    <t>https://apps.gov.bc.ca/pub/bcgnws/names/580.html</t>
  </si>
  <si>
    <t>Bridal Falls</t>
  </si>
  <si>
    <t>https://apps.gov.bc.ca/pub/bcgnws/names/34731.html</t>
  </si>
  <si>
    <t>Brigade Lake</t>
  </si>
  <si>
    <t>https://apps.gov.bc.ca/pub/bcgnws/names/791.html</t>
  </si>
  <si>
    <t>Brocklehurst</t>
  </si>
  <si>
    <t>https://apps.gov.bc.ca/pub/bcgnws/names/9883.html</t>
  </si>
  <si>
    <t>https://apps.gov.bc.ca/pub/bcgnws/names/1131.html</t>
  </si>
  <si>
    <t>Bucktum 4</t>
  </si>
  <si>
    <t>https://apps.gov.bc.ca/pub/bcgnws/names/65636.html</t>
  </si>
  <si>
    <t>https://apps.gov.bc.ca/pub/bcgnws/names/9355.html</t>
  </si>
  <si>
    <t>https://apps.gov.bc.ca/pub/bcgnws/names/10479.html</t>
  </si>
  <si>
    <t>Canford</t>
  </si>
  <si>
    <t>https://apps.gov.bc.ca/pub/bcgnws/names/17.html</t>
  </si>
  <si>
    <t>Canyon Alpine</t>
  </si>
  <si>
    <t>https://apps.gov.bc.ca/pub/bcgnws/names/39480.html</t>
  </si>
  <si>
    <t>https://apps.gov.bc.ca/pub/bcgnws/names/3500.html</t>
  </si>
  <si>
    <t>Challetkohum 5</t>
  </si>
  <si>
    <t>https://apps.gov.bc.ca/pub/bcgnws/names/64418.html</t>
  </si>
  <si>
    <t>Challetkohum 9</t>
  </si>
  <si>
    <t>https://apps.gov.bc.ca/pub/bcgnws/names/64551.html</t>
  </si>
  <si>
    <t>Chapmans</t>
  </si>
  <si>
    <t>https://apps.gov.bc.ca/pub/bcgnws/names/34881.html</t>
  </si>
  <si>
    <t>Chapman's Bar 10</t>
  </si>
  <si>
    <t>https://apps.gov.bc.ca/pub/bcgnws/names/65091.html</t>
  </si>
  <si>
    <t>Chapperon Creek 6</t>
  </si>
  <si>
    <t>https://apps.gov.bc.ca/pub/bcgnws/names/65188.html</t>
  </si>
  <si>
    <t>Chapperon Lake 5</t>
  </si>
  <si>
    <t>https://apps.gov.bc.ca/pub/bcgnws/names/65185.html</t>
  </si>
  <si>
    <t>https://apps.gov.bc.ca/pub/bcgnws/names/38320.html</t>
  </si>
  <si>
    <t>Chaumox</t>
  </si>
  <si>
    <t>https://apps.gov.bc.ca/pub/bcgnws/names/4969.html</t>
  </si>
  <si>
    <t>Chaumox 11</t>
  </si>
  <si>
    <t>https://apps.gov.bc.ca/pub/bcgnws/names/65629.html</t>
  </si>
  <si>
    <t>Chawathil 4</t>
  </si>
  <si>
    <t>https://apps.gov.bc.ca/pub/bcgnws/names/65831.html</t>
  </si>
  <si>
    <t>Cheam 1</t>
  </si>
  <si>
    <t>https://apps.gov.bc.ca/pub/bcgnws/names/65009.html</t>
  </si>
  <si>
    <t>Cheam View</t>
  </si>
  <si>
    <t>https://apps.gov.bc.ca/pub/bcgnws/names/34741.html</t>
  </si>
  <si>
    <t>Chehalis 5</t>
  </si>
  <si>
    <t>https://apps.gov.bc.ca/pub/bcgnws/names/64949.html</t>
  </si>
  <si>
    <t>Chehalis 6</t>
  </si>
  <si>
    <t>https://apps.gov.bc.ca/pub/bcgnws/names/64950.html</t>
  </si>
  <si>
    <t>https://apps.gov.bc.ca/pub/bcgnws/names/54746.html</t>
  </si>
  <si>
    <t>https://apps.gov.bc.ca/pub/bcgnws/names/38675.html</t>
  </si>
  <si>
    <t>https://apps.gov.bc.ca/pub/bcgnws/names/38676.html</t>
  </si>
  <si>
    <t>https://apps.gov.bc.ca/pub/bcgnws/names/36173.html</t>
  </si>
  <si>
    <t>Choate</t>
  </si>
  <si>
    <t>https://apps.gov.bc.ca/pub/bcgnws/names/38870.html</t>
  </si>
  <si>
    <t>Chu Chua</t>
  </si>
  <si>
    <t>https://apps.gov.bc.ca/pub/bcgnws/names/29441.html</t>
  </si>
  <si>
    <t>Chukcheetso 7</t>
  </si>
  <si>
    <t>https://apps.gov.bc.ca/pub/bcgnws/names/65640.html</t>
  </si>
  <si>
    <t>Clayburn</t>
  </si>
  <si>
    <t>https://apps.gov.bc.ca/pub/bcgnws/names/34972.html</t>
  </si>
  <si>
    <t>https://apps.gov.bc.ca/pub/bcgnws/names/24812.html</t>
  </si>
  <si>
    <t>https://apps.gov.bc.ca/pub/bcgnws/names/29457.html</t>
  </si>
  <si>
    <t>Coldwater 1</t>
  </si>
  <si>
    <t>https://apps.gov.bc.ca/pub/bcgnws/names/65613.html</t>
  </si>
  <si>
    <t>Collettville</t>
  </si>
  <si>
    <t>https://apps.gov.bc.ca/pub/bcgnws/names/10855.html</t>
  </si>
  <si>
    <t>Coutlee</t>
  </si>
  <si>
    <t>https://apps.gov.bc.ca/pub/bcgnws/names/34891.html</t>
  </si>
  <si>
    <t>Coyle</t>
  </si>
  <si>
    <t>https://apps.gov.bc.ca/pub/bcgnws/names/4752.html</t>
  </si>
  <si>
    <t>https://apps.gov.bc.ca/pub/bcgnws/names/6502.html</t>
  </si>
  <si>
    <t>https://apps.gov.bc.ca/pub/bcgnws/names/20320.html</t>
  </si>
  <si>
    <t>https://apps.gov.bc.ca/pub/bcgnws/names/29746.html</t>
  </si>
  <si>
    <t>Deroche</t>
  </si>
  <si>
    <t>https://apps.gov.bc.ca/pub/bcgnws/names/14508.html</t>
  </si>
  <si>
    <t>Dewdney</t>
  </si>
  <si>
    <t>https://apps.gov.bc.ca/pub/bcgnws/names/17283.html</t>
  </si>
  <si>
    <t>https://apps.gov.bc.ca/pub/bcgnws/names/18220.html</t>
  </si>
  <si>
    <t>Douglas 8</t>
  </si>
  <si>
    <t>https://apps.gov.bc.ca/pub/bcgnws/names/64951.html</t>
  </si>
  <si>
    <t>https://apps.gov.bc.ca/pub/bcgnws/names/14791.html</t>
  </si>
  <si>
    <t>Douglas Lake 3</t>
  </si>
  <si>
    <t>https://apps.gov.bc.ca/pub/bcgnws/names/65187.html</t>
  </si>
  <si>
    <t>https://apps.gov.bc.ca/pub/bcgnws/names/15565.html</t>
  </si>
  <si>
    <t>Dufferin</t>
  </si>
  <si>
    <t>https://apps.gov.bc.ca/pub/bcgnws/names/27647.html</t>
  </si>
  <si>
    <t>https://apps.gov.bc.ca/pub/bcgnws/names/16417.html</t>
  </si>
  <si>
    <t>Exlou</t>
  </si>
  <si>
    <t>https://apps.gov.bc.ca/pub/bcgnws/names/40574.html</t>
  </si>
  <si>
    <t>Fairfield</t>
  </si>
  <si>
    <t>https://apps.gov.bc.ca/pub/bcgnws/names/11394.html</t>
  </si>
  <si>
    <t>Floods</t>
  </si>
  <si>
    <t>https://apps.gov.bc.ca/pub/bcgnws/names/28491.html</t>
  </si>
  <si>
    <t>Franks 10</t>
  </si>
  <si>
    <t>https://apps.gov.bc.ca/pub/bcgnws/names/64588.html</t>
  </si>
  <si>
    <t>Gifford</t>
  </si>
  <si>
    <t>https://apps.gov.bc.ca/pub/bcgnws/names/6112.html</t>
  </si>
  <si>
    <t>Glazier Creek 12</t>
  </si>
  <si>
    <t>https://apps.gov.bc.ca/pub/bcgnws/names/64582.html</t>
  </si>
  <si>
    <t>Grass 15</t>
  </si>
  <si>
    <t>https://apps.gov.bc.ca/pub/bcgnws/names/64661.html</t>
  </si>
  <si>
    <t>Greendale</t>
  </si>
  <si>
    <t>https://apps.gov.bc.ca/pub/bcgnws/names/2682.html</t>
  </si>
  <si>
    <t>Greenwood Island 3</t>
  </si>
  <si>
    <t>https://apps.gov.bc.ca/pub/bcgnws/names/65050.html</t>
  </si>
  <si>
    <t>Gwen Lake 3</t>
  </si>
  <si>
    <t>https://apps.gov.bc.ca/pub/bcgnws/names/65615.html</t>
  </si>
  <si>
    <t>https://apps.gov.bc.ca/pub/bcgnws/names/38459.html</t>
  </si>
  <si>
    <t>Hamilton Creek 2</t>
  </si>
  <si>
    <t>https://apps.gov.bc.ca/pub/bcgnws/names/65094.html</t>
  </si>
  <si>
    <t>Hamilton Creek 7</t>
  </si>
  <si>
    <t>https://apps.gov.bc.ca/pub/bcgnws/names/65562.html</t>
  </si>
  <si>
    <t>https://apps.gov.bc.ca/pub/bcgnws/names/7698.html</t>
  </si>
  <si>
    <t>https://apps.gov.bc.ca/pub/bcgnws/names/7701.html</t>
  </si>
  <si>
    <t>Hatzic</t>
  </si>
  <si>
    <t>https://apps.gov.bc.ca/pub/bcgnws/names/8595.html</t>
  </si>
  <si>
    <t>https://apps.gov.bc.ca/pub/bcgnws/names/13301.html</t>
  </si>
  <si>
    <t>Hells Gate</t>
  </si>
  <si>
    <t>https://apps.gov.bc.ca/pub/bcgnws/names/13823.html</t>
  </si>
  <si>
    <t>Holachten 8</t>
  </si>
  <si>
    <t>https://apps.gov.bc.ca/pub/bcgnws/names/65017.html</t>
  </si>
  <si>
    <t>https://apps.gov.bc.ca/pub/bcgnws/names/17459.html</t>
  </si>
  <si>
    <t>https://apps.gov.bc.ca/pub/bcgnws/names/17540.html</t>
  </si>
  <si>
    <t>Hope 1</t>
  </si>
  <si>
    <t>https://apps.gov.bc.ca/pub/bcgnws/names/65056.html</t>
  </si>
  <si>
    <t>https://apps.gov.bc.ca/pub/bcgnws/names/15669.html</t>
  </si>
  <si>
    <t>Inkahtsaph 6</t>
  </si>
  <si>
    <t>https://apps.gov.bc.ca/pub/bcgnws/names/65637.html</t>
  </si>
  <si>
    <t>Joeyaska 2</t>
  </si>
  <si>
    <t>https://apps.gov.bc.ca/pub/bcgnws/names/65566.html</t>
  </si>
  <si>
    <t>Juniper Ridge</t>
  </si>
  <si>
    <t>https://apps.gov.bc.ca/pub/bcgnws/names/38209.html</t>
  </si>
  <si>
    <t>Kahmoose 4</t>
  </si>
  <si>
    <t>https://apps.gov.bc.ca/pub/bcgnws/names/65580.html</t>
  </si>
  <si>
    <t>https://apps.gov.bc.ca/pub/bcgnws/names/3006.html</t>
  </si>
  <si>
    <t>Kamloops 1</t>
  </si>
  <si>
    <t>https://apps.gov.bc.ca/pub/bcgnws/names/65527.html</t>
  </si>
  <si>
    <t>Kamloops 2</t>
  </si>
  <si>
    <t>https://apps.gov.bc.ca/pub/bcgnws/names/65526.html</t>
  </si>
  <si>
    <t>Kamloops 3</t>
  </si>
  <si>
    <t>https://apps.gov.bc.ca/pub/bcgnws/names/65525.html</t>
  </si>
  <si>
    <t>Kamloops 4</t>
  </si>
  <si>
    <t>https://apps.gov.bc.ca/pub/bcgnws/names/65524.html</t>
  </si>
  <si>
    <t>Kamloops 5</t>
  </si>
  <si>
    <t>https://apps.gov.bc.ca/pub/bcgnws/names/65523.html</t>
  </si>
  <si>
    <t>Kawkawa Lake 16</t>
  </si>
  <si>
    <t>https://apps.gov.bc.ca/pub/bcgnws/names/64632.html</t>
  </si>
  <si>
    <t>Kaykaip 7</t>
  </si>
  <si>
    <t>https://apps.gov.bc.ca/pub/bcgnws/names/64626.html</t>
  </si>
  <si>
    <t>Kent</t>
  </si>
  <si>
    <t>https://apps.gov.bc.ca/pub/bcgnws/names/3769.html</t>
  </si>
  <si>
    <t>Kilgard</t>
  </si>
  <si>
    <t>https://apps.gov.bc.ca/pub/bcgnws/names/3841.html</t>
  </si>
  <si>
    <t>Klaklacum 12</t>
  </si>
  <si>
    <t>https://apps.gov.bc.ca/pub/bcgnws/names/64637.html</t>
  </si>
  <si>
    <t>Knutsford</t>
  </si>
  <si>
    <t>https://apps.gov.bc.ca/pub/bcgnws/names/5523.html</t>
  </si>
  <si>
    <t>Kopchitchin 2</t>
  </si>
  <si>
    <t>https://apps.gov.bc.ca/pub/bcgnws/names/65634.html</t>
  </si>
  <si>
    <t>Kuthlalth 3</t>
  </si>
  <si>
    <t>https://apps.gov.bc.ca/pub/bcgnws/names/64425.html</t>
  </si>
  <si>
    <t>Kwawkwawapilt 6</t>
  </si>
  <si>
    <t>https://apps.gov.bc.ca/pub/bcgnws/names/65022.html</t>
  </si>
  <si>
    <t>https://apps.gov.bc.ca/pub/bcgnws/names/34744.html</t>
  </si>
  <si>
    <t>Lackaway 2</t>
  </si>
  <si>
    <t>https://apps.gov.bc.ca/pub/bcgnws/names/65020.html</t>
  </si>
  <si>
    <t>https://apps.gov.bc.ca/pub/bcgnws/names/28752.html</t>
  </si>
  <si>
    <t>Lakahahmen 11</t>
  </si>
  <si>
    <t>https://apps.gov.bc.ca/pub/bcgnws/names/65014.html</t>
  </si>
  <si>
    <t>https://apps.gov.bc.ca/pub/bcgnws/names/7363.html</t>
  </si>
  <si>
    <t>Lakway Cemetery 3</t>
  </si>
  <si>
    <t>https://apps.gov.bc.ca/pub/bcgnws/names/65019.html</t>
  </si>
  <si>
    <t>Langley 2</t>
  </si>
  <si>
    <t>https://apps.gov.bc.ca/pub/bcgnws/names/64558.html</t>
  </si>
  <si>
    <t>Langley 3</t>
  </si>
  <si>
    <t>https://apps.gov.bc.ca/pub/bcgnws/names/64404.html</t>
  </si>
  <si>
    <t>Langley 4</t>
  </si>
  <si>
    <t>https://apps.gov.bc.ca/pub/bcgnws/names/64402.html</t>
  </si>
  <si>
    <t>Lelachen 6</t>
  </si>
  <si>
    <t>https://apps.gov.bc.ca/pub/bcgnws/names/64953.html</t>
  </si>
  <si>
    <t>Lindell</t>
  </si>
  <si>
    <t>https://apps.gov.bc.ca/pub/bcgnws/names/1890.html</t>
  </si>
  <si>
    <t>https://apps.gov.bc.ca/pub/bcgnws/names/1893.html</t>
  </si>
  <si>
    <t>https://apps.gov.bc.ca/pub/bcgnws/names/28859.html</t>
  </si>
  <si>
    <t>https://apps.gov.bc.ca/pub/bcgnws/names/10121.html</t>
  </si>
  <si>
    <t>Logan's 6</t>
  </si>
  <si>
    <t>https://apps.gov.bc.ca/pub/bcgnws/names/65563.html</t>
  </si>
  <si>
    <t>Long Tunnel 5</t>
  </si>
  <si>
    <t>https://apps.gov.bc.ca/pub/bcgnws/names/65097.html</t>
  </si>
  <si>
    <t>Long Tunnel 5A</t>
  </si>
  <si>
    <t>https://apps.gov.bc.ca/pub/bcgnws/names/65104.html</t>
  </si>
  <si>
    <t>https://apps.gov.bc.ca/pub/bcgnws/names/29626.html</t>
  </si>
  <si>
    <t>Louis Creek 4</t>
  </si>
  <si>
    <t>https://apps.gov.bc.ca/pub/bcgnws/names/65672.html</t>
  </si>
  <si>
    <t>https://apps.gov.bc.ca/pub/bcgnws/names/11493.html</t>
  </si>
  <si>
    <t>Lucerne</t>
  </si>
  <si>
    <t>https://apps.gov.bc.ca/pub/bcgnws/names/11506.html</t>
  </si>
  <si>
    <t>Lukseetsissum 9</t>
  </si>
  <si>
    <t>https://apps.gov.bc.ca/pub/bcgnws/names/64624.html</t>
  </si>
  <si>
    <t>https://apps.gov.bc.ca/pub/bcgnws/names/6404.html</t>
  </si>
  <si>
    <t>https://apps.gov.bc.ca/pub/bcgnws/names/25776.html</t>
  </si>
  <si>
    <t>Matsqui Main 2</t>
  </si>
  <si>
    <t>https://apps.gov.bc.ca/pub/bcgnws/names/64411.html</t>
  </si>
  <si>
    <t>https://apps.gov.bc.ca/pub/bcgnws/names/40706.html</t>
  </si>
  <si>
    <t>Meadow Creek 3</t>
  </si>
  <si>
    <t>https://apps.gov.bc.ca/pub/bcgnws/names/65578.html</t>
  </si>
  <si>
    <t>https://apps.gov.bc.ca/pub/bcgnws/names/30269.html</t>
  </si>
  <si>
    <t>Minto Landing</t>
  </si>
  <si>
    <t>https://apps.gov.bc.ca/pub/bcgnws/names/38228.html</t>
  </si>
  <si>
    <t>Miracle Valley</t>
  </si>
  <si>
    <t>https://apps.gov.bc.ca/pub/bcgnws/names/24272.html</t>
  </si>
  <si>
    <t>https://apps.gov.bc.ca/pub/bcgnws/names/38229.html</t>
  </si>
  <si>
    <t>https://apps.gov.bc.ca/pub/bcgnws/names/38230.html</t>
  </si>
  <si>
    <t>https://apps.gov.bc.ca/pub/bcgnws/names/7095.html</t>
  </si>
  <si>
    <t>https://apps.gov.bc.ca/pub/bcgnws/names/7101.html</t>
  </si>
  <si>
    <t>Morteen 9</t>
  </si>
  <si>
    <t>https://apps.gov.bc.ca/pub/bcgnws/names/64587.html</t>
  </si>
  <si>
    <t>Mount Lehman</t>
  </si>
  <si>
    <t>https://apps.gov.bc.ca/pub/bcgnws/names/27429.html</t>
  </si>
  <si>
    <t>https://apps.gov.bc.ca/pub/bcgnws/names/38236.html</t>
  </si>
  <si>
    <t>Nekalliston 2</t>
  </si>
  <si>
    <t>https://apps.gov.bc.ca/pub/bcgnws/names/65674.html</t>
  </si>
  <si>
    <t>Neskonlith 1</t>
  </si>
  <si>
    <t>https://apps.gov.bc.ca/pub/bcgnws/names/66043.html</t>
  </si>
  <si>
    <t>Neskonlith 2</t>
  </si>
  <si>
    <t>https://apps.gov.bc.ca/pub/bcgnws/names/66044.html</t>
  </si>
  <si>
    <t>Nicola</t>
  </si>
  <si>
    <t>https://apps.gov.bc.ca/pub/bcgnws/names/71.html</t>
  </si>
  <si>
    <t>Nicola Lake 1</t>
  </si>
  <si>
    <t>https://apps.gov.bc.ca/pub/bcgnws/names/65189.html</t>
  </si>
  <si>
    <t>Nicola Mameet 1</t>
  </si>
  <si>
    <t>https://apps.gov.bc.ca/pub/bcgnws/names/65565.html</t>
  </si>
  <si>
    <t>Nooaitch 10</t>
  </si>
  <si>
    <t>https://apps.gov.bc.ca/pub/bcgnws/names/65676.html</t>
  </si>
  <si>
    <t>Nooaitch Grass 9</t>
  </si>
  <si>
    <t>https://apps.gov.bc.ca/pub/bcgnws/names/65661.html</t>
  </si>
  <si>
    <t>https://apps.gov.bc.ca/pub/bcgnws/names/34728.html</t>
  </si>
  <si>
    <t>North Kamloops</t>
  </si>
  <si>
    <t>https://apps.gov.bc.ca/pub/bcgnws/names/35880.html</t>
  </si>
  <si>
    <t>North Poplar</t>
  </si>
  <si>
    <t>https://apps.gov.bc.ca/pub/bcgnws/names/17120.html</t>
  </si>
  <si>
    <t>North Thompson 1</t>
  </si>
  <si>
    <t>https://apps.gov.bc.ca/pub/bcgnws/names/65675.html</t>
  </si>
  <si>
    <t>Oak Hills</t>
  </si>
  <si>
    <t>https://apps.gov.bc.ca/pub/bcgnws/names/17884.html</t>
  </si>
  <si>
    <t>Ohamil 1</t>
  </si>
  <si>
    <t>https://apps.gov.bc.ca/pub/bcgnws/names/64420.html</t>
  </si>
  <si>
    <t>Othello</t>
  </si>
  <si>
    <t>https://apps.gov.bc.ca/pub/bcgnws/names/18800.html</t>
  </si>
  <si>
    <t>Papekwatchin 4</t>
  </si>
  <si>
    <t>https://apps.gov.bc.ca/pub/bcgnws/names/65018.html</t>
  </si>
  <si>
    <t>Papsilqua 2</t>
  </si>
  <si>
    <t>https://apps.gov.bc.ca/pub/bcgnws/names/65079.html</t>
  </si>
  <si>
    <t>Papsilqua 2A</t>
  </si>
  <si>
    <t>https://apps.gov.bc.ca/pub/bcgnws/names/65080.html</t>
  </si>
  <si>
    <t>Papsilqua 2B</t>
  </si>
  <si>
    <t>https://apps.gov.bc.ca/pub/bcgnws/names/65077.html</t>
  </si>
  <si>
    <t>Paqulh</t>
  </si>
  <si>
    <t>https://apps.gov.bc.ca/pub/bcgnws/names/59880.html</t>
  </si>
  <si>
    <t>Paul's 6</t>
  </si>
  <si>
    <t>https://apps.gov.bc.ca/pub/bcgnws/names/65621.html</t>
  </si>
  <si>
    <t>Paul's Basin 2</t>
  </si>
  <si>
    <t>https://apps.gov.bc.ca/pub/bcgnws/names/65616.html</t>
  </si>
  <si>
    <t>Pekw'Xe:yles</t>
  </si>
  <si>
    <t>https://apps.gov.bc.ca/pub/bcgnws/names/59960.html</t>
  </si>
  <si>
    <t>Perrets 11</t>
  </si>
  <si>
    <t>https://apps.gov.bc.ca/pub/bcgnws/names/64581.html</t>
  </si>
  <si>
    <t>Peters 1</t>
  </si>
  <si>
    <t>https://apps.gov.bc.ca/pub/bcgnws/names/64434.html</t>
  </si>
  <si>
    <t>Peters 1A</t>
  </si>
  <si>
    <t>https://apps.gov.bc.ca/pub/bcgnws/names/64431.html</t>
  </si>
  <si>
    <t>Peters 2</t>
  </si>
  <si>
    <t>https://apps.gov.bc.ca/pub/bcgnws/names/65781.html</t>
  </si>
  <si>
    <t>https://apps.gov.bc.ca/pub/bcgnws/names/16803.html</t>
  </si>
  <si>
    <t>Pipseul 3</t>
  </si>
  <si>
    <t>https://apps.gov.bc.ca/pub/bcgnws/names/65567.html</t>
  </si>
  <si>
    <t>https://apps.gov.bc.ca/pub/bcgnws/names/34730.html</t>
  </si>
  <si>
    <t>Popkum 1</t>
  </si>
  <si>
    <t>https://apps.gov.bc.ca/pub/bcgnws/names/64437.html</t>
  </si>
  <si>
    <t>Popkum 2</t>
  </si>
  <si>
    <t>https://apps.gov.bc.ca/pub/bcgnws/names/64432.html</t>
  </si>
  <si>
    <t>Port Douglas</t>
  </si>
  <si>
    <t>https://apps.gov.bc.ca/pub/bcgnws/names/22254.html</t>
  </si>
  <si>
    <t>Powers Addition</t>
  </si>
  <si>
    <t>https://apps.gov.bc.ca/pub/bcgnws/names/16200.html</t>
  </si>
  <si>
    <t>https://apps.gov.bc.ca/pub/bcgnws/names/21248.html</t>
  </si>
  <si>
    <t>https://apps.gov.bc.ca/pub/bcgnws/names/38252.html</t>
  </si>
  <si>
    <t>Puckatholetchin 11</t>
  </si>
  <si>
    <t>https://apps.gov.bc.ca/pub/bcgnws/names/64638.html</t>
  </si>
  <si>
    <t>Q'aLaTKu7eM</t>
  </si>
  <si>
    <t>https://apps.gov.bc.ca/pub/bcgnws/names/59881.html</t>
  </si>
  <si>
    <t>Qualark 4</t>
  </si>
  <si>
    <t>https://apps.gov.bc.ca/pub/bcgnws/names/64629.html</t>
  </si>
  <si>
    <t>https://apps.gov.bc.ca/pub/bcgnws/names/22313.html</t>
  </si>
  <si>
    <t>https://apps.gov.bc.ca/pub/bcgnws/names/23353.html</t>
  </si>
  <si>
    <t>Red Pass</t>
  </si>
  <si>
    <t>https://apps.gov.bc.ca/pub/bcgnws/names/15730.html</t>
  </si>
  <si>
    <t>Ridgedale</t>
  </si>
  <si>
    <t>https://apps.gov.bc.ca/pub/bcgnws/names/19838.html</t>
  </si>
  <si>
    <t>https://apps.gov.bc.ca/pub/bcgnws/names/21807.html</t>
  </si>
  <si>
    <t>https://apps.gov.bc.ca/pub/bcgnws/names/31079.html</t>
  </si>
  <si>
    <t>Ruby Creek 2</t>
  </si>
  <si>
    <t>https://apps.gov.bc.ca/pub/bcgnws/names/64567.html</t>
  </si>
  <si>
    <t>Ryder Lake</t>
  </si>
  <si>
    <t>https://apps.gov.bc.ca/pub/bcgnws/names/22837.html</t>
  </si>
  <si>
    <t>Sachteen 2</t>
  </si>
  <si>
    <t>https://apps.gov.bc.ca/pub/bcgnws/names/64575.html</t>
  </si>
  <si>
    <t>Sachteen 2A</t>
  </si>
  <si>
    <t>https://apps.gov.bc.ca/pub/bcgnws/names/64570.html</t>
  </si>
  <si>
    <t>Saddle Rock 9</t>
  </si>
  <si>
    <t>https://apps.gov.bc.ca/pub/bcgnws/names/65092.html</t>
  </si>
  <si>
    <t>Sahali</t>
  </si>
  <si>
    <t>https://apps.gov.bc.ca/pub/bcgnws/names/38257.html</t>
  </si>
  <si>
    <t>Sahhacum 1</t>
  </si>
  <si>
    <t>https://apps.gov.bc.ca/pub/bcgnws/names/64409.html</t>
  </si>
  <si>
    <t>Sahhaltkum 4</t>
  </si>
  <si>
    <t>https://apps.gov.bc.ca/pub/bcgnws/names/65596.html</t>
  </si>
  <si>
    <t>Salmon Lake 7</t>
  </si>
  <si>
    <t>https://apps.gov.bc.ca/pub/bcgnws/names/65183.html</t>
  </si>
  <si>
    <t>Sam Adams 12</t>
  </si>
  <si>
    <t>https://apps.gov.bc.ca/pub/bcgnws/names/65630.html</t>
  </si>
  <si>
    <t>Samahquam 1</t>
  </si>
  <si>
    <t>https://apps.gov.bc.ca/pub/bcgnws/names/64436.html</t>
  </si>
  <si>
    <t>https://apps.gov.bc.ca/pub/bcgnws/names/14446.html</t>
  </si>
  <si>
    <t>Scaucy 5</t>
  </si>
  <si>
    <t>https://apps.gov.bc.ca/pub/bcgnws/names/65622.html</t>
  </si>
  <si>
    <t>Schelowat 1</t>
  </si>
  <si>
    <t>https://apps.gov.bc.ca/pub/bcgnws/names/64583.html</t>
  </si>
  <si>
    <t>Schkam 2</t>
  </si>
  <si>
    <t>https://apps.gov.bc.ca/pub/bcgnws/names/65055.html</t>
  </si>
  <si>
    <t>Scowlitz 1</t>
  </si>
  <si>
    <t>https://apps.gov.bc.ca/pub/bcgnws/names/64576.html</t>
  </si>
  <si>
    <t>https://apps.gov.bc.ca/pub/bcgnws/names/65771.html</t>
  </si>
  <si>
    <t>Sho-ook 5</t>
  </si>
  <si>
    <t>https://apps.gov.bc.ca/pub/bcgnws/names/65587.html</t>
  </si>
  <si>
    <t>Shrypttahooks 7</t>
  </si>
  <si>
    <t>https://apps.gov.bc.ca/pub/bcgnws/names/65624.html</t>
  </si>
  <si>
    <t>Shulus</t>
  </si>
  <si>
    <t>https://apps.gov.bc.ca/pub/bcgnws/names/19468.html</t>
  </si>
  <si>
    <t>https://apps.gov.bc.ca/pub/bcgnws/names/19473.html</t>
  </si>
  <si>
    <t>https://apps.gov.bc.ca/pub/bcgnws/names/20438.html</t>
  </si>
  <si>
    <t>https://apps.gov.bc.ca/pub/bcgnws/names/20463.html</t>
  </si>
  <si>
    <t>Silverhill</t>
  </si>
  <si>
    <t>https://apps.gov.bc.ca/pub/bcgnws/names/23787.html</t>
  </si>
  <si>
    <t>Skawahlook 1</t>
  </si>
  <si>
    <t>https://apps.gov.bc.ca/pub/bcgnws/names/64566.html</t>
  </si>
  <si>
    <t>Skawahlum 10</t>
  </si>
  <si>
    <t>https://apps.gov.bc.ca/pub/bcgnws/names/64639.html</t>
  </si>
  <si>
    <t>Sklahhesten 5</t>
  </si>
  <si>
    <t>https://apps.gov.bc.ca/pub/bcgnws/names/64592.html</t>
  </si>
  <si>
    <t>Sklahhesten 5A</t>
  </si>
  <si>
    <t>https://apps.gov.bc.ca/pub/bcgnws/names/64585.html</t>
  </si>
  <si>
    <t>Sklahhesten 5B</t>
  </si>
  <si>
    <t>https://apps.gov.bc.ca/pub/bcgnws/names/64586.html</t>
  </si>
  <si>
    <t>https://apps.gov.bc.ca/pub/bcgnws/names/21510.html</t>
  </si>
  <si>
    <t>Skookumchuck 4</t>
  </si>
  <si>
    <t>https://apps.gov.bc.ca/pub/bcgnws/names/64590.html</t>
  </si>
  <si>
    <t>Skookumchuck 4A</t>
  </si>
  <si>
    <t>https://apps.gov.bc.ca/pub/bcgnws/names/64591.html</t>
  </si>
  <si>
    <t>Skowkale 10</t>
  </si>
  <si>
    <t>https://apps.gov.bc.ca/pub/bcgnws/names/65775.html</t>
  </si>
  <si>
    <t>Skowkale 11</t>
  </si>
  <si>
    <t>https://apps.gov.bc.ca/pub/bcgnws/names/65776.html</t>
  </si>
  <si>
    <t>Skuet 6</t>
  </si>
  <si>
    <t>https://apps.gov.bc.ca/pub/bcgnws/names/65103.html</t>
  </si>
  <si>
    <t>Skumalasph 16</t>
  </si>
  <si>
    <t>https://apps.gov.bc.ca/pub/bcgnws/names/64666.html</t>
  </si>
  <si>
    <t>Skwah 4</t>
  </si>
  <si>
    <t>https://apps.gov.bc.ca/pub/bcgnws/names/64578.html</t>
  </si>
  <si>
    <t>Skwahla 2</t>
  </si>
  <si>
    <t>https://apps.gov.bc.ca/pub/bcgnws/names/64584.html</t>
  </si>
  <si>
    <t>Skwali 3</t>
  </si>
  <si>
    <t>https://apps.gov.bc.ca/pub/bcgnws/names/64577.html</t>
  </si>
  <si>
    <t>Skway 5</t>
  </si>
  <si>
    <t>https://apps.gov.bc.ca/pub/bcgnws/names/64580.html</t>
  </si>
  <si>
    <t>Skweahm 10</t>
  </si>
  <si>
    <t>https://apps.gov.bc.ca/pub/bcgnws/names/65015.html</t>
  </si>
  <si>
    <t>https://apps.gov.bc.ca/pub/bcgnws/names/22385.html</t>
  </si>
  <si>
    <t>Soowahlie 14</t>
  </si>
  <si>
    <t>https://apps.gov.bc.ca/pub/bcgnws/names/64602.html</t>
  </si>
  <si>
    <t>South Poplar</t>
  </si>
  <si>
    <t>https://apps.gov.bc.ca/pub/bcgnws/names/20699.html</t>
  </si>
  <si>
    <t>South Sumas</t>
  </si>
  <si>
    <t>https://apps.gov.bc.ca/pub/bcgnws/names/20715.html</t>
  </si>
  <si>
    <t>Spahomin Creek 4</t>
  </si>
  <si>
    <t>https://apps.gov.bc.ca/pub/bcgnws/names/65190.html</t>
  </si>
  <si>
    <t>Spahomin Creek 8</t>
  </si>
  <si>
    <t>https://apps.gov.bc.ca/pub/bcgnws/names/65186.html</t>
  </si>
  <si>
    <t>Speous 8</t>
  </si>
  <si>
    <t>https://apps.gov.bc.ca/pub/bcgnws/names/65557.html</t>
  </si>
  <si>
    <t>Speyum 3</t>
  </si>
  <si>
    <t>https://apps.gov.bc.ca/pub/bcgnws/names/65581.html</t>
  </si>
  <si>
    <t>https://apps.gov.bc.ca/pub/bcgnws/names/34723.html</t>
  </si>
  <si>
    <t>Spuzzum 1</t>
  </si>
  <si>
    <t>https://apps.gov.bc.ca/pub/bcgnws/names/65073.html</t>
  </si>
  <si>
    <t>Spuzzum 1A</t>
  </si>
  <si>
    <t>https://apps.gov.bc.ca/pub/bcgnws/names/65074.html</t>
  </si>
  <si>
    <t>Spuzzum 7</t>
  </si>
  <si>
    <t>https://apps.gov.bc.ca/pub/bcgnws/names/65102.html</t>
  </si>
  <si>
    <t>Squaam 2</t>
  </si>
  <si>
    <t>https://apps.gov.bc.ca/pub/bcgnws/names/65598.html</t>
  </si>
  <si>
    <t>Squawkum Creek 3</t>
  </si>
  <si>
    <t>https://apps.gov.bc.ca/pub/bcgnws/names/64573.html</t>
  </si>
  <si>
    <t>https://apps.gov.bc.ca/pub/bcgnws/names/19717.html</t>
  </si>
  <si>
    <t>Squeah 6</t>
  </si>
  <si>
    <t>https://apps.gov.bc.ca/pub/bcgnws/names/64627.html</t>
  </si>
  <si>
    <t>Squiaala 7</t>
  </si>
  <si>
    <t>https://apps.gov.bc.ca/pub/bcgnws/names/64611.html</t>
  </si>
  <si>
    <t>Squiaala 8</t>
  </si>
  <si>
    <t>https://apps.gov.bc.ca/pub/bcgnws/names/64612.html</t>
  </si>
  <si>
    <t>Stave Falls</t>
  </si>
  <si>
    <t>https://apps.gov.bc.ca/pub/bcgnws/names/24472.html</t>
  </si>
  <si>
    <t>Steelhead</t>
  </si>
  <si>
    <t>https://apps.gov.bc.ca/pub/bcgnws/names/24480.html</t>
  </si>
  <si>
    <t>Stequmwhulpa 5</t>
  </si>
  <si>
    <t>https://apps.gov.bc.ca/pub/bcgnws/names/65597.html</t>
  </si>
  <si>
    <t>https://apps.gov.bc.ca/pub/bcgnws/names/37521.html</t>
  </si>
  <si>
    <t>Stlakament 9</t>
  </si>
  <si>
    <t>https://apps.gov.bc.ca/pub/bcgnws/names/65643.html</t>
  </si>
  <si>
    <t>Stout 8</t>
  </si>
  <si>
    <t>https://apps.gov.bc.ca/pub/bcgnws/names/65101.html</t>
  </si>
  <si>
    <t>Straiton</t>
  </si>
  <si>
    <t>https://apps.gov.bc.ca/pub/bcgnws/names/34995.html</t>
  </si>
  <si>
    <t>Stullawheets 8</t>
  </si>
  <si>
    <t>https://apps.gov.bc.ca/pub/bcgnws/names/64625.html</t>
  </si>
  <si>
    <t>https://apps.gov.bc.ca/pub/bcgnws/names/8751.html</t>
  </si>
  <si>
    <t>Sumas Cemetery 12</t>
  </si>
  <si>
    <t>https://apps.gov.bc.ca/pub/bcgnws/names/65013.html</t>
  </si>
  <si>
    <t>https://apps.gov.bc.ca/pub/bcgnws/names/40888.html</t>
  </si>
  <si>
    <t>Swahliseah 14</t>
  </si>
  <si>
    <t>https://apps.gov.bc.ca/pub/bcgnws/names/64635.html</t>
  </si>
  <si>
    <t>Sweeteen 3</t>
  </si>
  <si>
    <t>https://apps.gov.bc.ca/pub/bcgnws/names/64589.html</t>
  </si>
  <si>
    <t>Teequaloose 3</t>
  </si>
  <si>
    <t>https://apps.gov.bc.ca/pub/bcgnws/names/65078.html</t>
  </si>
  <si>
    <t>Teequaloose 3A</t>
  </si>
  <si>
    <t>https://apps.gov.bc.ca/pub/bcgnws/names/65100.html</t>
  </si>
  <si>
    <t>https://apps.gov.bc.ca/pub/bcgnws/names/32240.html</t>
  </si>
  <si>
    <t>Three Islands 3</t>
  </si>
  <si>
    <t>https://apps.gov.bc.ca/pub/bcgnws/names/64412.html</t>
  </si>
  <si>
    <t>https://apps.gov.bc.ca/pub/bcgnws/names/19969.html</t>
  </si>
  <si>
    <t>Tipella 7</t>
  </si>
  <si>
    <t>https://apps.gov.bc.ca/pub/bcgnws/names/64954.html</t>
  </si>
  <si>
    <t>Toops 3</t>
  </si>
  <si>
    <t>https://apps.gov.bc.ca/pub/bcgnws/names/65599.html</t>
  </si>
  <si>
    <t>Trafalgar Flat 13</t>
  </si>
  <si>
    <t>https://apps.gov.bc.ca/pub/bcgnws/names/64636.html</t>
  </si>
  <si>
    <t>https://apps.gov.bc.ca/pub/bcgnws/names/21982.html</t>
  </si>
  <si>
    <t>Tsawawmuck 1</t>
  </si>
  <si>
    <t>https://apps.gov.bc.ca/pub/bcgnws/names/65583.html</t>
  </si>
  <si>
    <t>Tseatah 2</t>
  </si>
  <si>
    <t>https://apps.gov.bc.ca/pub/bcgnws/names/65008.html</t>
  </si>
  <si>
    <t>Tsintahktl 2</t>
  </si>
  <si>
    <t>https://apps.gov.bc.ca/pub/bcgnws/names/65582.html</t>
  </si>
  <si>
    <t>Tuckkwiowhum 1</t>
  </si>
  <si>
    <t>https://apps.gov.bc.ca/pub/bcgnws/names/65632.html</t>
  </si>
  <si>
    <t>Tunnel 6</t>
  </si>
  <si>
    <t>https://apps.gov.bc.ca/pub/bcgnws/names/65049.html</t>
  </si>
  <si>
    <t>Turtle Valley</t>
  </si>
  <si>
    <t>https://apps.gov.bc.ca/pub/bcgnws/names/24668.html</t>
  </si>
  <si>
    <t>Tzeachten 13</t>
  </si>
  <si>
    <t>https://apps.gov.bc.ca/pub/bcgnws/names/64609.html</t>
  </si>
  <si>
    <t>Upper Sumas 6</t>
  </si>
  <si>
    <t>https://apps.gov.bc.ca/pub/bcgnws/names/64610.html</t>
  </si>
  <si>
    <t>https://apps.gov.bc.ca/pub/bcgnws/names/23523.html</t>
  </si>
  <si>
    <t>https://apps.gov.bc.ca/pub/bcgnws/names/38067.html</t>
  </si>
  <si>
    <t>https://apps.gov.bc.ca/pub/bcgnws/names/24367.html</t>
  </si>
  <si>
    <t>https://apps.gov.bc.ca/pub/bcgnws/names/24371.html</t>
  </si>
  <si>
    <t>Vinsulla</t>
  </si>
  <si>
    <t>https://apps.gov.bc.ca/pub/bcgnws/names/27639.html</t>
  </si>
  <si>
    <t>Wahleach Island 2</t>
  </si>
  <si>
    <t>https://apps.gov.bc.ca/pub/bcgnws/names/64419.html</t>
  </si>
  <si>
    <t>West Heights</t>
  </si>
  <si>
    <t>https://apps.gov.bc.ca/pub/bcgnws/names/20183.html</t>
  </si>
  <si>
    <t>https://apps.gov.bc.ca/pub/bcgnws/names/27641.html</t>
  </si>
  <si>
    <t>https://apps.gov.bc.ca/pub/bcgnws/names/21021.html</t>
  </si>
  <si>
    <t>Whispering Pines 4</t>
  </si>
  <si>
    <t>https://apps.gov.bc.ca/pub/bcgnws/names/65627.html</t>
  </si>
  <si>
    <t>Williams 2</t>
  </si>
  <si>
    <t>https://apps.gov.bc.ca/pub/bcgnws/names/64574.html</t>
  </si>
  <si>
    <t>Williams Landing</t>
  </si>
  <si>
    <t>https://apps.gov.bc.ca/pub/bcgnws/names/39101.html</t>
  </si>
  <si>
    <t>Yaalstrick 1</t>
  </si>
  <si>
    <t>https://apps.gov.bc.ca/pub/bcgnws/names/65021.html</t>
  </si>
  <si>
    <t>Yakweakwioose 12</t>
  </si>
  <si>
    <t>https://apps.gov.bc.ca/pub/bcgnws/names/64633.html</t>
  </si>
  <si>
    <t>https://apps.gov.bc.ca/pub/bcgnws/names/34879.html</t>
  </si>
  <si>
    <t>Yale 18</t>
  </si>
  <si>
    <t>https://apps.gov.bc.ca/pub/bcgnws/names/64658.html</t>
  </si>
  <si>
    <t>Yale 19</t>
  </si>
  <si>
    <t>https://apps.gov.bc.ca/pub/bcgnws/names/65786.html</t>
  </si>
  <si>
    <t>Yale 20</t>
  </si>
  <si>
    <t>https://apps.gov.bc.ca/pub/bcgnws/names/64656.html</t>
  </si>
  <si>
    <t>Yale 21</t>
  </si>
  <si>
    <t>https://apps.gov.bc.ca/pub/bcgnws/names/64659.html</t>
  </si>
  <si>
    <t>Yale 22</t>
  </si>
  <si>
    <t>https://apps.gov.bc.ca/pub/bcgnws/names/64662.html</t>
  </si>
  <si>
    <t>Yale 23</t>
  </si>
  <si>
    <t>https://apps.gov.bc.ca/pub/bcgnws/names/64657.html</t>
  </si>
  <si>
    <t>Yale 24</t>
  </si>
  <si>
    <t>https://apps.gov.bc.ca/pub/bcgnws/names/64660.html</t>
  </si>
  <si>
    <t>Yale 25</t>
  </si>
  <si>
    <t>https://apps.gov.bc.ca/pub/bcgnws/names/64663.html</t>
  </si>
  <si>
    <t>Yale Town 1</t>
  </si>
  <si>
    <t>https://apps.gov.bc.ca/pub/bcgnws/names/64631.html</t>
  </si>
  <si>
    <t>https://apps.gov.bc.ca/pub/bcgnws/names/24791.html</t>
  </si>
  <si>
    <t>Yelakin 4</t>
  </si>
  <si>
    <t>https://apps.gov.bc.ca/pub/bcgnws/names/65099.html</t>
  </si>
  <si>
    <t>Yelakin 4A</t>
  </si>
  <si>
    <t>https://apps.gov.bc.ca/pub/bcgnws/names/65098.html</t>
  </si>
  <si>
    <t>Zaitscullachan 9</t>
  </si>
  <si>
    <t>https://apps.gov.bc.ca/pub/bcgnws/names/65016.html</t>
  </si>
  <si>
    <t>Zoht 14</t>
  </si>
  <si>
    <t>https://apps.gov.bc.ca/pub/bcgnws/names/65556.html</t>
  </si>
  <si>
    <t>Zoht 4</t>
  </si>
  <si>
    <t>https://apps.gov.bc.ca/pub/bcgnws/names/65561.html</t>
  </si>
  <si>
    <t>Zoht 5</t>
  </si>
  <si>
    <t>https://apps.gov.bc.ca/pub/bcgnws/names/65560.html</t>
  </si>
  <si>
    <t>https://apps.gov.bc.ca/pub/bcgnws/names/495.html</t>
  </si>
  <si>
    <t>Alice Siding</t>
  </si>
  <si>
    <t>https://apps.gov.bc.ca/pub/bcgnws/names/1011.html</t>
  </si>
  <si>
    <t>https://apps.gov.bc.ca/pub/bcgnws/names/2131.html</t>
  </si>
  <si>
    <t>Applegrove</t>
  </si>
  <si>
    <t>https://apps.gov.bc.ca/pub/bcgnws/names/2134.html</t>
  </si>
  <si>
    <t>https://apps.gov.bc.ca/pub/bcgnws/names/9185.html</t>
  </si>
  <si>
    <t>https://apps.gov.bc.ca/pub/bcgnws/names/9239.html</t>
  </si>
  <si>
    <t>Arrow Park</t>
  </si>
  <si>
    <t>https://apps.gov.bc.ca/pub/bcgnws/names/39883.html</t>
  </si>
  <si>
    <t>Arrowhead</t>
  </si>
  <si>
    <t>https://apps.gov.bc.ca/pub/bcgnws/names/39855.html</t>
  </si>
  <si>
    <t>Athalmer</t>
  </si>
  <si>
    <t>https://apps.gov.bc.ca/pub/bcgnws/names/9817.html</t>
  </si>
  <si>
    <t>Baker</t>
  </si>
  <si>
    <t>https://apps.gov.bc.ca/pub/bcgnws/names/10991.html</t>
  </si>
  <si>
    <t>https://apps.gov.bc.ca/pub/bcgnws/names/11038.html</t>
  </si>
  <si>
    <t>https://apps.gov.bc.ca/pub/bcgnws/names/12509.html</t>
  </si>
  <si>
    <t>Beasley</t>
  </si>
  <si>
    <t>https://apps.gov.bc.ca/pub/bcgnws/names/54116.html</t>
  </si>
  <si>
    <t>https://apps.gov.bc.ca/pub/bcgnws/names/2738.html</t>
  </si>
  <si>
    <t>Beaver Falls</t>
  </si>
  <si>
    <t>https://apps.gov.bc.ca/pub/bcgnws/names/2792.html</t>
  </si>
  <si>
    <t>Big Eddy</t>
  </si>
  <si>
    <t>https://apps.gov.bc.ca/pub/bcgnws/names/4324.html</t>
  </si>
  <si>
    <t>https://apps.gov.bc.ca/pub/bcgnws/names/5085.html</t>
  </si>
  <si>
    <t>https://apps.gov.bc.ca/pub/bcgnws/names/5727.html</t>
  </si>
  <si>
    <t>Blewett</t>
  </si>
  <si>
    <t>https://apps.gov.bc.ca/pub/bcgnws/names/22269.html</t>
  </si>
  <si>
    <t>https://apps.gov.bc.ca/pub/bcgnws/names/5802.html</t>
  </si>
  <si>
    <t>https://apps.gov.bc.ca/pub/bcgnws/names/273.html</t>
  </si>
  <si>
    <t>https://apps.gov.bc.ca/pub/bcgnws/names/335.html</t>
  </si>
  <si>
    <t>Brandon</t>
  </si>
  <si>
    <t>https://apps.gov.bc.ca/pub/bcgnws/names/594.html</t>
  </si>
  <si>
    <t>https://apps.gov.bc.ca/pub/bcgnws/names/1094.html</t>
  </si>
  <si>
    <t>https://apps.gov.bc.ca/pub/bcgnws/names/1096.html</t>
  </si>
  <si>
    <t>https://apps.gov.bc.ca/pub/bcgnws/names/38865.html</t>
  </si>
  <si>
    <t>https://apps.gov.bc.ca/pub/bcgnws/names/2149.html</t>
  </si>
  <si>
    <t>Bummers Flat 6</t>
  </si>
  <si>
    <t>https://apps.gov.bc.ca/pub/bcgnws/names/65095.html</t>
  </si>
  <si>
    <t>https://apps.gov.bc.ca/pub/bcgnws/names/2243.html</t>
  </si>
  <si>
    <t>Caithness</t>
  </si>
  <si>
    <t>https://apps.gov.bc.ca/pub/bcgnws/names/9372.html</t>
  </si>
  <si>
    <t>Camborne</t>
  </si>
  <si>
    <t>https://apps.gov.bc.ca/pub/bcgnws/names/18.html</t>
  </si>
  <si>
    <t>https://apps.gov.bc.ca/pub/bcgnws/names/29163.html</t>
  </si>
  <si>
    <t>https://apps.gov.bc.ca/pub/bcgnws/names/38323.html</t>
  </si>
  <si>
    <t>https://apps.gov.bc.ca/pub/bcgnws/names/38760.html</t>
  </si>
  <si>
    <t>https://apps.gov.bc.ca/pub/bcgnws/names/54523.html</t>
  </si>
  <si>
    <t>Casino</t>
  </si>
  <si>
    <t>https://apps.gov.bc.ca/pub/bcgnws/names/11300.html</t>
  </si>
  <si>
    <t>Cassimayooks 5</t>
  </si>
  <si>
    <t>https://apps.gov.bc.ca/pub/bcgnws/names/65096.html</t>
  </si>
  <si>
    <t>Castledale</t>
  </si>
  <si>
    <t>https://apps.gov.bc.ca/pub/bcgnws/names/39885.html</t>
  </si>
  <si>
    <t>https://apps.gov.bc.ca/pub/bcgnws/names/29230.html</t>
  </si>
  <si>
    <t>Chapman Camp</t>
  </si>
  <si>
    <t>https://apps.gov.bc.ca/pub/bcgnws/names/38868.html</t>
  </si>
  <si>
    <t>Cody</t>
  </si>
  <si>
    <t>https://apps.gov.bc.ca/pub/bcgnws/names/10272.html</t>
  </si>
  <si>
    <t>https://apps.gov.bc.ca/pub/bcgnws/names/10801.html</t>
  </si>
  <si>
    <t>Columbia Gardens</t>
  </si>
  <si>
    <t>https://apps.gov.bc.ca/pub/bcgnws/names/10892.html</t>
  </si>
  <si>
    <t>Columbia Lake 3</t>
  </si>
  <si>
    <t>https://apps.gov.bc.ca/pub/bcgnws/names/65618.html</t>
  </si>
  <si>
    <t>https://apps.gov.bc.ca/pub/bcgnws/names/12320.html</t>
  </si>
  <si>
    <t>Corbin</t>
  </si>
  <si>
    <t>https://apps.gov.bc.ca/pub/bcgnws/names/13030.html</t>
  </si>
  <si>
    <t>Corra Linn</t>
  </si>
  <si>
    <t>https://apps.gov.bc.ca/pub/bcgnws/names/13086.html</t>
  </si>
  <si>
    <t>https://apps.gov.bc.ca/pub/bcgnws/names/4786.html</t>
  </si>
  <si>
    <t>https://apps.gov.bc.ca/pub/bcgnws/names/38317.html</t>
  </si>
  <si>
    <t>Crescent Bay</t>
  </si>
  <si>
    <t>https://apps.gov.bc.ca/pub/bcgnws/names/21169.html</t>
  </si>
  <si>
    <t>https://apps.gov.bc.ca/pub/bcgnws/names/4860.html</t>
  </si>
  <si>
    <t>https://apps.gov.bc.ca/pub/bcgnws/names/4864.html</t>
  </si>
  <si>
    <t>Creston 1</t>
  </si>
  <si>
    <t>https://apps.gov.bc.ca/pub/bcgnws/names/65573.html</t>
  </si>
  <si>
    <t>Banff--Jasper--Rocky Mountain House</t>
  </si>
  <si>
    <t>https://apps.gov.bc.ca/pub/bcgnws/names/35185.html</t>
  </si>
  <si>
    <t>Curzon</t>
  </si>
  <si>
    <t>https://apps.gov.bc.ca/pub/bcgnws/names/6553.html</t>
  </si>
  <si>
    <t>https://apps.gov.bc.ca/pub/bcgnws/names/13748.html</t>
  </si>
  <si>
    <t>https://apps.gov.bc.ca/pub/bcgnws/names/25220.html</t>
  </si>
  <si>
    <t>https://apps.gov.bc.ca/pub/bcgnws/names/15530.html</t>
  </si>
  <si>
    <t>East Arrow Park</t>
  </si>
  <si>
    <t>https://apps.gov.bc.ca/pub/bcgnws/names/1200.html</t>
  </si>
  <si>
    <t>East Gate</t>
  </si>
  <si>
    <t>https://apps.gov.bc.ca/pub/bcgnws/names/37900.html</t>
  </si>
  <si>
    <t>East Trail</t>
  </si>
  <si>
    <t>https://apps.gov.bc.ca/pub/bcgnws/names/1244.html</t>
  </si>
  <si>
    <t>Edelweiss</t>
  </si>
  <si>
    <t>https://apps.gov.bc.ca/pub/bcgnws/names/1709.html</t>
  </si>
  <si>
    <t>https://apps.gov.bc.ca/pub/bcgnws/names/1722.html</t>
  </si>
  <si>
    <t>https://apps.gov.bc.ca/pub/bcgnws/names/1724.html</t>
  </si>
  <si>
    <t>Elk Prairie</t>
  </si>
  <si>
    <t>https://apps.gov.bc.ca/pub/bcgnws/names/9466.html</t>
  </si>
  <si>
    <t>https://apps.gov.bc.ca/pub/bcgnws/names/9449.html</t>
  </si>
  <si>
    <t>https://apps.gov.bc.ca/pub/bcgnws/names/9462.html</t>
  </si>
  <si>
    <t>Erickson</t>
  </si>
  <si>
    <t>https://apps.gov.bc.ca/pub/bcgnws/names/10591.html</t>
  </si>
  <si>
    <t>https://apps.gov.bc.ca/pub/bcgnws/names/10594.html</t>
  </si>
  <si>
    <t>https://apps.gov.bc.ca/pub/bcgnws/names/11872.html</t>
  </si>
  <si>
    <t>https://apps.gov.bc.ca/pub/bcgnws/names/11927.html</t>
  </si>
  <si>
    <t>https://apps.gov.bc.ca/pub/bcgnws/names/11937.html</t>
  </si>
  <si>
    <t>https://apps.gov.bc.ca/pub/bcgnws/names/11971.html</t>
  </si>
  <si>
    <t>Five Mile</t>
  </si>
  <si>
    <t>https://apps.gov.bc.ca/pub/bcgnws/names/12837.html</t>
  </si>
  <si>
    <t>Flathead</t>
  </si>
  <si>
    <t>https://apps.gov.bc.ca/pub/bcgnws/names/12860.html</t>
  </si>
  <si>
    <t>https://apps.gov.bc.ca/pub/bcgnws/names/12863.html</t>
  </si>
  <si>
    <t>Forde</t>
  </si>
  <si>
    <t>https://apps.gov.bc.ca/pub/bcgnws/names/12982.html</t>
  </si>
  <si>
    <t>https://apps.gov.bc.ca/pub/bcgnws/names/3600.html</t>
  </si>
  <si>
    <t>https://apps.gov.bc.ca/pub/bcgnws/names/25856.html</t>
  </si>
  <si>
    <t>https://apps.gov.bc.ca/pub/bcgnws/names/4479.html</t>
  </si>
  <si>
    <t>https://apps.gov.bc.ca/pub/bcgnws/names/5227.html</t>
  </si>
  <si>
    <t>Galloway</t>
  </si>
  <si>
    <t>https://apps.gov.bc.ca/pub/bcgnws/names/5256.html</t>
  </si>
  <si>
    <t>https://apps.gov.bc.ca/pub/bcgnws/names/6012.html</t>
  </si>
  <si>
    <t>Gibson Creek</t>
  </si>
  <si>
    <t>https://apps.gov.bc.ca/pub/bcgnws/names/6096.html</t>
  </si>
  <si>
    <t>https://apps.gov.bc.ca/pub/bcgnws/names/1409.html</t>
  </si>
  <si>
    <t>Glenbank</t>
  </si>
  <si>
    <t>https://apps.gov.bc.ca/pub/bcgnws/names/1435.html</t>
  </si>
  <si>
    <t>https://apps.gov.bc.ca/pub/bcgnws/names/2006.html</t>
  </si>
  <si>
    <t>https://apps.gov.bc.ca/pub/bcgnws/names/2009.html</t>
  </si>
  <si>
    <t>https://apps.gov.bc.ca/pub/bcgnws/names/28894.html</t>
  </si>
  <si>
    <t>Granite</t>
  </si>
  <si>
    <t>https://apps.gov.bc.ca/pub/bcgnws/names/11656.html</t>
  </si>
  <si>
    <t>https://apps.gov.bc.ca/pub/bcgnws/names/12406.html</t>
  </si>
  <si>
    <t>https://apps.gov.bc.ca/pub/bcgnws/names/2636.html</t>
  </si>
  <si>
    <t>https://apps.gov.bc.ca/pub/bcgnws/names/35079.html</t>
  </si>
  <si>
    <t>https://apps.gov.bc.ca/pub/bcgnws/names/7708.html</t>
  </si>
  <si>
    <t>https://apps.gov.bc.ca/pub/bcgnws/names/7710.html</t>
  </si>
  <si>
    <t>https://apps.gov.bc.ca/pub/bcgnws/names/35899.html</t>
  </si>
  <si>
    <t>https://apps.gov.bc.ca/pub/bcgnws/names/18418.html</t>
  </si>
  <si>
    <t>https://apps.gov.bc.ca/pub/bcgnws/names/25883.html</t>
  </si>
  <si>
    <t>https://apps.gov.bc.ca/pub/bcgnws/names/15683.html</t>
  </si>
  <si>
    <t>https://apps.gov.bc.ca/pub/bcgnws/names/1792.html</t>
  </si>
  <si>
    <t>Isidore's Ranch 4</t>
  </si>
  <si>
    <t>https://apps.gov.bc.ca/pub/bcgnws/names/65089.html</t>
  </si>
  <si>
    <t>https://apps.gov.bc.ca/pub/bcgnws/names/9576.html</t>
  </si>
  <si>
    <t>https://apps.gov.bc.ca/pub/bcgnws/names/10100.html</t>
  </si>
  <si>
    <t>https://apps.gov.bc.ca/pub/bcgnws/names/11831.html</t>
  </si>
  <si>
    <t>https://apps.gov.bc.ca/pub/bcgnws/names/3045.html</t>
  </si>
  <si>
    <t>https://apps.gov.bc.ca/pub/bcgnws/names/3865.html</t>
  </si>
  <si>
    <t>https://apps.gov.bc.ca/pub/bcgnws/names/4557.html</t>
  </si>
  <si>
    <t>https://apps.gov.bc.ca/pub/bcgnws/names/28395.html</t>
  </si>
  <si>
    <t>https://apps.gov.bc.ca/pub/bcgnws/names/38213.html</t>
  </si>
  <si>
    <t>Kootenay 1</t>
  </si>
  <si>
    <t>https://apps.gov.bc.ca/pub/bcgnws/names/65090.html</t>
  </si>
  <si>
    <t>https://apps.gov.bc.ca/pub/bcgnws/names/6252.html</t>
  </si>
  <si>
    <t>https://apps.gov.bc.ca/pub/bcgnws/names/6255.html</t>
  </si>
  <si>
    <t>https://apps.gov.bc.ca/pub/bcgnws/names/54467.html</t>
  </si>
  <si>
    <t>https://apps.gov.bc.ca/pub/bcgnws/names/6284.html</t>
  </si>
  <si>
    <t>https://apps.gov.bc.ca/pub/bcgnws/names/35898.html</t>
  </si>
  <si>
    <t>https://apps.gov.bc.ca/pub/bcgnws/names/8879.html</t>
  </si>
  <si>
    <t>https://apps.gov.bc.ca/pub/bcgnws/names/663.html</t>
  </si>
  <si>
    <t>https://apps.gov.bc.ca/pub/bcgnws/names/942.html</t>
  </si>
  <si>
    <t>https://apps.gov.bc.ca/pub/bcgnws/names/2419.html</t>
  </si>
  <si>
    <t>Longbeach</t>
  </si>
  <si>
    <t>https://apps.gov.bc.ca/pub/bcgnws/names/10168.html</t>
  </si>
  <si>
    <t>Lower China Creek</t>
  </si>
  <si>
    <t>https://apps.gov.bc.ca/pub/bcgnws/names/38377.html</t>
  </si>
  <si>
    <t>Lower Kootenay 1A</t>
  </si>
  <si>
    <t>https://apps.gov.bc.ca/pub/bcgnws/names/65574.html</t>
  </si>
  <si>
    <t>Lower Kootenay 1B</t>
  </si>
  <si>
    <t>https://apps.gov.bc.ca/pub/bcgnws/names/65575.html</t>
  </si>
  <si>
    <t>Lower Kootenay 1C</t>
  </si>
  <si>
    <t>https://apps.gov.bc.ca/pub/bcgnws/names/65568.html</t>
  </si>
  <si>
    <t>Lower Kootenay 2</t>
  </si>
  <si>
    <t>https://apps.gov.bc.ca/pub/bcgnws/names/65569.html</t>
  </si>
  <si>
    <t>Lower Kootenay 3</t>
  </si>
  <si>
    <t>https://apps.gov.bc.ca/pub/bcgnws/names/65570.html</t>
  </si>
  <si>
    <t>Lower Kootenay 4</t>
  </si>
  <si>
    <t>https://apps.gov.bc.ca/pub/bcgnws/names/65571.html</t>
  </si>
  <si>
    <t>Lower Kootenay 5</t>
  </si>
  <si>
    <t>https://apps.gov.bc.ca/pub/bcgnws/names/65564.html</t>
  </si>
  <si>
    <t>https://apps.gov.bc.ca/pub/bcgnws/names/11521.html</t>
  </si>
  <si>
    <t>Makinson</t>
  </si>
  <si>
    <t>https://apps.gov.bc.ca/pub/bcgnws/names/21177.html</t>
  </si>
  <si>
    <t>Marblehead</t>
  </si>
  <si>
    <t>https://apps.gov.bc.ca/pub/bcgnws/names/5558.html</t>
  </si>
  <si>
    <t>https://apps.gov.bc.ca/pub/bcgnws/names/6439.html</t>
  </si>
  <si>
    <t>https://apps.gov.bc.ca/pub/bcgnws/names/7477.html</t>
  </si>
  <si>
    <t>https://apps.gov.bc.ca/pub/bcgnws/names/21587.html</t>
  </si>
  <si>
    <t>https://apps.gov.bc.ca/pub/bcgnws/names/21596.html</t>
  </si>
  <si>
    <t>https://apps.gov.bc.ca/pub/bcgnws/names/21605.html</t>
  </si>
  <si>
    <t>https://apps.gov.bc.ca/pub/bcgnws/names/22582.html</t>
  </si>
  <si>
    <t>https://apps.gov.bc.ca/pub/bcgnws/names/24276.html</t>
  </si>
  <si>
    <t>https://apps.gov.bc.ca/pub/bcgnws/names/7111.html</t>
  </si>
  <si>
    <t>Morrissey</t>
  </si>
  <si>
    <t>https://apps.gov.bc.ca/pub/bcgnws/names/7247.html</t>
  </si>
  <si>
    <t>Mountain Station</t>
  </si>
  <si>
    <t>https://apps.gov.bc.ca/pub/bcgnws/names/38606.html</t>
  </si>
  <si>
    <t>https://apps.gov.bc.ca/pub/bcgnws/names/8206.html</t>
  </si>
  <si>
    <t>https://apps.gov.bc.ca/pub/bcgnws/names/38677.html</t>
  </si>
  <si>
    <t>https://apps.gov.bc.ca/pub/bcgnws/names/13493.html</t>
  </si>
  <si>
    <t>https://apps.gov.bc.ca/pub/bcgnws/names/13510.html</t>
  </si>
  <si>
    <t>https://apps.gov.bc.ca/pub/bcgnws/names/13574.html</t>
  </si>
  <si>
    <t>New Settlement</t>
  </si>
  <si>
    <t>https://apps.gov.bc.ca/pub/bcgnws/names/39210.html</t>
  </si>
  <si>
    <t>Newgate</t>
  </si>
  <si>
    <t>https://apps.gov.bc.ca/pub/bcgnws/names/35860.html</t>
  </si>
  <si>
    <t>https://apps.gov.bc.ca/pub/bcgnws/names/14274.html</t>
  </si>
  <si>
    <t>Oasis</t>
  </si>
  <si>
    <t>https://apps.gov.bc.ca/pub/bcgnws/names/38415.html</t>
  </si>
  <si>
    <t>https://apps.gov.bc.ca/pub/bcgnws/names/18651.html</t>
  </si>
  <si>
    <t>https://apps.gov.bc.ca/pub/bcgnws/names/18720.html</t>
  </si>
  <si>
    <t>https://apps.gov.bc.ca/pub/bcgnws/names/27204.html</t>
  </si>
  <si>
    <t>https://apps.gov.bc.ca/pub/bcgnws/names/16048.html</t>
  </si>
  <si>
    <t>https://apps.gov.bc.ca/pub/bcgnws/names/16075.html</t>
  </si>
  <si>
    <t>https://apps.gov.bc.ca/pub/bcgnws/names/35912.html</t>
  </si>
  <si>
    <t>https://apps.gov.bc.ca/pub/bcgnws/names/37822.html</t>
  </si>
  <si>
    <t>https://apps.gov.bc.ca/pub/bcgnws/names/40783.html</t>
  </si>
  <si>
    <t>https://apps.gov.bc.ca/pub/bcgnws/names/39217.html</t>
  </si>
  <si>
    <t>Poplar Creek</t>
  </si>
  <si>
    <t>https://apps.gov.bc.ca/pub/bcgnws/names/17734.html</t>
  </si>
  <si>
    <t>Porto Rico</t>
  </si>
  <si>
    <t>https://apps.gov.bc.ca/pub/bcgnws/names/16167.html</t>
  </si>
  <si>
    <t>https://apps.gov.bc.ca/pub/bcgnws/names/19247.html</t>
  </si>
  <si>
    <t>https://apps.gov.bc.ca/pub/bcgnws/names/21255.html</t>
  </si>
  <si>
    <t>https://apps.gov.bc.ca/pub/bcgnws/names/22291.html</t>
  </si>
  <si>
    <t>https://apps.gov.bc.ca/pub/bcgnws/names/23207.html</t>
  </si>
  <si>
    <t>https://apps.gov.bc.ca/pub/bcgnws/names/23312.html</t>
  </si>
  <si>
    <t>Remac</t>
  </si>
  <si>
    <t>https://apps.gov.bc.ca/pub/bcgnws/names/27436.html</t>
  </si>
  <si>
    <t>https://apps.gov.bc.ca/pub/bcgnws/names/18971.html</t>
  </si>
  <si>
    <t>https://apps.gov.bc.ca/pub/bcgnws/names/19001.html</t>
  </si>
  <si>
    <t>https://apps.gov.bc.ca/pub/bcgnws/names/19010.html</t>
  </si>
  <si>
    <t>https://apps.gov.bc.ca/pub/bcgnws/names/19862.html</t>
  </si>
  <si>
    <t>Rivervale</t>
  </si>
  <si>
    <t>https://apps.gov.bc.ca/pub/bcgnws/names/19895.html</t>
  </si>
  <si>
    <t>https://apps.gov.bc.ca/pub/bcgnws/names/22271.html</t>
  </si>
  <si>
    <t>Robson West</t>
  </si>
  <si>
    <t>https://apps.gov.bc.ca/pub/bcgnws/names/20802.html</t>
  </si>
  <si>
    <t>Rockyview</t>
  </si>
  <si>
    <t>https://apps.gov.bc.ca/pub/bcgnws/names/20860.html</t>
  </si>
  <si>
    <t>https://apps.gov.bc.ca/pub/bcgnws/names/40822.html</t>
  </si>
  <si>
    <t>https://apps.gov.bc.ca/pub/bcgnws/names/20905.html</t>
  </si>
  <si>
    <t>https://apps.gov.bc.ca/pub/bcgnws/names/21798.html</t>
  </si>
  <si>
    <t>Ross Spur</t>
  </si>
  <si>
    <t>https://apps.gov.bc.ca/pub/bcgnws/names/21839.html</t>
  </si>
  <si>
    <t>https://apps.gov.bc.ca/pub/bcgnws/names/21861.html</t>
  </si>
  <si>
    <t>Round Prairie</t>
  </si>
  <si>
    <t>https://apps.gov.bc.ca/pub/bcgnws/names/21891.html</t>
  </si>
  <si>
    <t>Saint Mary's 1A</t>
  </si>
  <si>
    <t>https://apps.gov.bc.ca/pub/bcgnws/names/65172.html</t>
  </si>
  <si>
    <t>https://apps.gov.bc.ca/pub/bcgnws/names/13633.html</t>
  </si>
  <si>
    <t>https://apps.gov.bc.ca/pub/bcgnws/names/27431.html</t>
  </si>
  <si>
    <t>https://apps.gov.bc.ca/pub/bcgnws/names/13711.html</t>
  </si>
  <si>
    <t>https://apps.gov.bc.ca/pub/bcgnws/names/16323.html</t>
  </si>
  <si>
    <t>https://apps.gov.bc.ca/pub/bcgnws/names/16326.html</t>
  </si>
  <si>
    <t>https://apps.gov.bc.ca/pub/bcgnws/names/19474.html</t>
  </si>
  <si>
    <t>https://apps.gov.bc.ca/pub/bcgnws/names/65773.html</t>
  </si>
  <si>
    <t>https://apps.gov.bc.ca/pub/bcgnws/names/19489.html</t>
  </si>
  <si>
    <t>Silica</t>
  </si>
  <si>
    <t>https://apps.gov.bc.ca/pub/bcgnws/names/20428.html</t>
  </si>
  <si>
    <t>https://apps.gov.bc.ca/pub/bcgnws/names/20485.html</t>
  </si>
  <si>
    <t>Sirdar</t>
  </si>
  <si>
    <t>https://apps.gov.bc.ca/pub/bcgnws/names/20544.html</t>
  </si>
  <si>
    <t>https://apps.gov.bc.ca/pub/bcgnws/names/21507.html</t>
  </si>
  <si>
    <t>https://apps.gov.bc.ca/pub/bcgnws/names/22406.html</t>
  </si>
  <si>
    <t>https://apps.gov.bc.ca/pub/bcgnws/names/22409.html</t>
  </si>
  <si>
    <t>https://apps.gov.bc.ca/pub/bcgnws/names/20714.html</t>
  </si>
  <si>
    <t>https://apps.gov.bc.ca/pub/bcgnws/names/21659.html</t>
  </si>
  <si>
    <t>https://apps.gov.bc.ca/pub/bcgnws/names/16493.html</t>
  </si>
  <si>
    <t>St. Eugene Mission</t>
  </si>
  <si>
    <t>https://apps.gov.bc.ca/pub/bcgnws/names/13191.html</t>
  </si>
  <si>
    <t>https://apps.gov.bc.ca/pub/bcgnws/names/13355.html</t>
  </si>
  <si>
    <t>https://apps.gov.bc.ca/pub/bcgnws/names/13964.html</t>
  </si>
  <si>
    <t>Sunshine Bay</t>
  </si>
  <si>
    <t>https://apps.gov.bc.ca/pub/bcgnws/names/13994.html</t>
  </si>
  <si>
    <t>https://apps.gov.bc.ca/pub/bcgnws/names/17667.html</t>
  </si>
  <si>
    <t>Tadanac</t>
  </si>
  <si>
    <t>https://apps.gov.bc.ca/pub/bcgnws/names/16741.html</t>
  </si>
  <si>
    <t>https://apps.gov.bc.ca/pub/bcgnws/names/16758.html</t>
  </si>
  <si>
    <t>Tarrys</t>
  </si>
  <si>
    <t>https://apps.gov.bc.ca/pub/bcgnws/names/34997.html</t>
  </si>
  <si>
    <t>Three Forks</t>
  </si>
  <si>
    <t>https://apps.gov.bc.ca/pub/bcgnws/names/40909.html</t>
  </si>
  <si>
    <t>Thrums</t>
  </si>
  <si>
    <t>https://apps.gov.bc.ca/pub/bcgnws/names/19040.html</t>
  </si>
  <si>
    <t>Tobacco Plains 2</t>
  </si>
  <si>
    <t>https://apps.gov.bc.ca/pub/bcgnws/names/65093.html</t>
  </si>
  <si>
    <t>Toby Creek</t>
  </si>
  <si>
    <t>https://apps.gov.bc.ca/pub/bcgnws/names/38027.html</t>
  </si>
  <si>
    <t>https://apps.gov.bc.ca/pub/bcgnws/names/21966.html</t>
  </si>
  <si>
    <t>https://apps.gov.bc.ca/pub/bcgnws/names/39887.html</t>
  </si>
  <si>
    <t>Upper China Creek</t>
  </si>
  <si>
    <t>https://apps.gov.bc.ca/pub/bcgnws/names/38397.html</t>
  </si>
  <si>
    <t>https://apps.gov.bc.ca/pub/bcgnws/names/38432.html</t>
  </si>
  <si>
    <t>https://apps.gov.bc.ca/pub/bcgnws/names/24410.html</t>
  </si>
  <si>
    <t>Waneta Junction</t>
  </si>
  <si>
    <t>https://apps.gov.bc.ca/pub/bcgnws/names/15951.html</t>
  </si>
  <si>
    <t>https://apps.gov.bc.ca/pub/bcgnws/names/19127.html</t>
  </si>
  <si>
    <t>https://apps.gov.bc.ca/pub/bcgnws/names/19132.html</t>
  </si>
  <si>
    <t>https://apps.gov.bc.ca/pub/bcgnws/names/34999.html</t>
  </si>
  <si>
    <t>West Trail</t>
  </si>
  <si>
    <t>https://apps.gov.bc.ca/pub/bcgnws/names/20234.html</t>
  </si>
  <si>
    <t>Willow Point</t>
  </si>
  <si>
    <t>https://apps.gov.bc.ca/pub/bcgnws/names/23051.html</t>
  </si>
  <si>
    <t>https://apps.gov.bc.ca/pub/bcgnws/names/38427.html</t>
  </si>
  <si>
    <t>https://apps.gov.bc.ca/pub/bcgnws/names/25727.html</t>
  </si>
  <si>
    <t>https://apps.gov.bc.ca/pub/bcgnws/names/23148.html</t>
  </si>
  <si>
    <t>https://apps.gov.bc.ca/pub/bcgnws/names/24754.html</t>
  </si>
  <si>
    <t>https://apps.gov.bc.ca/pub/bcgnws/names/24757.html</t>
  </si>
  <si>
    <t>https://apps.gov.bc.ca/pub/bcgnws/names/24766.html</t>
  </si>
  <si>
    <t>https://apps.gov.bc.ca/pub/bcgnws/names/25278.html</t>
  </si>
  <si>
    <t>Zincton</t>
  </si>
  <si>
    <t>https://apps.gov.bc.ca/pub/bcgnws/names/25942.html</t>
  </si>
  <si>
    <t>Albas</t>
  </si>
  <si>
    <t>https://apps.gov.bc.ca/pub/bcgnws/names/539.html</t>
  </si>
  <si>
    <t>Alexis 9</t>
  </si>
  <si>
    <t>https://apps.gov.bc.ca/pub/bcgnws/names/65550.html</t>
  </si>
  <si>
    <t>Allenby</t>
  </si>
  <si>
    <t>https://apps.gov.bc.ca/pub/bcgnws/names/1034.html</t>
  </si>
  <si>
    <t>https://apps.gov.bc.ca/pub/bcgnws/names/41006.html</t>
  </si>
  <si>
    <t>Almond Gardens</t>
  </si>
  <si>
    <t>https://apps.gov.bc.ca/pub/bcgnws/names/1063.html</t>
  </si>
  <si>
    <t>Anaconda</t>
  </si>
  <si>
    <t>https://apps.gov.bc.ca/pub/bcgnws/names/1494.html</t>
  </si>
  <si>
    <t>https://apps.gov.bc.ca/pub/bcgnws/names/1556.html</t>
  </si>
  <si>
    <t>https://apps.gov.bc.ca/pub/bcgnws/names/2065.html</t>
  </si>
  <si>
    <t>https://apps.gov.bc.ca/pub/bcgnws/names/9213.html</t>
  </si>
  <si>
    <t>Ashnola 10</t>
  </si>
  <si>
    <t>https://apps.gov.bc.ca/pub/bcgnws/names/65549.html</t>
  </si>
  <si>
    <t>https://apps.gov.bc.ca/pub/bcgnws/names/9788.html</t>
  </si>
  <si>
    <t>https://apps.gov.bc.ca/pub/bcgnws/names/11059.html</t>
  </si>
  <si>
    <t>https://apps.gov.bc.ca/pub/bcgnws/names/27608.html</t>
  </si>
  <si>
    <t>Bastion Bay</t>
  </si>
  <si>
    <t>https://apps.gov.bc.ca/pub/bcgnws/names/38335.html</t>
  </si>
  <si>
    <t>Beachcomber Bay</t>
  </si>
  <si>
    <t>https://apps.gov.bc.ca/pub/bcgnws/names/12521.html</t>
  </si>
  <si>
    <t>https://apps.gov.bc.ca/pub/bcgnws/names/38321.html</t>
  </si>
  <si>
    <t>Benvoulin</t>
  </si>
  <si>
    <t>https://apps.gov.bc.ca/pub/bcgnws/names/4215.html</t>
  </si>
  <si>
    <t>Billings</t>
  </si>
  <si>
    <t>https://apps.gov.bc.ca/pub/bcgnws/names/5054.html</t>
  </si>
  <si>
    <t>https://apps.gov.bc.ca/pub/bcgnws/names/5772.html</t>
  </si>
  <si>
    <t>Blind Creek 6</t>
  </si>
  <si>
    <t>https://apps.gov.bc.ca/pub/bcgnws/names/65553.html</t>
  </si>
  <si>
    <t>Blind Creek 6A</t>
  </si>
  <si>
    <t>https://apps.gov.bc.ca/pub/bcgnws/names/65552.html</t>
  </si>
  <si>
    <t>https://apps.gov.bc.ca/pub/bcgnws/names/6722.html</t>
  </si>
  <si>
    <t>Boundary Falls</t>
  </si>
  <si>
    <t>https://apps.gov.bc.ca/pub/bcgnws/names/440.html</t>
  </si>
  <si>
    <t>https://apps.gov.bc.ca/pub/bcgnws/names/37695.html</t>
  </si>
  <si>
    <t>https://apps.gov.bc.ca/pub/bcgnws/names/38319.html</t>
  </si>
  <si>
    <t>Broadview</t>
  </si>
  <si>
    <t>https://apps.gov.bc.ca/pub/bcgnws/names/1109.html</t>
  </si>
  <si>
    <t>Camp McKinney</t>
  </si>
  <si>
    <t>https://apps.gov.bc.ca/pub/bcgnws/names/10505.html</t>
  </si>
  <si>
    <t>https://apps.gov.bc.ca/pub/bcgnws/names/10528.html</t>
  </si>
  <si>
    <t>Carlin</t>
  </si>
  <si>
    <t>https://apps.gov.bc.ca/pub/bcgnws/names/11208.html</t>
  </si>
  <si>
    <t>https://apps.gov.bc.ca/pub/bcgnws/names/38866.html</t>
  </si>
  <si>
    <t>Carrs</t>
  </si>
  <si>
    <t>https://apps.gov.bc.ca/pub/bcgnws/names/11260.html</t>
  </si>
  <si>
    <t>Carson</t>
  </si>
  <si>
    <t>https://apps.gov.bc.ca/pub/bcgnws/names/54588.html</t>
  </si>
  <si>
    <t>https://apps.gov.bc.ca/pub/bcgnws/names/29225.html</t>
  </si>
  <si>
    <t>https://apps.gov.bc.ca/pub/bcgnws/names/3459.html</t>
  </si>
  <si>
    <t>Cedar Grove</t>
  </si>
  <si>
    <t>https://apps.gov.bc.ca/pub/bcgnws/names/37688.html</t>
  </si>
  <si>
    <t>https://apps.gov.bc.ca/pub/bcgnws/names/3509.html</t>
  </si>
  <si>
    <t>https://apps.gov.bc.ca/pub/bcgnws/names/38526.html</t>
  </si>
  <si>
    <t>Chopaka</t>
  </si>
  <si>
    <t>https://apps.gov.bc.ca/pub/bcgnws/names/5919.html</t>
  </si>
  <si>
    <t>Chopaka 7 &amp; 8</t>
  </si>
  <si>
    <t>https://apps.gov.bc.ca/pub/bcgnws/names/65801.html</t>
  </si>
  <si>
    <t>https://apps.gov.bc.ca/pub/bcgnws/names/5933.html</t>
  </si>
  <si>
    <t>https://apps.gov.bc.ca/pub/bcgnws/names/40503.html</t>
  </si>
  <si>
    <t>Chuchuwayha 2</t>
  </si>
  <si>
    <t>https://apps.gov.bc.ca/pub/bcgnws/names/65184.html</t>
  </si>
  <si>
    <t>Chuchuwayha 2C</t>
  </si>
  <si>
    <t>https://apps.gov.bc.ca/pub/bcgnws/names/65195.html</t>
  </si>
  <si>
    <t>Chum Creek 2</t>
  </si>
  <si>
    <t>https://apps.gov.bc.ca/pub/bcgnws/names/65577.html</t>
  </si>
  <si>
    <t>Chute Lake</t>
  </si>
  <si>
    <t>https://apps.gov.bc.ca/pub/bcgnws/names/40506.html</t>
  </si>
  <si>
    <t>https://apps.gov.bc.ca/pub/bcgnws/names/27626.html</t>
  </si>
  <si>
    <t>https://apps.gov.bc.ca/pub/bcgnws/names/10820.html</t>
  </si>
  <si>
    <t>Craigellachie</t>
  </si>
  <si>
    <t>https://apps.gov.bc.ca/pub/bcgnws/names/4772.html</t>
  </si>
  <si>
    <t>Creighton Valley</t>
  </si>
  <si>
    <t>https://apps.gov.bc.ca/pub/bcgnws/names/4838.html</t>
  </si>
  <si>
    <t>Crescent Beach</t>
  </si>
  <si>
    <t>https://apps.gov.bc.ca/pub/bcgnws/names/4844.html</t>
  </si>
  <si>
    <t>Deadwood</t>
  </si>
  <si>
    <t>https://apps.gov.bc.ca/pub/bcgnws/names/8540.html</t>
  </si>
  <si>
    <t>https://apps.gov.bc.ca/pub/bcgnws/names/13236.html</t>
  </si>
  <si>
    <t>Duck Lake 7</t>
  </si>
  <si>
    <t>https://apps.gov.bc.ca/pub/bcgnws/names/65649.html</t>
  </si>
  <si>
    <t>https://apps.gov.bc.ca/pub/bcgnws/names/811.html</t>
  </si>
  <si>
    <t>Eagle Bluff</t>
  </si>
  <si>
    <t>https://apps.gov.bc.ca/pub/bcgnws/names/40324.html</t>
  </si>
  <si>
    <t>East Kelowna</t>
  </si>
  <si>
    <t>https://apps.gov.bc.ca/pub/bcgnws/names/1220.html</t>
  </si>
  <si>
    <t>East Osoyoos</t>
  </si>
  <si>
    <t>https://apps.gov.bc.ca/pub/bcgnws/names/1232.html</t>
  </si>
  <si>
    <t>https://apps.gov.bc.ca/pub/bcgnws/names/37730.html</t>
  </si>
  <si>
    <t>Eholt</t>
  </si>
  <si>
    <t>https://apps.gov.bc.ca/pub/bcgnws/names/2284.html</t>
  </si>
  <si>
    <t>https://apps.gov.bc.ca/pub/bcgnws/names/9501.html</t>
  </si>
  <si>
    <t>https://apps.gov.bc.ca/pub/bcgnws/names/9990.html</t>
  </si>
  <si>
    <t>Enderby 2</t>
  </si>
  <si>
    <t>https://apps.gov.bc.ca/pub/bcgnws/names/65085.html</t>
  </si>
  <si>
    <t>Fairview</t>
  </si>
  <si>
    <t>https://apps.gov.bc.ca/pub/bcgnws/names/11407.html</t>
  </si>
  <si>
    <t>https://apps.gov.bc.ca/pub/bcgnws/names/11435.html</t>
  </si>
  <si>
    <t>Fife</t>
  </si>
  <si>
    <t>https://apps.gov.bc.ca/pub/bcgnws/names/11972.html</t>
  </si>
  <si>
    <t>https://apps.gov.bc.ca/pub/bcgnws/names/12746.html</t>
  </si>
  <si>
    <t>Garnet Valley</t>
  </si>
  <si>
    <t>https://apps.gov.bc.ca/pub/bcgnws/names/41067.html</t>
  </si>
  <si>
    <t>Gellatly</t>
  </si>
  <si>
    <t>https://apps.gov.bc.ca/pub/bcgnws/names/6000.html</t>
  </si>
  <si>
    <t>https://apps.gov.bc.ca/pub/bcgnws/names/6158.html</t>
  </si>
  <si>
    <t>Gleneden</t>
  </si>
  <si>
    <t>https://apps.gov.bc.ca/pub/bcgnws/names/1998.html</t>
  </si>
  <si>
    <t>https://apps.gov.bc.ca/pub/bcgnws/names/2010.html</t>
  </si>
  <si>
    <t>https://apps.gov.bc.ca/pub/bcgnws/names/2019.html</t>
  </si>
  <si>
    <t>https://apps.gov.bc.ca/pub/bcgnws/names/11640.html</t>
  </si>
  <si>
    <t>Grandview Bench</t>
  </si>
  <si>
    <t>https://apps.gov.bc.ca/pub/bcgnws/names/11652.html</t>
  </si>
  <si>
    <t>Greata</t>
  </si>
  <si>
    <t>https://apps.gov.bc.ca/pub/bcgnws/names/2658.html</t>
  </si>
  <si>
    <t>https://apps.gov.bc.ca/pub/bcgnws/names/2712.html</t>
  </si>
  <si>
    <t>https://apps.gov.bc.ca/pub/bcgnws/names/3231.html</t>
  </si>
  <si>
    <t>Harris 3</t>
  </si>
  <si>
    <t>https://apps.gov.bc.ca/pub/bcgnws/names/65651.html</t>
  </si>
  <si>
    <t>https://apps.gov.bc.ca/pub/bcgnws/names/34877.html</t>
  </si>
  <si>
    <t>https://apps.gov.bc.ca/pub/bcgnws/names/14913.html</t>
  </si>
  <si>
    <t>Hupel</t>
  </si>
  <si>
    <t>https://apps.gov.bc.ca/pub/bcgnws/names/15675.html</t>
  </si>
  <si>
    <t>Hustalen 1</t>
  </si>
  <si>
    <t>https://apps.gov.bc.ca/pub/bcgnws/names/65610.html</t>
  </si>
  <si>
    <t>Iltcoola 7</t>
  </si>
  <si>
    <t>https://apps.gov.bc.ca/pub/bcgnws/names/66541.html</t>
  </si>
  <si>
    <t>Inkaneep</t>
  </si>
  <si>
    <t>https://apps.gov.bc.ca/pub/bcgnws/names/1757.html</t>
  </si>
  <si>
    <t>Jellicoe</t>
  </si>
  <si>
    <t>https://apps.gov.bc.ca/pub/bcgnws/names/27609.html</t>
  </si>
  <si>
    <t>Jura</t>
  </si>
  <si>
    <t>https://apps.gov.bc.ca/pub/bcgnws/names/27610.html</t>
  </si>
  <si>
    <t>https://apps.gov.bc.ca/pub/bcgnws/names/2988.html</t>
  </si>
  <si>
    <t>https://apps.gov.bc.ca/pub/bcgnws/names/3111.html</t>
  </si>
  <si>
    <t>https://apps.gov.bc.ca/pub/bcgnws/names/3157.html</t>
  </si>
  <si>
    <t>https://apps.gov.bc.ca/pub/bcgnws/names/3779.html</t>
  </si>
  <si>
    <t>Keremeos Forks 12 &amp; 12A</t>
  </si>
  <si>
    <t>https://apps.gov.bc.ca/pub/bcgnws/names/63381.html</t>
  </si>
  <si>
    <t>Kerr Creek</t>
  </si>
  <si>
    <t>https://apps.gov.bc.ca/pub/bcgnws/names/3785.html</t>
  </si>
  <si>
    <t>https://apps.gov.bc.ca/pub/bcgnws/names/3801.html</t>
  </si>
  <si>
    <t>https://apps.gov.bc.ca/pub/bcgnws/names/39280.html</t>
  </si>
  <si>
    <t>https://apps.gov.bc.ca/pub/bcgnws/names/4539.html</t>
  </si>
  <si>
    <t>Lake Country</t>
  </si>
  <si>
    <t>https://apps.gov.bc.ca/pub/bcgnws/names/41197.html</t>
  </si>
  <si>
    <t>Lakeview Heights</t>
  </si>
  <si>
    <t>https://apps.gov.bc.ca/pub/bcgnws/names/7374.html</t>
  </si>
  <si>
    <t>https://apps.gov.bc.ca/pub/bcgnws/names/13107.html</t>
  </si>
  <si>
    <t>https://apps.gov.bc.ca/pub/bcgnws/names/909.html</t>
  </si>
  <si>
    <t>Lower Similkameen 2</t>
  </si>
  <si>
    <t>https://apps.gov.bc.ca/pub/bcgnws/names/65559.html</t>
  </si>
  <si>
    <t>Lulu 5</t>
  </si>
  <si>
    <t>https://apps.gov.bc.ca/pub/bcgnws/names/65196.html</t>
  </si>
  <si>
    <t>https://apps.gov.bc.ca/pub/bcgnws/names/11520.html</t>
  </si>
  <si>
    <t>Mabel Lake</t>
  </si>
  <si>
    <t>https://apps.gov.bc.ca/pub/bcgnws/names/12192.html</t>
  </si>
  <si>
    <t>https://apps.gov.bc.ca/pub/bcgnws/names/3942.html</t>
  </si>
  <si>
    <t>https://apps.gov.bc.ca/pub/bcgnws/names/4649.html</t>
  </si>
  <si>
    <t>https://apps.gov.bc.ca/pub/bcgnws/names/4715.html</t>
  </si>
  <si>
    <t>https://apps.gov.bc.ca/pub/bcgnws/names/5541.html</t>
  </si>
  <si>
    <t>Marron Valley</t>
  </si>
  <si>
    <t>https://apps.gov.bc.ca/pub/bcgnws/names/5638.html</t>
  </si>
  <si>
    <t>https://apps.gov.bc.ca/pub/bcgnws/names/19533.html</t>
  </si>
  <si>
    <t>McKinley Landing</t>
  </si>
  <si>
    <t>https://apps.gov.bc.ca/pub/bcgnws/names/37689.html</t>
  </si>
  <si>
    <t>Medicine Creek 12</t>
  </si>
  <si>
    <t>https://apps.gov.bc.ca/pub/bcgnws/names/60422.html</t>
  </si>
  <si>
    <t>Medicine Hill 11</t>
  </si>
  <si>
    <t>https://apps.gov.bc.ca/pub/bcgnws/names/60423.html</t>
  </si>
  <si>
    <t>https://apps.gov.bc.ca/pub/bcgnws/names/32234.html</t>
  </si>
  <si>
    <t>Mission Creek 8</t>
  </si>
  <si>
    <t>https://apps.gov.bc.ca/pub/bcgnws/names/65192.html</t>
  </si>
  <si>
    <t>Myra</t>
  </si>
  <si>
    <t>https://apps.gov.bc.ca/pub/bcgnws/names/8963.html</t>
  </si>
  <si>
    <t>https://apps.gov.bc.ca/pub/bcgnws/names/9014.html</t>
  </si>
  <si>
    <t>https://apps.gov.bc.ca/pub/bcgnws/names/20359.html</t>
  </si>
  <si>
    <t>Narcisse's Farm 4</t>
  </si>
  <si>
    <t>https://apps.gov.bc.ca/pub/bcgnws/names/65558.html</t>
  </si>
  <si>
    <t>https://apps.gov.bc.ca/pub/bcgnws/names/14261.html</t>
  </si>
  <si>
    <t>Nine Mile Creek 4</t>
  </si>
  <si>
    <t>https://apps.gov.bc.ca/pub/bcgnws/names/65193.html</t>
  </si>
  <si>
    <t>North Bay 5</t>
  </si>
  <si>
    <t>https://apps.gov.bc.ca/pub/bcgnws/names/65572.html</t>
  </si>
  <si>
    <t>https://apps.gov.bc.ca/pub/bcgnws/names/38437.html</t>
  </si>
  <si>
    <t>https://apps.gov.bc.ca/pub/bcgnws/names/17862.html</t>
  </si>
  <si>
    <t>Okanagan 1</t>
  </si>
  <si>
    <t>https://apps.gov.bc.ca/pub/bcgnws/names/65670.html</t>
  </si>
  <si>
    <t>https://apps.gov.bc.ca/pub/bcgnws/names/17983.html</t>
  </si>
  <si>
    <t>https://apps.gov.bc.ca/pub/bcgnws/names/17985.html</t>
  </si>
  <si>
    <t>Okanagan Landing</t>
  </si>
  <si>
    <t>https://apps.gov.bc.ca/pub/bcgnws/names/17986.html</t>
  </si>
  <si>
    <t>https://apps.gov.bc.ca/pub/bcgnws/names/17989.html</t>
  </si>
  <si>
    <t>https://apps.gov.bc.ca/pub/bcgnws/names/18620.html</t>
  </si>
  <si>
    <t>https://apps.gov.bc.ca/pub/bcgnws/names/18667.html</t>
  </si>
  <si>
    <t>One Mile 6</t>
  </si>
  <si>
    <t>https://apps.gov.bc.ca/pub/bcgnws/names/65194.html</t>
  </si>
  <si>
    <t>https://apps.gov.bc.ca/pub/bcgnws/names/18788.html</t>
  </si>
  <si>
    <t>Osoyoos 1</t>
  </si>
  <si>
    <t>https://apps.gov.bc.ca/pub/bcgnws/names/65660.html</t>
  </si>
  <si>
    <t>Osoyoos 3</t>
  </si>
  <si>
    <t>https://apps.gov.bc.ca/pub/bcgnws/names/65657.html</t>
  </si>
  <si>
    <t>Otter Lake 2</t>
  </si>
  <si>
    <t>https://apps.gov.bc.ca/pub/bcgnws/names/65669.html</t>
  </si>
  <si>
    <t>https://apps.gov.bc.ca/pub/bcgnws/names/15167.html</t>
  </si>
  <si>
    <t>Paradise Point</t>
  </si>
  <si>
    <t>https://apps.gov.bc.ca/pub/bcgnws/names/38383.html</t>
  </si>
  <si>
    <t>Paulson</t>
  </si>
  <si>
    <t>https://apps.gov.bc.ca/pub/bcgnws/names/16138.html</t>
  </si>
  <si>
    <t>https://apps.gov.bc.ca/pub/bcgnws/names/38679.html</t>
  </si>
  <si>
    <t>https://apps.gov.bc.ca/pub/bcgnws/names/38678.html</t>
  </si>
  <si>
    <t>Penticton 1</t>
  </si>
  <si>
    <t>https://apps.gov.bc.ca/pub/bcgnws/names/65658.html</t>
  </si>
  <si>
    <t>Penticton 2</t>
  </si>
  <si>
    <t>https://apps.gov.bc.ca/pub/bcgnws/names/60075.html</t>
  </si>
  <si>
    <t>Penticton 3A</t>
  </si>
  <si>
    <t>https://apps.gov.bc.ca/pub/bcgnws/names/65655.html</t>
  </si>
  <si>
    <t>Pixie Beach</t>
  </si>
  <si>
    <t>https://apps.gov.bc.ca/pub/bcgnws/names/37686.html</t>
  </si>
  <si>
    <t>Poplar Grove</t>
  </si>
  <si>
    <t>https://apps.gov.bc.ca/pub/bcgnws/names/17736.html</t>
  </si>
  <si>
    <t>Prairie Valley</t>
  </si>
  <si>
    <t>https://apps.gov.bc.ca/pub/bcgnws/names/16216.html</t>
  </si>
  <si>
    <t>Priest's Valley 6</t>
  </si>
  <si>
    <t>https://apps.gov.bc.ca/pub/bcgnws/names/65652.html</t>
  </si>
  <si>
    <t>https://apps.gov.bc.ca/pub/bcgnws/names/30980.html</t>
  </si>
  <si>
    <t>Quaaout 1</t>
  </si>
  <si>
    <t>https://apps.gov.bc.ca/pub/bcgnws/names/65576.html</t>
  </si>
  <si>
    <t>https://apps.gov.bc.ca/pub/bcgnws/names/39931.html</t>
  </si>
  <si>
    <t>Range 13</t>
  </si>
  <si>
    <t>https://apps.gov.bc.ca/pub/bcgnws/names/65551.html</t>
  </si>
  <si>
    <t>https://apps.gov.bc.ca/pub/bcgnws/names/19037.html</t>
  </si>
  <si>
    <t>https://apps.gov.bc.ca/pub/bcgnws/names/20820.html</t>
  </si>
  <si>
    <t>https://apps.gov.bc.ca/pub/bcgnws/names/22823.html</t>
  </si>
  <si>
    <t>https://apps.gov.bc.ca/pub/bcgnws/names/34991.html</t>
  </si>
  <si>
    <t>https://apps.gov.bc.ca/pub/bcgnws/names/34992.html</t>
  </si>
  <si>
    <t>Salmon River 1</t>
  </si>
  <si>
    <t>https://apps.gov.bc.ca/pub/bcgnws/names/65076.html</t>
  </si>
  <si>
    <t>https://apps.gov.bc.ca/pub/bcgnws/names/38421.html</t>
  </si>
  <si>
    <t>Scotch Creek 4</t>
  </si>
  <si>
    <t>https://apps.gov.bc.ca/pub/bcgnws/names/65579.html</t>
  </si>
  <si>
    <t>https://apps.gov.bc.ca/pub/bcgnws/names/15296.html</t>
  </si>
  <si>
    <t>Shingle Creek</t>
  </si>
  <si>
    <t>https://apps.gov.bc.ca/pub/bcgnws/names/16296.html</t>
  </si>
  <si>
    <t>https://apps.gov.bc.ca/pub/bcgnws/names/19475.html</t>
  </si>
  <si>
    <t>https://apps.gov.bc.ca/pub/bcgnws/names/19504.html</t>
  </si>
  <si>
    <t>Sicamous 3</t>
  </si>
  <si>
    <t>https://apps.gov.bc.ca/pub/bcgnws/names/65075.html</t>
  </si>
  <si>
    <t>https://apps.gov.bc.ca/pub/bcgnws/names/20437.html</t>
  </si>
  <si>
    <t>https://apps.gov.bc.ca/pub/bcgnws/names/21446.html</t>
  </si>
  <si>
    <t>Skemeoskuankin 7</t>
  </si>
  <si>
    <t>https://apps.gov.bc.ca/pub/bcgnws/names/65555.html</t>
  </si>
  <si>
    <t>Skemeoskuankin 8</t>
  </si>
  <si>
    <t>https://apps.gov.bc.ca/pub/bcgnws/names/65554.html</t>
  </si>
  <si>
    <t>https://apps.gov.bc.ca/pub/bcgnws/names/22267.html</t>
  </si>
  <si>
    <t>https://apps.gov.bc.ca/pub/bcgnws/names/20639.html</t>
  </si>
  <si>
    <t>South Canoe</t>
  </si>
  <si>
    <t>https://apps.gov.bc.ca/pub/bcgnws/names/20652.html</t>
  </si>
  <si>
    <t>Spallumcheen</t>
  </si>
  <si>
    <t>https://apps.gov.bc.ca/pub/bcgnws/names/20754.html</t>
  </si>
  <si>
    <t>Squilax</t>
  </si>
  <si>
    <t>https://apps.gov.bc.ca/pub/bcgnws/names/19718.html</t>
  </si>
  <si>
    <t>St. Ives</t>
  </si>
  <si>
    <t>https://apps.gov.bc.ca/pub/bcgnws/names/13197.html</t>
  </si>
  <si>
    <t>https://apps.gov.bc.ca/pub/bcgnws/names/13335.html</t>
  </si>
  <si>
    <t>https://apps.gov.bc.ca/pub/bcgnws/names/13963.html</t>
  </si>
  <si>
    <t>Swan Lake 4</t>
  </si>
  <si>
    <t>https://apps.gov.bc.ca/pub/bcgnws/names/60460.html</t>
  </si>
  <si>
    <t>Switsemalph 3</t>
  </si>
  <si>
    <t>https://apps.gov.bc.ca/pub/bcgnws/names/65743.html</t>
  </si>
  <si>
    <t>Switsemalph 6</t>
  </si>
  <si>
    <t>https://apps.gov.bc.ca/pub/bcgnws/names/65603.html</t>
  </si>
  <si>
    <t>Switsemalph 7</t>
  </si>
  <si>
    <t>https://apps.gov.bc.ca/pub/bcgnws/names/65604.html</t>
  </si>
  <si>
    <t>https://apps.gov.bc.ca/pub/bcgnws/names/17645.html</t>
  </si>
  <si>
    <t>https://apps.gov.bc.ca/pub/bcgnws/names/21965.html</t>
  </si>
  <si>
    <t>Trépanier</t>
  </si>
  <si>
    <t>https://apps.gov.bc.ca/pub/bcgnws/names/22036.html</t>
  </si>
  <si>
    <t>Trinity Valley</t>
  </si>
  <si>
    <t>https://apps.gov.bc.ca/pub/bcgnws/names/22947.html</t>
  </si>
  <si>
    <t>Trout Creek</t>
  </si>
  <si>
    <t>https://apps.gov.bc.ca/pub/bcgnws/names/22978.html</t>
  </si>
  <si>
    <t>Tsinstikeptum 10</t>
  </si>
  <si>
    <t>https://apps.gov.bc.ca/pub/bcgnws/names/65175.html</t>
  </si>
  <si>
    <t>Tsinstikeptum 9</t>
  </si>
  <si>
    <t>https://apps.gov.bc.ca/pub/bcgnws/names/65191.html</t>
  </si>
  <si>
    <t>https://apps.gov.bc.ca/pub/bcgnws/names/27625.html</t>
  </si>
  <si>
    <t>Vermilion Forks 1</t>
  </si>
  <si>
    <t>https://apps.gov.bc.ca/pub/bcgnws/names/65197.html</t>
  </si>
  <si>
    <t>https://apps.gov.bc.ca/pub/bcgnws/names/22451.html</t>
  </si>
  <si>
    <t>West Bench</t>
  </si>
  <si>
    <t>https://apps.gov.bc.ca/pub/bcgnws/names/20162.html</t>
  </si>
  <si>
    <t>West Kelowna, City of</t>
  </si>
  <si>
    <t>https://apps.gov.bc.ca/pub/bcgnws/names/60300.html</t>
  </si>
  <si>
    <t>West Midway</t>
  </si>
  <si>
    <t>https://apps.gov.bc.ca/pub/bcgnws/names/20203.html</t>
  </si>
  <si>
    <t>https://apps.gov.bc.ca/pub/bcgnws/names/20152.html</t>
  </si>
  <si>
    <t>https://apps.gov.bc.ca/pub/bcgnws/names/20161.html</t>
  </si>
  <si>
    <t>https://apps.gov.bc.ca/pub/bcgnws/names/20228.html</t>
  </si>
  <si>
    <t>https://apps.gov.bc.ca/pub/bcgnws/names/21132.html</t>
  </si>
  <si>
    <t>https://apps.gov.bc.ca/pub/bcgnws/names/23043.html</t>
  </si>
  <si>
    <t>https://apps.gov.bc.ca/pub/bcgnws/names/23085.html</t>
  </si>
  <si>
    <t>https://apps.gov.bc.ca/pub/bcgnws/names/23135.html</t>
  </si>
  <si>
    <t>Wolf Creek 3</t>
  </si>
  <si>
    <t>https://apps.gov.bc.ca/pub/bcgnws/names/65198.html</t>
  </si>
  <si>
    <t>Woods Landing</t>
  </si>
  <si>
    <t>https://apps.gov.bc.ca/pub/bcgnws/names/24011.html</t>
  </si>
  <si>
    <t>https://apps.gov.bc.ca/pub/bcgnws/names/24006.html</t>
  </si>
  <si>
    <t>https://apps.gov.bc.ca/pub/bcgnws/names/24780.html</t>
  </si>
  <si>
    <t>https://apps.gov.bc.ca/pub/bcgnws/names/25338.html</t>
  </si>
  <si>
    <t>105 Mile Post 2</t>
  </si>
  <si>
    <t>https://apps.gov.bc.ca/pub/bcgnws/names/65778.html</t>
  </si>
  <si>
    <t>https://apps.gov.bc.ca/pub/bcgnws/names/30638.html</t>
  </si>
  <si>
    <t>Agate</t>
  </si>
  <si>
    <t>https://apps.gov.bc.ca/pub/bcgnws/names/367.html</t>
  </si>
  <si>
    <t>Aikwucks 15</t>
  </si>
  <si>
    <t>https://apps.gov.bc.ca/pub/bcgnws/names/64596.html</t>
  </si>
  <si>
    <t>https://apps.gov.bc.ca/pub/bcgnws/names/34780.html</t>
  </si>
  <si>
    <t>Alta Lake</t>
  </si>
  <si>
    <t>https://apps.gov.bc.ca/pub/bcgnws/names/34793.html</t>
  </si>
  <si>
    <t>Anderson Lake 5</t>
  </si>
  <si>
    <t>https://apps.gov.bc.ca/pub/bcgnws/names/64913.html</t>
  </si>
  <si>
    <t>https://apps.gov.bc.ca/pub/bcgnws/names/27623.html</t>
  </si>
  <si>
    <t>Ashcroft 4</t>
  </si>
  <si>
    <t>https://apps.gov.bc.ca/pub/bcgnws/names/65591.html</t>
  </si>
  <si>
    <t>Basque 18</t>
  </si>
  <si>
    <t>https://apps.gov.bc.ca/pub/bcgnws/names/65533.html</t>
  </si>
  <si>
    <t>https://apps.gov.bc.ca/pub/bcgnws/names/28616.html</t>
  </si>
  <si>
    <t>https://apps.gov.bc.ca/pub/bcgnws/names/34751.html</t>
  </si>
  <si>
    <t>Bonaparte 3</t>
  </si>
  <si>
    <t>https://apps.gov.bc.ca/pub/bcgnws/names/65595.html</t>
  </si>
  <si>
    <t>Bootahnie 15</t>
  </si>
  <si>
    <t>https://apps.gov.bc.ca/pub/bcgnws/names/65719.html</t>
  </si>
  <si>
    <t>https://apps.gov.bc.ca/pub/bcgnws/names/332.html</t>
  </si>
  <si>
    <t>https://apps.gov.bc.ca/pub/bcgnws/names/37889.html</t>
  </si>
  <si>
    <t>Bralorne</t>
  </si>
  <si>
    <t>https://apps.gov.bc.ca/pub/bcgnws/names/34903.html</t>
  </si>
  <si>
    <t>Brexton</t>
  </si>
  <si>
    <t>https://apps.gov.bc.ca/pub/bcgnws/names/34904.html</t>
  </si>
  <si>
    <t>Bridge River 1</t>
  </si>
  <si>
    <t>https://apps.gov.bc.ca/pub/bcgnws/names/65001.html</t>
  </si>
  <si>
    <t>Bridge River 2</t>
  </si>
  <si>
    <t>https://apps.gov.bc.ca/pub/bcgnws/names/65000.html</t>
  </si>
  <si>
    <t>https://apps.gov.bc.ca/pub/bcgnws/names/37726.html</t>
  </si>
  <si>
    <t>https://apps.gov.bc.ca/pub/bcgnws/names/27638.html</t>
  </si>
  <si>
    <t>Cameron Bar 13</t>
  </si>
  <si>
    <t>https://apps.gov.bc.ca/pub/bcgnws/names/65715.html</t>
  </si>
  <si>
    <t>Canoe Creek 1</t>
  </si>
  <si>
    <t>https://apps.gov.bc.ca/pub/bcgnws/names/64513.html</t>
  </si>
  <si>
    <t>Canoe Creek 2</t>
  </si>
  <si>
    <t>https://apps.gov.bc.ca/pub/bcgnws/names/64511.html</t>
  </si>
  <si>
    <t>Cayoosh Creek 1</t>
  </si>
  <si>
    <t>https://apps.gov.bc.ca/pub/bcgnws/names/65004.html</t>
  </si>
  <si>
    <t>https://apps.gov.bc.ca/pub/bcgnws/names/29257.html</t>
  </si>
  <si>
    <t>Cheakamus</t>
  </si>
  <si>
    <t>https://apps.gov.bc.ca/pub/bcgnws/names/4975.html</t>
  </si>
  <si>
    <t>Cheakamus 11</t>
  </si>
  <si>
    <t>https://apps.gov.bc.ca/pub/bcgnws/names/64593.html</t>
  </si>
  <si>
    <t>Cheekye</t>
  </si>
  <si>
    <t>https://apps.gov.bc.ca/pub/bcgnws/names/27525.html</t>
  </si>
  <si>
    <t>Cheetsum's Farm 1</t>
  </si>
  <si>
    <t>https://apps.gov.bc.ca/pub/bcgnws/names/65601.html</t>
  </si>
  <si>
    <t>Chilhil 6</t>
  </si>
  <si>
    <t>https://apps.gov.bc.ca/pub/bcgnws/names/64965.html</t>
  </si>
  <si>
    <t>Chuchhriaschin 5</t>
  </si>
  <si>
    <t>https://apps.gov.bc.ca/pub/bcgnws/names/65543.html</t>
  </si>
  <si>
    <t>Chuchhriaschin 5A</t>
  </si>
  <si>
    <t>https://apps.gov.bc.ca/pub/bcgnws/names/65799.html</t>
  </si>
  <si>
    <t>Chuckchuk 8</t>
  </si>
  <si>
    <t>https://apps.gov.bc.ca/pub/bcgnws/names/64600.html</t>
  </si>
  <si>
    <t>Clapperton</t>
  </si>
  <si>
    <t>https://apps.gov.bc.ca/pub/bcgnws/names/2538.html</t>
  </si>
  <si>
    <t>https://apps.gov.bc.ca/pub/bcgnws/names/29466.html</t>
  </si>
  <si>
    <t>Clinton 1</t>
  </si>
  <si>
    <t>https://apps.gov.bc.ca/pub/bcgnws/names/66042.html</t>
  </si>
  <si>
    <t>Copper Creek</t>
  </si>
  <si>
    <t>https://apps.gov.bc.ca/pub/bcgnws/names/12352.html</t>
  </si>
  <si>
    <t>Copper Johnny Meadow 8</t>
  </si>
  <si>
    <t>https://apps.gov.bc.ca/pub/bcgnws/names/64508.html</t>
  </si>
  <si>
    <t>Creekside</t>
  </si>
  <si>
    <t>https://apps.gov.bc.ca/pub/bcgnws/names/4834.html</t>
  </si>
  <si>
    <t>https://apps.gov.bc.ca/pub/bcgnws/names/29701.html</t>
  </si>
  <si>
    <t>https://apps.gov.bc.ca/pub/bcgnws/names/7605.html</t>
  </si>
  <si>
    <t>Darrell Bay</t>
  </si>
  <si>
    <t>https://apps.gov.bc.ca/pub/bcgnws/names/7633.html</t>
  </si>
  <si>
    <t>Defence Island 28</t>
  </si>
  <si>
    <t>https://apps.gov.bc.ca/pub/bcgnws/names/64614.html</t>
  </si>
  <si>
    <t>Dentville</t>
  </si>
  <si>
    <t>https://apps.gov.bc.ca/pub/bcgnws/names/14492.html</t>
  </si>
  <si>
    <t>Devine</t>
  </si>
  <si>
    <t>https://apps.gov.bc.ca/pub/bcgnws/names/14584.html</t>
  </si>
  <si>
    <t>Dry Salmon 7</t>
  </si>
  <si>
    <t>https://apps.gov.bc.ca/pub/bcgnws/names/64964.html</t>
  </si>
  <si>
    <t>Dufferin 10</t>
  </si>
  <si>
    <t>https://apps.gov.bc.ca/pub/bcgnws/names/65644.html</t>
  </si>
  <si>
    <t>Eagle Run</t>
  </si>
  <si>
    <t>https://apps.gov.bc.ca/pub/bcgnws/names/844.html</t>
  </si>
  <si>
    <t>Enhalt 11</t>
  </si>
  <si>
    <t>https://apps.gov.bc.ca/pub/bcgnws/names/65666.html</t>
  </si>
  <si>
    <t>Enquocto 14</t>
  </si>
  <si>
    <t>https://apps.gov.bc.ca/pub/bcgnws/names/65536.html</t>
  </si>
  <si>
    <t>Entlqwekkinh 19</t>
  </si>
  <si>
    <t>https://apps.gov.bc.ca/pub/bcgnws/names/65532.html</t>
  </si>
  <si>
    <t>Fish Lake 5</t>
  </si>
  <si>
    <t>https://apps.gov.bc.ca/pub/bcgnws/names/64510.html</t>
  </si>
  <si>
    <t>Fish Lake 7</t>
  </si>
  <si>
    <t>https://apps.gov.bc.ca/pub/bcgnws/names/65708.html</t>
  </si>
  <si>
    <t>Fountain</t>
  </si>
  <si>
    <t>https://apps.gov.bc.ca/pub/bcgnws/names/40585.html</t>
  </si>
  <si>
    <t>Fountain 1</t>
  </si>
  <si>
    <t>https://apps.gov.bc.ca/pub/bcgnws/names/64952.html</t>
  </si>
  <si>
    <t>Fountain 10</t>
  </si>
  <si>
    <t>https://apps.gov.bc.ca/pub/bcgnws/names/64969.html</t>
  </si>
  <si>
    <t>Fountain 11</t>
  </si>
  <si>
    <t>https://apps.gov.bc.ca/pub/bcgnws/names/64968.html</t>
  </si>
  <si>
    <t>Fountain 12</t>
  </si>
  <si>
    <t>https://apps.gov.bc.ca/pub/bcgnws/names/64967.html</t>
  </si>
  <si>
    <t>Fountain 1A</t>
  </si>
  <si>
    <t>https://apps.gov.bc.ca/pub/bcgnws/names/64957.html</t>
  </si>
  <si>
    <t>Fountain 1B</t>
  </si>
  <si>
    <t>https://apps.gov.bc.ca/pub/bcgnws/names/64958.html</t>
  </si>
  <si>
    <t>Fountain 1C</t>
  </si>
  <si>
    <t>https://apps.gov.bc.ca/pub/bcgnws/names/64955.html</t>
  </si>
  <si>
    <t>Fountain 1D</t>
  </si>
  <si>
    <t>https://apps.gov.bc.ca/pub/bcgnws/names/64956.html</t>
  </si>
  <si>
    <t>Fountain 2</t>
  </si>
  <si>
    <t>https://apps.gov.bc.ca/pub/bcgnws/names/64961.html</t>
  </si>
  <si>
    <t>Fountain 3</t>
  </si>
  <si>
    <t>https://apps.gov.bc.ca/pub/bcgnws/names/64962.html</t>
  </si>
  <si>
    <t>Fountain 3A</t>
  </si>
  <si>
    <t>https://apps.gov.bc.ca/pub/bcgnws/names/64959.html</t>
  </si>
  <si>
    <t>Fountain 4</t>
  </si>
  <si>
    <t>https://apps.gov.bc.ca/pub/bcgnws/names/64960.html</t>
  </si>
  <si>
    <t>Fountain 9</t>
  </si>
  <si>
    <t>https://apps.gov.bc.ca/pub/bcgnws/names/64970.html</t>
  </si>
  <si>
    <t>Fountain Creek 8</t>
  </si>
  <si>
    <t>https://apps.gov.bc.ca/pub/bcgnws/names/64963.html</t>
  </si>
  <si>
    <t>Fountain Valley</t>
  </si>
  <si>
    <t>https://apps.gov.bc.ca/pub/bcgnws/names/3651.html</t>
  </si>
  <si>
    <t>Furry Creek</t>
  </si>
  <si>
    <t>https://apps.gov.bc.ca/pub/bcgnws/names/54435.html</t>
  </si>
  <si>
    <t>https://apps.gov.bc.ca/pub/bcgnws/names/37893.html</t>
  </si>
  <si>
    <t>Garibaldi Estates</t>
  </si>
  <si>
    <t>https://apps.gov.bc.ca/pub/bcgnws/names/5322.html</t>
  </si>
  <si>
    <t>Gates</t>
  </si>
  <si>
    <t>https://apps.gov.bc.ca/pub/bcgnws/names/5362.html</t>
  </si>
  <si>
    <t>https://apps.gov.bc.ca/pub/bcgnws/names/34902.html</t>
  </si>
  <si>
    <t>Gramsons</t>
  </si>
  <si>
    <t>https://apps.gov.bc.ca/pub/bcgnws/names/11633.html</t>
  </si>
  <si>
    <t>Grasslands 7</t>
  </si>
  <si>
    <t>https://apps.gov.bc.ca/pub/bcgnws/names/65592.html</t>
  </si>
  <si>
    <t>Gulada 3A</t>
  </si>
  <si>
    <t>https://apps.gov.bc.ca/pub/bcgnws/names/65747.html</t>
  </si>
  <si>
    <t>Halhalaeden 14</t>
  </si>
  <si>
    <t>https://apps.gov.bc.ca/pub/bcgnws/names/65714.html</t>
  </si>
  <si>
    <t>Halhalaeden 14A</t>
  </si>
  <si>
    <t>https://apps.gov.bc.ca/pub/bcgnws/names/65713.html</t>
  </si>
  <si>
    <t>Hay Meadow 1</t>
  </si>
  <si>
    <t>https://apps.gov.bc.ca/pub/bcgnws/names/65650.html</t>
  </si>
  <si>
    <t>High Bar 1</t>
  </si>
  <si>
    <t>https://apps.gov.bc.ca/pub/bcgnws/names/65530.html</t>
  </si>
  <si>
    <t>High Bar 1A</t>
  </si>
  <si>
    <t>https://apps.gov.bc.ca/pub/bcgnws/names/65529.html</t>
  </si>
  <si>
    <t>High Bar 2</t>
  </si>
  <si>
    <t>https://apps.gov.bc.ca/pub/bcgnws/names/65528.html</t>
  </si>
  <si>
    <t>Hihium Lake 6</t>
  </si>
  <si>
    <t>https://apps.gov.bc.ca/pub/bcgnws/names/65171.html</t>
  </si>
  <si>
    <t>Hihium Lake 6A</t>
  </si>
  <si>
    <t>https://apps.gov.bc.ca/pub/bcgnws/names/65173.html</t>
  </si>
  <si>
    <t>Hihium Lake 6B</t>
  </si>
  <si>
    <t>https://apps.gov.bc.ca/pub/bcgnws/names/65174.html</t>
  </si>
  <si>
    <t>Hospital Hill</t>
  </si>
  <si>
    <t>https://apps.gov.bc.ca/pub/bcgnws/names/18426.html</t>
  </si>
  <si>
    <t>Humhampt 6</t>
  </si>
  <si>
    <t>https://apps.gov.bc.ca/pub/bcgnws/names/65693.html</t>
  </si>
  <si>
    <t>Humhampt 6A</t>
  </si>
  <si>
    <t>https://apps.gov.bc.ca/pub/bcgnws/names/65703.html</t>
  </si>
  <si>
    <t>Inkluckcheen 21</t>
  </si>
  <si>
    <t>https://apps.gov.bc.ca/pub/bcgnws/names/65755.html</t>
  </si>
  <si>
    <t>Inkluckcheen 21B</t>
  </si>
  <si>
    <t>https://apps.gov.bc.ca/pub/bcgnws/names/65757.html</t>
  </si>
  <si>
    <t>Inklyuhkinatko 2</t>
  </si>
  <si>
    <t>https://apps.gov.bc.ca/pub/bcgnws/names/65084.html</t>
  </si>
  <si>
    <t>Jesmond</t>
  </si>
  <si>
    <t>https://apps.gov.bc.ca/pub/bcgnws/names/27776.html</t>
  </si>
  <si>
    <t>https://apps.gov.bc.ca/pub/bcgnws/names/3013.html</t>
  </si>
  <si>
    <t>Kanaka Bar 1A</t>
  </si>
  <si>
    <t>https://apps.gov.bc.ca/pub/bcgnws/names/65521.html</t>
  </si>
  <si>
    <t>Kanaka Bar 2</t>
  </si>
  <si>
    <t>https://apps.gov.bc.ca/pub/bcgnws/names/65520.html</t>
  </si>
  <si>
    <t>Kelly Creek 3</t>
  </si>
  <si>
    <t>https://apps.gov.bc.ca/pub/bcgnws/names/65614.html</t>
  </si>
  <si>
    <t>https://apps.gov.bc.ca/pub/bcgnws/names/28075.html</t>
  </si>
  <si>
    <t>Kilchult 3</t>
  </si>
  <si>
    <t>https://apps.gov.bc.ca/pub/bcgnws/names/64405.html</t>
  </si>
  <si>
    <t>Kitzowit 20</t>
  </si>
  <si>
    <t>https://apps.gov.bc.ca/pub/bcgnws/names/65756.html</t>
  </si>
  <si>
    <t>Klahkamich 17</t>
  </si>
  <si>
    <t>https://apps.gov.bc.ca/pub/bcgnws/names/65718.html</t>
  </si>
  <si>
    <t>Klahkowit 5</t>
  </si>
  <si>
    <t>https://apps.gov.bc.ca/pub/bcgnws/names/65749.html</t>
  </si>
  <si>
    <t>Kleetlekut 22</t>
  </si>
  <si>
    <t>https://apps.gov.bc.ca/pub/bcgnws/names/65760.html</t>
  </si>
  <si>
    <t>Kleetlekut 22A</t>
  </si>
  <si>
    <t>https://apps.gov.bc.ca/pub/bcgnws/names/65759.html</t>
  </si>
  <si>
    <t>Klickkumcheen 18</t>
  </si>
  <si>
    <t>https://apps.gov.bc.ca/pub/bcgnws/names/65754.html</t>
  </si>
  <si>
    <t>Kloklowuck 7</t>
  </si>
  <si>
    <t>https://apps.gov.bc.ca/pub/bcgnws/names/65541.html</t>
  </si>
  <si>
    <t>Kowtain 17</t>
  </si>
  <si>
    <t>https://apps.gov.bc.ca/pub/bcgnws/names/64622.html</t>
  </si>
  <si>
    <t>Kumcheen 1</t>
  </si>
  <si>
    <t>https://apps.gov.bc.ca/pub/bcgnws/names/65617.html</t>
  </si>
  <si>
    <t>Kupchynalth 1</t>
  </si>
  <si>
    <t>https://apps.gov.bc.ca/pub/bcgnws/names/65696.html</t>
  </si>
  <si>
    <t>Kupchynalth 2</t>
  </si>
  <si>
    <t>https://apps.gov.bc.ca/pub/bcgnws/names/65695.html</t>
  </si>
  <si>
    <t>Kykinalko 2</t>
  </si>
  <si>
    <t>https://apps.gov.bc.ca/pub/bcgnws/names/65745.html</t>
  </si>
  <si>
    <t>Leon Creek 2</t>
  </si>
  <si>
    <t>https://apps.gov.bc.ca/pub/bcgnws/names/64429.html</t>
  </si>
  <si>
    <t>Leon Creek 2A</t>
  </si>
  <si>
    <t>https://apps.gov.bc.ca/pub/bcgnws/names/64428.html</t>
  </si>
  <si>
    <t>https://apps.gov.bc.ca/pub/bcgnws/names/1843.html</t>
  </si>
  <si>
    <t>Lillooet 1</t>
  </si>
  <si>
    <t>https://apps.gov.bc.ca/pub/bcgnws/names/64549.html</t>
  </si>
  <si>
    <t>Lillooet 1A</t>
  </si>
  <si>
    <t>https://apps.gov.bc.ca/pub/bcgnws/names/64667.html</t>
  </si>
  <si>
    <t>Lish-Leesh-Tum 17</t>
  </si>
  <si>
    <t>https://apps.gov.bc.ca/pub/bcgnws/names/65833.html</t>
  </si>
  <si>
    <t>Lokla 4</t>
  </si>
  <si>
    <t>https://apps.gov.bc.ca/pub/bcgnws/names/64413.html</t>
  </si>
  <si>
    <t>https://apps.gov.bc.ca/pub/bcgnws/names/29617.html</t>
  </si>
  <si>
    <t>Loon Lake 4</t>
  </si>
  <si>
    <t>https://apps.gov.bc.ca/pub/bcgnws/names/65594.html</t>
  </si>
  <si>
    <t>Lower Hat Creek 2</t>
  </si>
  <si>
    <t>https://apps.gov.bc.ca/pub/bcgnws/names/65588.html</t>
  </si>
  <si>
    <t>Lower Shawniken 4A</t>
  </si>
  <si>
    <t>https://apps.gov.bc.ca/pub/bcgnws/names/65545.html</t>
  </si>
  <si>
    <t>https://apps.gov.bc.ca/pub/bcgnws/names/35858.html</t>
  </si>
  <si>
    <t>Lytton 13A</t>
  </si>
  <si>
    <t>https://apps.gov.bc.ca/pub/bcgnws/names/65716.html</t>
  </si>
  <si>
    <t>Lytton 21A</t>
  </si>
  <si>
    <t>https://apps.gov.bc.ca/pub/bcgnws/names/65758.html</t>
  </si>
  <si>
    <t>Lytton 26A</t>
  </si>
  <si>
    <t>https://apps.gov.bc.ca/pub/bcgnws/names/65766.html</t>
  </si>
  <si>
    <t>Lytton 27B</t>
  </si>
  <si>
    <t>https://apps.gov.bc.ca/pub/bcgnws/names/65767.html</t>
  </si>
  <si>
    <t>Lytton 31</t>
  </si>
  <si>
    <t>https://apps.gov.bc.ca/pub/bcgnws/names/65738.html</t>
  </si>
  <si>
    <t>Lytton 32</t>
  </si>
  <si>
    <t>https://apps.gov.bc.ca/pub/bcgnws/names/65739.html</t>
  </si>
  <si>
    <t>Lytton 33</t>
  </si>
  <si>
    <t>https://apps.gov.bc.ca/pub/bcgnws/names/65740.html</t>
  </si>
  <si>
    <t>Lytton 3A</t>
  </si>
  <si>
    <t>https://apps.gov.bc.ca/pub/bcgnws/names/65727.html</t>
  </si>
  <si>
    <t>Lytton 4A</t>
  </si>
  <si>
    <t>https://apps.gov.bc.ca/pub/bcgnws/names/65725.html</t>
  </si>
  <si>
    <t>Lytton 4B</t>
  </si>
  <si>
    <t>https://apps.gov.bc.ca/pub/bcgnws/names/65732.html</t>
  </si>
  <si>
    <t>Lytton 4C</t>
  </si>
  <si>
    <t>https://apps.gov.bc.ca/pub/bcgnws/names/65731.html</t>
  </si>
  <si>
    <t>Lytton 4D</t>
  </si>
  <si>
    <t>https://apps.gov.bc.ca/pub/bcgnws/names/65730.html</t>
  </si>
  <si>
    <t>Lytton 4E</t>
  </si>
  <si>
    <t>https://apps.gov.bc.ca/pub/bcgnws/names/65729.html</t>
  </si>
  <si>
    <t>Lytton 4F</t>
  </si>
  <si>
    <t>https://apps.gov.bc.ca/pub/bcgnws/names/65736.html</t>
  </si>
  <si>
    <t>Lytton 5A</t>
  </si>
  <si>
    <t>https://apps.gov.bc.ca/pub/bcgnws/names/65734.html</t>
  </si>
  <si>
    <t>Lytton 9A</t>
  </si>
  <si>
    <t>https://apps.gov.bc.ca/pub/bcgnws/names/65711.html</t>
  </si>
  <si>
    <t>Lytton 9B</t>
  </si>
  <si>
    <t>https://apps.gov.bc.ca/pub/bcgnws/names/65704.html</t>
  </si>
  <si>
    <t>Maka 8</t>
  </si>
  <si>
    <t>https://apps.gov.bc.ca/pub/bcgnws/names/65706.html</t>
  </si>
  <si>
    <t>Marble Canyon 3</t>
  </si>
  <si>
    <t>https://apps.gov.bc.ca/pub/bcgnws/names/64427.html</t>
  </si>
  <si>
    <t>Marshy Lake 1</t>
  </si>
  <si>
    <t>https://apps.gov.bc.ca/pub/bcgnws/names/60401.html</t>
  </si>
  <si>
    <t>Mauvais Rocher 5</t>
  </si>
  <si>
    <t>https://apps.gov.bc.ca/pub/bcgnws/names/65593.html</t>
  </si>
  <si>
    <t>McCartney's Flat 4</t>
  </si>
  <si>
    <t>https://apps.gov.bc.ca/pub/bcgnws/names/64410.html</t>
  </si>
  <si>
    <t>McGillivray</t>
  </si>
  <si>
    <t>https://apps.gov.bc.ca/pub/bcgnws/names/26368.html</t>
  </si>
  <si>
    <t>McGuire</t>
  </si>
  <si>
    <t>https://apps.gov.bc.ca/pub/bcgnws/names/19548.html</t>
  </si>
  <si>
    <t>McLean's Lake 3</t>
  </si>
  <si>
    <t>https://apps.gov.bc.ca/pub/bcgnws/names/65590.html</t>
  </si>
  <si>
    <t>Minaty Bay</t>
  </si>
  <si>
    <t>https://apps.gov.bc.ca/pub/bcgnws/names/24225.html</t>
  </si>
  <si>
    <t>Mission 5</t>
  </si>
  <si>
    <t>https://apps.gov.bc.ca/pub/bcgnws/names/64568.html</t>
  </si>
  <si>
    <t>https://apps.gov.bc.ca/pub/bcgnws/names/6203.html</t>
  </si>
  <si>
    <t>Moosh 4</t>
  </si>
  <si>
    <t>https://apps.gov.bc.ca/pub/bcgnws/names/65697.html</t>
  </si>
  <si>
    <t>https://apps.gov.bc.ca/pub/bcgnws/names/8170.html</t>
  </si>
  <si>
    <t>Mount Currie 1</t>
  </si>
  <si>
    <t>https://apps.gov.bc.ca/pub/bcgnws/names/64548.html</t>
  </si>
  <si>
    <t>Mount Currie 10</t>
  </si>
  <si>
    <t>https://apps.gov.bc.ca/pub/bcgnws/names/64415.html</t>
  </si>
  <si>
    <t>Mount Currie 2</t>
  </si>
  <si>
    <t>https://apps.gov.bc.ca/pub/bcgnws/names/64546.html</t>
  </si>
  <si>
    <t>Mount Currie 6</t>
  </si>
  <si>
    <t>https://apps.gov.bc.ca/pub/bcgnws/names/64547.html</t>
  </si>
  <si>
    <t>Mount Currie 7</t>
  </si>
  <si>
    <t>https://apps.gov.bc.ca/pub/bcgnws/names/64552.html</t>
  </si>
  <si>
    <t>Mount Currie 8</t>
  </si>
  <si>
    <t>https://apps.gov.bc.ca/pub/bcgnws/names/64553.html</t>
  </si>
  <si>
    <t>Nahamanak 7</t>
  </si>
  <si>
    <t>https://apps.gov.bc.ca/pub/bcgnws/names/65702.html</t>
  </si>
  <si>
    <t>Nananahout 1</t>
  </si>
  <si>
    <t>https://apps.gov.bc.ca/pub/bcgnws/names/65724.html</t>
  </si>
  <si>
    <t>Naykikoulth 13</t>
  </si>
  <si>
    <t>https://apps.gov.bc.ca/pub/bcgnws/names/65664.html</t>
  </si>
  <si>
    <t>Necait 6</t>
  </si>
  <si>
    <t>https://apps.gov.bc.ca/pub/bcgnws/names/64569.html</t>
  </si>
  <si>
    <t>Nekliptum 1</t>
  </si>
  <si>
    <t>https://apps.gov.bc.ca/pub/bcgnws/names/65522.html</t>
  </si>
  <si>
    <t>Nequatque 1</t>
  </si>
  <si>
    <t>https://apps.gov.bc.ca/pub/bcgnws/names/64901.html</t>
  </si>
  <si>
    <t>Nequatque 2</t>
  </si>
  <si>
    <t>https://apps.gov.bc.ca/pub/bcgnws/names/64900.html</t>
  </si>
  <si>
    <t>Nequatque 3</t>
  </si>
  <si>
    <t>https://apps.gov.bc.ca/pub/bcgnws/names/64435.html</t>
  </si>
  <si>
    <t>Nequatque 3A</t>
  </si>
  <si>
    <t>https://apps.gov.bc.ca/pub/bcgnws/names/64899.html</t>
  </si>
  <si>
    <t>Nequatque 4</t>
  </si>
  <si>
    <t>https://apps.gov.bc.ca/pub/bcgnws/names/64914.html</t>
  </si>
  <si>
    <t>Nesikep 6</t>
  </si>
  <si>
    <t>https://apps.gov.bc.ca/pub/bcgnws/names/65733.html</t>
  </si>
  <si>
    <t>Nesikep 6A</t>
  </si>
  <si>
    <t>https://apps.gov.bc.ca/pub/bcgnws/names/65832.html</t>
  </si>
  <si>
    <t>Nesters</t>
  </si>
  <si>
    <t>https://apps.gov.bc.ca/pub/bcgnws/names/34781.html</t>
  </si>
  <si>
    <t>Nesuch 3</t>
  </si>
  <si>
    <t>https://apps.gov.bc.ca/pub/bcgnws/names/64416.html</t>
  </si>
  <si>
    <t>Ngwyu'Yemc 36</t>
  </si>
  <si>
    <t>https://apps.gov.bc.ca/pub/bcgnws/names/59962.html</t>
  </si>
  <si>
    <t>Nickel Palm 4</t>
  </si>
  <si>
    <t>https://apps.gov.bc.ca/pub/bcgnws/names/65726.html</t>
  </si>
  <si>
    <t>Nickeyeah 25</t>
  </si>
  <si>
    <t>https://apps.gov.bc.ca/pub/bcgnws/names/65764.html</t>
  </si>
  <si>
    <t>Nicoelton 6</t>
  </si>
  <si>
    <t>https://apps.gov.bc.ca/pub/bcgnws/names/65544.html</t>
  </si>
  <si>
    <t>Nicomen 1</t>
  </si>
  <si>
    <t>https://apps.gov.bc.ca/pub/bcgnws/names/65744.html</t>
  </si>
  <si>
    <t>Nkaih 10</t>
  </si>
  <si>
    <t>https://apps.gov.bc.ca/pub/bcgnws/names/65712.html</t>
  </si>
  <si>
    <t>Nocten 19</t>
  </si>
  <si>
    <t>https://apps.gov.bc.ca/pub/bcgnws/names/65753.html</t>
  </si>
  <si>
    <t>Nohomeen 23</t>
  </si>
  <si>
    <t>https://apps.gov.bc.ca/pub/bcgnws/names/65762.html</t>
  </si>
  <si>
    <t>North Bonaparte</t>
  </si>
  <si>
    <t>https://apps.gov.bc.ca/pub/bcgnws/names/30086.html</t>
  </si>
  <si>
    <t>Northridge</t>
  </si>
  <si>
    <t>https://apps.gov.bc.ca/pub/bcgnws/names/17125.html</t>
  </si>
  <si>
    <t>Nuuautin 2</t>
  </si>
  <si>
    <t>https://apps.gov.bc.ca/pub/bcgnws/names/65723.html</t>
  </si>
  <si>
    <t>Nuuautin 2A</t>
  </si>
  <si>
    <t>https://apps.gov.bc.ca/pub/bcgnws/names/65722.html</t>
  </si>
  <si>
    <t>Nuuautin 2B</t>
  </si>
  <si>
    <t>https://apps.gov.bc.ca/pub/bcgnws/names/65721.html</t>
  </si>
  <si>
    <t>Nzaw't 4A</t>
  </si>
  <si>
    <t>https://apps.gov.bc.ca/pub/bcgnws/names/68923.html</t>
  </si>
  <si>
    <t>https://apps.gov.bc.ca/pub/bcgnws/names/17956.html</t>
  </si>
  <si>
    <t>https://apps.gov.bc.ca/pub/bcgnws/names/54430.html</t>
  </si>
  <si>
    <t>Oregon Jack Creek 2</t>
  </si>
  <si>
    <t>https://apps.gov.bc.ca/pub/bcgnws/names/65647.html</t>
  </si>
  <si>
    <t>Oregon Jack Creek 5</t>
  </si>
  <si>
    <t>https://apps.gov.bc.ca/pub/bcgnws/names/65645.html</t>
  </si>
  <si>
    <t>Owl Creek</t>
  </si>
  <si>
    <t>https://apps.gov.bc.ca/pub/bcgnws/names/15160.html</t>
  </si>
  <si>
    <t>Papsilqua 13</t>
  </si>
  <si>
    <t>https://apps.gov.bc.ca/pub/bcgnws/names/65654.html</t>
  </si>
  <si>
    <t>Papyum 27</t>
  </si>
  <si>
    <t>https://apps.gov.bc.ca/pub/bcgnws/names/65765.html</t>
  </si>
  <si>
    <t>Papyum 27A</t>
  </si>
  <si>
    <t>https://apps.gov.bc.ca/pub/bcgnws/names/65768.html</t>
  </si>
  <si>
    <t>Papyum Graveyard 27C</t>
  </si>
  <si>
    <t>https://apps.gov.bc.ca/pub/bcgnws/names/65737.html</t>
  </si>
  <si>
    <t>Paradise Valley</t>
  </si>
  <si>
    <t>https://apps.gov.bc.ca/pub/bcgnws/names/38026.html</t>
  </si>
  <si>
    <t>Pashilqua 2</t>
  </si>
  <si>
    <t>https://apps.gov.bc.ca/pub/bcgnws/names/65007.html</t>
  </si>
  <si>
    <t>Pashilqua 2A</t>
  </si>
  <si>
    <t>https://apps.gov.bc.ca/pub/bcgnws/names/65006.html</t>
  </si>
  <si>
    <t>Paska Island 3</t>
  </si>
  <si>
    <t>https://apps.gov.bc.ca/pub/bcgnws/names/66041.html</t>
  </si>
  <si>
    <t>Pavilion</t>
  </si>
  <si>
    <t>https://apps.gov.bc.ca/pub/bcgnws/names/38382.html</t>
  </si>
  <si>
    <t>Pavilion 1</t>
  </si>
  <si>
    <t>https://apps.gov.bc.ca/pub/bcgnws/names/64430.html</t>
  </si>
  <si>
    <t>Pavilion 1A</t>
  </si>
  <si>
    <t>https://apps.gov.bc.ca/pub/bcgnws/names/64550.html</t>
  </si>
  <si>
    <t>Pavilion 3A</t>
  </si>
  <si>
    <t>https://apps.gov.bc.ca/pub/bcgnws/names/64572.html</t>
  </si>
  <si>
    <t>Pavilion 4</t>
  </si>
  <si>
    <t>https://apps.gov.bc.ca/pub/bcgnws/names/64433.html</t>
  </si>
  <si>
    <t>Pegleg 3</t>
  </si>
  <si>
    <t>https://apps.gov.bc.ca/pub/bcgnws/names/65519.html</t>
  </si>
  <si>
    <t>Pegleg 3A</t>
  </si>
  <si>
    <t>https://apps.gov.bc.ca/pub/bcgnws/names/65518.html</t>
  </si>
  <si>
    <t>https://apps.gov.bc.ca/pub/bcgnws/names/38511.html</t>
  </si>
  <si>
    <t>https://apps.gov.bc.ca/pub/bcgnws/names/34776.html</t>
  </si>
  <si>
    <t>Pemynoos 9</t>
  </si>
  <si>
    <t>https://apps.gov.bc.ca/pub/bcgnws/names/65540.html</t>
  </si>
  <si>
    <t>Peq-Paq 22</t>
  </si>
  <si>
    <t>https://apps.gov.bc.ca/pub/bcgnws/names/59963.html</t>
  </si>
  <si>
    <t>Pioneer Mine</t>
  </si>
  <si>
    <t>https://apps.gov.bc.ca/pub/bcgnws/names/39397.html</t>
  </si>
  <si>
    <t>Pokheitsk 10</t>
  </si>
  <si>
    <t>https://apps.gov.bc.ca/pub/bcgnws/names/65537.html</t>
  </si>
  <si>
    <t>Pooeyelth 3</t>
  </si>
  <si>
    <t>https://apps.gov.bc.ca/pub/bcgnws/names/65081.html</t>
  </si>
  <si>
    <t>Poquiosin &amp; Skamain 13</t>
  </si>
  <si>
    <t>https://apps.gov.bc.ca/pub/bcgnws/names/65783.html</t>
  </si>
  <si>
    <t>Porteau</t>
  </si>
  <si>
    <t>https://apps.gov.bc.ca/pub/bcgnws/names/16209.html</t>
  </si>
  <si>
    <t>Poyam 9</t>
  </si>
  <si>
    <t>https://apps.gov.bc.ca/pub/bcgnws/names/64599.html</t>
  </si>
  <si>
    <t>Putkwa 14</t>
  </si>
  <si>
    <t>https://apps.gov.bc.ca/pub/bcgnws/names/65663.html</t>
  </si>
  <si>
    <t>Quatlenemo 5</t>
  </si>
  <si>
    <t>https://apps.gov.bc.ca/pub/bcgnws/names/64966.html</t>
  </si>
  <si>
    <t>Riley Creek 1B</t>
  </si>
  <si>
    <t>https://apps.gov.bc.ca/pub/bcgnws/names/65770.html</t>
  </si>
  <si>
    <t>Sackum 3</t>
  </si>
  <si>
    <t>https://apps.gov.bc.ca/pub/bcgnws/names/65746.html</t>
  </si>
  <si>
    <t>https://apps.gov.bc.ca/pub/bcgnws/names/17180.html</t>
  </si>
  <si>
    <t>Schikaelton 16</t>
  </si>
  <si>
    <t>https://apps.gov.bc.ca/pub/bcgnws/names/65534.html</t>
  </si>
  <si>
    <t>Seah 5</t>
  </si>
  <si>
    <t>https://apps.gov.bc.ca/pub/bcgnws/names/65735.html</t>
  </si>
  <si>
    <t>Seaichem 16</t>
  </si>
  <si>
    <t>https://apps.gov.bc.ca/pub/bcgnws/names/64621.html</t>
  </si>
  <si>
    <t>Seton Lake 5</t>
  </si>
  <si>
    <t>https://apps.gov.bc.ca/pub/bcgnws/names/64407.html</t>
  </si>
  <si>
    <t>Seton Lake 5A</t>
  </si>
  <si>
    <t>https://apps.gov.bc.ca/pub/bcgnws/names/64563.html</t>
  </si>
  <si>
    <t>https://apps.gov.bc.ca/pub/bcgnws/names/18907.html</t>
  </si>
  <si>
    <t>Shackan 11</t>
  </si>
  <si>
    <t>https://apps.gov.bc.ca/pub/bcgnws/names/65656.html</t>
  </si>
  <si>
    <t>Shalalth</t>
  </si>
  <si>
    <t>https://apps.gov.bc.ca/pub/bcgnws/names/15339.html</t>
  </si>
  <si>
    <t>Shawniken 3</t>
  </si>
  <si>
    <t>https://apps.gov.bc.ca/pub/bcgnws/names/65619.html</t>
  </si>
  <si>
    <t>Shawniken 4B</t>
  </si>
  <si>
    <t>https://apps.gov.bc.ca/pub/bcgnws/names/65546.html</t>
  </si>
  <si>
    <t>Shoskhost 7</t>
  </si>
  <si>
    <t>https://apps.gov.bc.ca/pub/bcgnws/names/65751.html</t>
  </si>
  <si>
    <t>Shpapzchinh 20</t>
  </si>
  <si>
    <t>https://apps.gov.bc.ca/pub/bcgnws/names/65531.html</t>
  </si>
  <si>
    <t>Shuouchten 15</t>
  </si>
  <si>
    <t>https://apps.gov.bc.ca/pub/bcgnws/names/65662.html</t>
  </si>
  <si>
    <t>Silicon 2</t>
  </si>
  <si>
    <t>https://apps.gov.bc.ca/pub/bcgnws/names/64565.html</t>
  </si>
  <si>
    <t>Siska Flat 3</t>
  </si>
  <si>
    <t>https://apps.gov.bc.ca/pub/bcgnws/names/65698.html</t>
  </si>
  <si>
    <t>Siska Flat 5A</t>
  </si>
  <si>
    <t>https://apps.gov.bc.ca/pub/bcgnws/names/65691.html</t>
  </si>
  <si>
    <t>Siska Flat 5B</t>
  </si>
  <si>
    <t>https://apps.gov.bc.ca/pub/bcgnws/names/65694.html</t>
  </si>
  <si>
    <t>Siska Flat 8</t>
  </si>
  <si>
    <t>https://apps.gov.bc.ca/pub/bcgnws/names/65705.html</t>
  </si>
  <si>
    <t>Skaynaneichst 12</t>
  </si>
  <si>
    <t>https://apps.gov.bc.ca/pub/bcgnws/names/65665.html</t>
  </si>
  <si>
    <t>https://apps.gov.bc.ca/pub/bcgnws/names/65774.html</t>
  </si>
  <si>
    <t>Skeikut 9</t>
  </si>
  <si>
    <t>https://apps.gov.bc.ca/pub/bcgnws/names/65668.html</t>
  </si>
  <si>
    <t>Skhpowtz 4</t>
  </si>
  <si>
    <t>https://apps.gov.bc.ca/pub/bcgnws/names/65748.html</t>
  </si>
  <si>
    <t>Skoonkoon 2</t>
  </si>
  <si>
    <t>https://apps.gov.bc.ca/pub/bcgnws/names/65620.html</t>
  </si>
  <si>
    <t>Skowishin 7</t>
  </si>
  <si>
    <t>https://apps.gov.bc.ca/pub/bcgnws/names/64597.html</t>
  </si>
  <si>
    <t>Skowishin Graveyard 10</t>
  </si>
  <si>
    <t>https://apps.gov.bc.ca/pub/bcgnws/names/64594.html</t>
  </si>
  <si>
    <t>Skuppah 1</t>
  </si>
  <si>
    <t>https://apps.gov.bc.ca/pub/bcgnws/names/65128.html</t>
  </si>
  <si>
    <t>Skuppah 2A</t>
  </si>
  <si>
    <t>https://apps.gov.bc.ca/pub/bcgnws/names/65083.html</t>
  </si>
  <si>
    <t>Skuppah 2B</t>
  </si>
  <si>
    <t>https://apps.gov.bc.ca/pub/bcgnws/names/65082.html</t>
  </si>
  <si>
    <t>Skuppah 3A</t>
  </si>
  <si>
    <t>https://apps.gov.bc.ca/pub/bcgnws/names/65088.html</t>
  </si>
  <si>
    <t>Skuppah 4</t>
  </si>
  <si>
    <t>https://apps.gov.bc.ca/pub/bcgnws/names/65087.html</t>
  </si>
  <si>
    <t>Skuppah 4A</t>
  </si>
  <si>
    <t>https://apps.gov.bc.ca/pub/bcgnws/names/65086.html</t>
  </si>
  <si>
    <t>Skwayaynope 26</t>
  </si>
  <si>
    <t>https://apps.gov.bc.ca/pub/bcgnws/names/65763.html</t>
  </si>
  <si>
    <t>Sleetsis 6</t>
  </si>
  <si>
    <t>https://apps.gov.bc.ca/pub/bcgnws/names/65750.html</t>
  </si>
  <si>
    <t>Slosh 1</t>
  </si>
  <si>
    <t>https://apps.gov.bc.ca/pub/bcgnws/names/64564.html</t>
  </si>
  <si>
    <t>Slosh 1A</t>
  </si>
  <si>
    <t>https://apps.gov.bc.ca/pub/bcgnws/names/64562.html</t>
  </si>
  <si>
    <t>Soldatquo 12</t>
  </si>
  <si>
    <t>https://apps.gov.bc.ca/pub/bcgnws/names/65653.html</t>
  </si>
  <si>
    <t>South Nepa 7</t>
  </si>
  <si>
    <t>https://apps.gov.bc.ca/pub/bcgnws/names/65659.html</t>
  </si>
  <si>
    <t>https://apps.gov.bc.ca/pub/bcgnws/names/20709.html</t>
  </si>
  <si>
    <t>Spatsum</t>
  </si>
  <si>
    <t>https://apps.gov.bc.ca/pub/bcgnws/names/21666.html</t>
  </si>
  <si>
    <t>Spatsum 11</t>
  </si>
  <si>
    <t>https://apps.gov.bc.ca/pub/bcgnws/names/65538.html</t>
  </si>
  <si>
    <t>Spatsum 11A</t>
  </si>
  <si>
    <t>https://apps.gov.bc.ca/pub/bcgnws/names/65535.html</t>
  </si>
  <si>
    <t>https://apps.gov.bc.ca/pub/bcgnws/names/16462.html</t>
  </si>
  <si>
    <t>Spences Bridge 4</t>
  </si>
  <si>
    <t>https://apps.gov.bc.ca/pub/bcgnws/names/65547.html</t>
  </si>
  <si>
    <t>Spences Bridge 4C</t>
  </si>
  <si>
    <t>https://apps.gov.bc.ca/pub/bcgnws/names/65548.html</t>
  </si>
  <si>
    <t>Spilmouse 4</t>
  </si>
  <si>
    <t>https://apps.gov.bc.ca/pub/bcgnws/names/64509.html</t>
  </si>
  <si>
    <t>Spintlum Flat 3</t>
  </si>
  <si>
    <t>https://apps.gov.bc.ca/pub/bcgnws/names/65728.html</t>
  </si>
  <si>
    <t>Sproatt</t>
  </si>
  <si>
    <t>https://apps.gov.bc.ca/pub/bcgnws/names/22252.html</t>
  </si>
  <si>
    <t>https://apps.gov.bc.ca/pub/bcgnws/names/38680.html</t>
  </si>
  <si>
    <t>Squianny 10</t>
  </si>
  <si>
    <t>https://apps.gov.bc.ca/pub/bcgnws/names/65667.html</t>
  </si>
  <si>
    <t>Staiyahanny 8</t>
  </si>
  <si>
    <t>https://apps.gov.bc.ca/pub/bcgnws/names/65641.html</t>
  </si>
  <si>
    <t>Stawamus 24</t>
  </si>
  <si>
    <t>https://apps.gov.bc.ca/pub/bcgnws/names/64617.html</t>
  </si>
  <si>
    <t>Stryen 9</t>
  </si>
  <si>
    <t>https://apps.gov.bc.ca/pub/bcgnws/names/65707.html</t>
  </si>
  <si>
    <t>Tamarisk</t>
  </si>
  <si>
    <t>https://apps.gov.bc.ca/pub/bcgnws/names/40078.html</t>
  </si>
  <si>
    <t>Tinmusket 5A</t>
  </si>
  <si>
    <t>https://apps.gov.bc.ca/pub/bcgnws/names/64507.html</t>
  </si>
  <si>
    <t>Toby Lake 6</t>
  </si>
  <si>
    <t>https://apps.gov.bc.ca/pub/bcgnws/names/64523.html</t>
  </si>
  <si>
    <t>Towinock 2</t>
  </si>
  <si>
    <t>https://apps.gov.bc.ca/pub/bcgnws/names/64408.html</t>
  </si>
  <si>
    <t>Tsaukan 12</t>
  </si>
  <si>
    <t>https://apps.gov.bc.ca/pub/bcgnws/names/65710.html</t>
  </si>
  <si>
    <t>Tsinkahtl 8</t>
  </si>
  <si>
    <t>https://apps.gov.bc.ca/pub/bcgnws/names/65542.html</t>
  </si>
  <si>
    <t>Ts'kw'aylaxw 5</t>
  </si>
  <si>
    <t>https://apps.gov.bc.ca/pub/bcgnws/names/59941.html</t>
  </si>
  <si>
    <t>Tuckozap 24</t>
  </si>
  <si>
    <t>https://apps.gov.bc.ca/pub/bcgnws/names/65761.html</t>
  </si>
  <si>
    <t>Two Mile Creek 16</t>
  </si>
  <si>
    <t>https://apps.gov.bc.ca/pub/bcgnws/names/65720.html</t>
  </si>
  <si>
    <t>Two Mile Creek 16A</t>
  </si>
  <si>
    <t>https://apps.gov.bc.ca/pub/bcgnws/names/65717.html</t>
  </si>
  <si>
    <t>Twoyqhalsht 16</t>
  </si>
  <si>
    <t>https://apps.gov.bc.ca/pub/bcgnws/names/65794.html</t>
  </si>
  <si>
    <t>Unpukpulquatum 8</t>
  </si>
  <si>
    <t>https://apps.gov.bc.ca/pub/bcgnws/names/65752.html</t>
  </si>
  <si>
    <t>Upper Hat Creek 1</t>
  </si>
  <si>
    <t>https://apps.gov.bc.ca/pub/bcgnws/names/65589.html</t>
  </si>
  <si>
    <t>Upper Nepa 6</t>
  </si>
  <si>
    <t>https://apps.gov.bc.ca/pub/bcgnws/names/65646.html</t>
  </si>
  <si>
    <t>Upper Tsinkahtl 8A</t>
  </si>
  <si>
    <t>https://apps.gov.bc.ca/pub/bcgnws/names/65539.html</t>
  </si>
  <si>
    <t>Valleycliffe</t>
  </si>
  <si>
    <t>https://apps.gov.bc.ca/pub/bcgnws/names/24305.html</t>
  </si>
  <si>
    <t>https://apps.gov.bc.ca/pub/bcgnws/names/31045.html</t>
  </si>
  <si>
    <t>Waiwakum 14</t>
  </si>
  <si>
    <t>https://apps.gov.bc.ca/pub/bcgnws/names/64623.html</t>
  </si>
  <si>
    <t>https://apps.gov.bc.ca/pub/bcgnws/names/15889.html</t>
  </si>
  <si>
    <t>Resort Municipality</t>
  </si>
  <si>
    <t>https://apps.gov.bc.ca/pub/bcgnws/names/40939.html</t>
  </si>
  <si>
    <t>https://apps.gov.bc.ca/pub/bcgnws/names/40059.html</t>
  </si>
  <si>
    <t>Whitecap 1</t>
  </si>
  <si>
    <t>https://apps.gov.bc.ca/pub/bcgnws/names/59942.html</t>
  </si>
  <si>
    <t>Whyeek 4</t>
  </si>
  <si>
    <t>https://apps.gov.bc.ca/pub/bcgnws/names/65517.html</t>
  </si>
  <si>
    <t>Woodfibre</t>
  </si>
  <si>
    <t>https://apps.gov.bc.ca/pub/bcgnws/names/37740.html</t>
  </si>
  <si>
    <t>Yawaucht 11</t>
  </si>
  <si>
    <t>https://apps.gov.bc.ca/pub/bcgnws/names/65709.html</t>
  </si>
  <si>
    <t>Yekwaupsum 18</t>
  </si>
  <si>
    <t>https://apps.gov.bc.ca/pub/bcgnws/names/64619.html</t>
  </si>
  <si>
    <t>Yekwaupsum 19</t>
  </si>
  <si>
    <t>https://apps.gov.bc.ca/pub/bcgnws/names/64620.html</t>
  </si>
  <si>
    <t>Yookwitz 12</t>
  </si>
  <si>
    <t>https://apps.gov.bc.ca/pub/bcgnws/names/64595.html</t>
  </si>
  <si>
    <t>Zacht 5</t>
  </si>
  <si>
    <t>https://apps.gov.bc.ca/pub/bcgnws/names/65692.html</t>
  </si>
  <si>
    <t>Ahahswinis 1</t>
  </si>
  <si>
    <t>https://apps.gov.bc.ca/pub/bcgnws/names/65292.html</t>
  </si>
  <si>
    <t>Ahpokum 9</t>
  </si>
  <si>
    <t>https://apps.gov.bc.ca/pub/bcgnws/names/65024.html</t>
  </si>
  <si>
    <t>https://apps.gov.bc.ca/pub/bcgnws/names/541.html</t>
  </si>
  <si>
    <t>Alberni 2</t>
  </si>
  <si>
    <t>https://apps.gov.bc.ca/pub/bcgnws/names/65279.html</t>
  </si>
  <si>
    <t>Anvil Island</t>
  </si>
  <si>
    <t>https://apps.gov.bc.ca/pub/bcgnws/names/38334.html</t>
  </si>
  <si>
    <t>https://apps.gov.bc.ca/pub/bcgnws/names/70061.html</t>
  </si>
  <si>
    <t>Arrowview Heights</t>
  </si>
  <si>
    <t>https://apps.gov.bc.ca/pub/bcgnws/names/9248.html</t>
  </si>
  <si>
    <t>Aupe 6</t>
  </si>
  <si>
    <t>https://apps.gov.bc.ca/pub/bcgnws/names/64975.html</t>
  </si>
  <si>
    <t>Aupe 6A</t>
  </si>
  <si>
    <t>https://apps.gov.bc.ca/pub/bcgnws/names/65054.html</t>
  </si>
  <si>
    <t>Balmoral Beach</t>
  </si>
  <si>
    <t>https://apps.gov.bc.ca/pub/bcgnws/names/9927.html</t>
  </si>
  <si>
    <t>Bamberton</t>
  </si>
  <si>
    <t>https://apps.gov.bc.ca/pub/bcgnws/names/11064.html</t>
  </si>
  <si>
    <t>Bare Island 9</t>
  </si>
  <si>
    <t>https://apps.gov.bc.ca/pub/bcgnws/names/65319.html</t>
  </si>
  <si>
    <t>Bargain Harbour SB 24</t>
  </si>
  <si>
    <t>Indian Government District : Land Unit</t>
  </si>
  <si>
    <t>https://apps.gov.bc.ca/pub/bcgnws/names/40201.html</t>
  </si>
  <si>
    <t>Bartlett Island 7</t>
  </si>
  <si>
    <t>https://apps.gov.bc.ca/pub/bcgnws/names/65053.html</t>
  </si>
  <si>
    <t>Bear Bay 8</t>
  </si>
  <si>
    <t>https://apps.gov.bc.ca/pub/bcgnws/names/65602.html</t>
  </si>
  <si>
    <t>Beaver Creek</t>
  </si>
  <si>
    <t>https://apps.gov.bc.ca/pub/bcgnws/names/2774.html</t>
  </si>
  <si>
    <t>Beaver Point</t>
  </si>
  <si>
    <t>https://apps.gov.bc.ca/pub/bcgnws/names/2821.html</t>
  </si>
  <si>
    <t>Bevan</t>
  </si>
  <si>
    <t>https://apps.gov.bc.ca/pub/bcgnws/names/4284.html</t>
  </si>
  <si>
    <t>https://apps.gov.bc.ca/pub/bcgnws/names/4309.html</t>
  </si>
  <si>
    <t>Billings Bay</t>
  </si>
  <si>
    <t>https://apps.gov.bc.ca/pub/bcgnws/names/5057.html</t>
  </si>
  <si>
    <t>https://apps.gov.bc.ca/pub/bcgnws/names/5168.html</t>
  </si>
  <si>
    <t>https://apps.gov.bc.ca/pub/bcgnws/names/5775.html</t>
  </si>
  <si>
    <t>https://apps.gov.bc.ca/pub/bcgnws/names/34894.html</t>
  </si>
  <si>
    <t>https://apps.gov.bc.ca/pub/bcgnws/names/34753.html</t>
  </si>
  <si>
    <t>Blubber Bay</t>
  </si>
  <si>
    <t>https://apps.gov.bc.ca/pub/bcgnws/names/5798.html</t>
  </si>
  <si>
    <t>Boat Harbour</t>
  </si>
  <si>
    <t>https://apps.gov.bc.ca/pub/bcgnws/names/37625.html</t>
  </si>
  <si>
    <t>https://apps.gov.bc.ca/pub/bcgnws/names/34752.html</t>
  </si>
  <si>
    <t>Boulder Island SB 25</t>
  </si>
  <si>
    <t>https://apps.gov.bc.ca/pub/bcgnws/names/40187.html</t>
  </si>
  <si>
    <t>Bowen Bay</t>
  </si>
  <si>
    <t>https://apps.gov.bc.ca/pub/bcgnws/names/37635.html</t>
  </si>
  <si>
    <t>Bowen Island</t>
  </si>
  <si>
    <t>https://apps.gov.bc.ca/pub/bcgnws/names/459.html</t>
  </si>
  <si>
    <t>https://apps.gov.bc.ca/pub/bcgnws/names/28686.html</t>
  </si>
  <si>
    <t>https://apps.gov.bc.ca/pub/bcgnws/names/54371.html</t>
  </si>
  <si>
    <t>https://apps.gov.bc.ca/pub/bcgnws/names/766.html</t>
  </si>
  <si>
    <t>Buccaneer Bay</t>
  </si>
  <si>
    <t>https://apps.gov.bc.ca/pub/bcgnws/names/1601.html</t>
  </si>
  <si>
    <t>https://apps.gov.bc.ca/pub/bcgnws/names/38339.html</t>
  </si>
  <si>
    <t>Cameron Heights</t>
  </si>
  <si>
    <t>https://apps.gov.bc.ca/pub/bcgnws/names/10460.html</t>
  </si>
  <si>
    <t>Camp Artaban</t>
  </si>
  <si>
    <t>https://apps.gov.bc.ca/pub/bcgnws/names/38514.html</t>
  </si>
  <si>
    <t>https://apps.gov.bc.ca/pub/bcgnws/names/34755.html</t>
  </si>
  <si>
    <t>Campbell River 11</t>
  </si>
  <si>
    <t>https://apps.gov.bc.ca/pub/bcgnws/names/65352.html</t>
  </si>
  <si>
    <t>Campbellton</t>
  </si>
  <si>
    <t>https://apps.gov.bc.ca/pub/bcgnws/names/10493.html</t>
  </si>
  <si>
    <t>Cape Mudge 10</t>
  </si>
  <si>
    <t>https://apps.gov.bc.ca/pub/bcgnws/names/65348.html</t>
  </si>
  <si>
    <t>https://apps.gov.bc.ca/pub/bcgnws/names/37454.html</t>
  </si>
  <si>
    <t>https://apps.gov.bc.ca/pub/bcgnws/names/3484.html</t>
  </si>
  <si>
    <t>Chase River</t>
  </si>
  <si>
    <t>https://apps.gov.bc.ca/pub/bcgnws/names/38346.html</t>
  </si>
  <si>
    <t>Chekwelp 26</t>
  </si>
  <si>
    <t>https://apps.gov.bc.ca/pub/bcgnws/names/64615.html</t>
  </si>
  <si>
    <t>Chekwelp 26A</t>
  </si>
  <si>
    <t>https://apps.gov.bc.ca/pub/bcgnws/names/64616.html</t>
  </si>
  <si>
    <t>Chelohsin SB 13</t>
  </si>
  <si>
    <t>https://apps.gov.bc.ca/pub/bcgnws/names/40192.html</t>
  </si>
  <si>
    <t>https://apps.gov.bc.ca/pub/bcgnws/names/38318.html</t>
  </si>
  <si>
    <t>Chemainus 13</t>
  </si>
  <si>
    <t>https://apps.gov.bc.ca/pub/bcgnws/names/65235.html</t>
  </si>
  <si>
    <t>https://apps.gov.bc.ca/pub/bcgnws/names/5005.html</t>
  </si>
  <si>
    <t>Chickwat SB 9</t>
  </si>
  <si>
    <t>https://apps.gov.bc.ca/pub/bcgnws/names/40204.html</t>
  </si>
  <si>
    <t>Church House</t>
  </si>
  <si>
    <t>https://apps.gov.bc.ca/pub/bcgnws/names/5979.html</t>
  </si>
  <si>
    <t>https://apps.gov.bc.ca/pub/bcgnws/names/677.html</t>
  </si>
  <si>
    <t>https://apps.gov.bc.ca/pub/bcgnws/names/37892.html</t>
  </si>
  <si>
    <t>Cokoqueneets SB 23</t>
  </si>
  <si>
    <t>https://apps.gov.bc.ca/pub/bcgnws/names/40202.html</t>
  </si>
  <si>
    <t>https://apps.gov.bc.ca/pub/bcgnws/names/38659.html</t>
  </si>
  <si>
    <t>Comox 1</t>
  </si>
  <si>
    <t>https://apps.gov.bc.ca/pub/bcgnws/names/65350.html</t>
  </si>
  <si>
    <t>https://apps.gov.bc.ca/pub/bcgnws/names/12314.html</t>
  </si>
  <si>
    <t>Cortes Bay</t>
  </si>
  <si>
    <t>https://apps.gov.bc.ca/pub/bcgnws/names/34897.html</t>
  </si>
  <si>
    <t>https://apps.gov.bc.ca/pub/bcgnws/names/4059.html</t>
  </si>
  <si>
    <t>Cous 3</t>
  </si>
  <si>
    <t>https://apps.gov.bc.ca/pub/bcgnws/names/65293.html</t>
  </si>
  <si>
    <t>Cowans Point</t>
  </si>
  <si>
    <t>https://apps.gov.bc.ca/pub/bcgnws/names/34973.html</t>
  </si>
  <si>
    <t>Cowichan 1</t>
  </si>
  <si>
    <t>https://apps.gov.bc.ca/pub/bcgnws/names/65217.html</t>
  </si>
  <si>
    <t>Cowichan 9</t>
  </si>
  <si>
    <t>https://apps.gov.bc.ca/pub/bcgnws/names/65224.html</t>
  </si>
  <si>
    <t>https://apps.gov.bc.ca/pub/bcgnws/names/4082.html</t>
  </si>
  <si>
    <t>Cowichan Lake</t>
  </si>
  <si>
    <t>https://apps.gov.bc.ca/pub/bcgnws/names/65800.html</t>
  </si>
  <si>
    <t>https://apps.gov.bc.ca/pub/bcgnws/names/4087.html</t>
  </si>
  <si>
    <t>https://apps.gov.bc.ca/pub/bcgnws/names/25213.html</t>
  </si>
  <si>
    <t>https://apps.gov.bc.ca/pub/bcgnws/names/35135.html</t>
  </si>
  <si>
    <t>https://apps.gov.bc.ca/pub/bcgnws/names/6507.html</t>
  </si>
  <si>
    <t>https://apps.gov.bc.ca/pub/bcgnws/names/7637.html</t>
  </si>
  <si>
    <t>https://apps.gov.bc.ca/pub/bcgnws/names/8476.html</t>
  </si>
  <si>
    <t>https://apps.gov.bc.ca/pub/bcgnws/names/13225.html</t>
  </si>
  <si>
    <t>Deep Valley 5</t>
  </si>
  <si>
    <t>https://apps.gov.bc.ca/pub/bcgnws/names/65057.html</t>
  </si>
  <si>
    <t>https://apps.gov.bc.ca/pub/bcgnws/names/13739.html</t>
  </si>
  <si>
    <t>https://apps.gov.bc.ca/pub/bcgnws/names/14470.html</t>
  </si>
  <si>
    <t>https://apps.gov.bc.ca/pub/bcgnws/names/14500.html</t>
  </si>
  <si>
    <t>https://apps.gov.bc.ca/pub/bcgnws/names/18235.html</t>
  </si>
  <si>
    <t>Doriston</t>
  </si>
  <si>
    <t>https://apps.gov.bc.ca/pub/bcgnws/names/22257.html</t>
  </si>
  <si>
    <t>Drew Harbour 9</t>
  </si>
  <si>
    <t>https://apps.gov.bc.ca/pub/bcgnws/names/65349.html</t>
  </si>
  <si>
    <t>https://apps.gov.bc.ca/pub/bcgnws/names/15595.html</t>
  </si>
  <si>
    <t>Duncan Bay</t>
  </si>
  <si>
    <t>https://apps.gov.bc.ca/pub/bcgnws/names/34756.html</t>
  </si>
  <si>
    <t>https://apps.gov.bc.ca/pub/bcgnws/names/15632.html</t>
  </si>
  <si>
    <t>https://apps.gov.bc.ca/pub/bcgnws/names/825.html</t>
  </si>
  <si>
    <t>https://apps.gov.bc.ca/pub/bcgnws/names/34710.html</t>
  </si>
  <si>
    <t>https://apps.gov.bc.ca/pub/bcgnws/names/1678.html</t>
  </si>
  <si>
    <t>Eastbourne</t>
  </si>
  <si>
    <t>https://apps.gov.bc.ca/pub/bcgnws/names/1203.html</t>
  </si>
  <si>
    <t>https://apps.gov.bc.ca/pub/bcgnws/names/2274.html</t>
  </si>
  <si>
    <t>Egmont SB 26</t>
  </si>
  <si>
    <t>https://apps.gov.bc.ca/pub/bcgnws/names/40203.html</t>
  </si>
  <si>
    <t>Ekins Point</t>
  </si>
  <si>
    <t>https://apps.gov.bc.ca/pub/bcgnws/names/2305.html</t>
  </si>
  <si>
    <t>https://apps.gov.bc.ca/pub/bcgnws/names/34759.html</t>
  </si>
  <si>
    <t>Elphinstone</t>
  </si>
  <si>
    <t>https://apps.gov.bc.ca/pub/bcgnws/names/54298.html</t>
  </si>
  <si>
    <t>https://apps.gov.bc.ca/pub/bcgnws/names/10606.html</t>
  </si>
  <si>
    <t>Est-patrolas 4</t>
  </si>
  <si>
    <t>https://apps.gov.bc.ca/pub/bcgnws/names/65221.html</t>
  </si>
  <si>
    <t>Etsekin 1</t>
  </si>
  <si>
    <t>https://apps.gov.bc.ca/pub/bcgnws/names/65608.html</t>
  </si>
  <si>
    <t>https://apps.gov.bc.ca/pub/bcgnws/names/28248.html</t>
  </si>
  <si>
    <t>Fairbridge</t>
  </si>
  <si>
    <t>https://apps.gov.bc.ca/pub/bcgnws/names/11393.html</t>
  </si>
  <si>
    <t>False Bay</t>
  </si>
  <si>
    <t>https://apps.gov.bc.ca/pub/bcgnws/names/40576.html</t>
  </si>
  <si>
    <t>https://apps.gov.bc.ca/pub/bcgnws/names/11468.html</t>
  </si>
  <si>
    <t>https://apps.gov.bc.ca/pub/bcgnws/names/39930.html</t>
  </si>
  <si>
    <t>https://apps.gov.bc.ca/pub/bcgnws/names/4418.html</t>
  </si>
  <si>
    <t>https://apps.gov.bc.ca/pub/bcgnws/names/4501.html</t>
  </si>
  <si>
    <t>Fulford Harbour 5</t>
  </si>
  <si>
    <t>https://apps.gov.bc.ca/pub/bcgnws/names/65264.html</t>
  </si>
  <si>
    <t>Gabriola</t>
  </si>
  <si>
    <t>https://apps.gov.bc.ca/pub/bcgnws/names/38757.html</t>
  </si>
  <si>
    <t>Gabriola Island 5</t>
  </si>
  <si>
    <t>https://apps.gov.bc.ca/pub/bcgnws/names/65207.html</t>
  </si>
  <si>
    <t>Galiano Island 9</t>
  </si>
  <si>
    <t>https://apps.gov.bc.ca/pub/bcgnws/names/65278.html</t>
  </si>
  <si>
    <t>https://apps.gov.bc.ca/pub/bcgnws/names/5268.html</t>
  </si>
  <si>
    <t>https://apps.gov.bc.ca/pub/bcgnws/names/5285.html</t>
  </si>
  <si>
    <t>https://apps.gov.bc.ca/pub/bcgnws/names/5302.html</t>
  </si>
  <si>
    <t>Genoa Bay</t>
  </si>
  <si>
    <t>https://apps.gov.bc.ca/pub/bcgnws/names/37716.html</t>
  </si>
  <si>
    <t>George River</t>
  </si>
  <si>
    <t>https://apps.gov.bc.ca/pub/bcgnws/names/37732.html</t>
  </si>
  <si>
    <t>https://apps.gov.bc.ca/pub/bcgnws/names/35874.html</t>
  </si>
  <si>
    <t>https://apps.gov.bc.ca/pub/bcgnws/names/6134.html</t>
  </si>
  <si>
    <t>Goose Spit 3</t>
  </si>
  <si>
    <t>https://apps.gov.bc.ca/pub/bcgnws/names/65344.html</t>
  </si>
  <si>
    <t>https://apps.gov.bc.ca/pub/bcgnws/names/34762.html</t>
  </si>
  <si>
    <t>https://apps.gov.bc.ca/pub/bcgnws/names/12378.html</t>
  </si>
  <si>
    <t>Granthams Landing</t>
  </si>
  <si>
    <t>https://apps.gov.bc.ca/pub/bcgnws/names/12380.html</t>
  </si>
  <si>
    <t>Great Central</t>
  </si>
  <si>
    <t>https://apps.gov.bc.ca/pub/bcgnws/names/38661.html</t>
  </si>
  <si>
    <t>Halalt 2</t>
  </si>
  <si>
    <t>https://apps.gov.bc.ca/pub/bcgnws/names/65227.html</t>
  </si>
  <si>
    <t>Halalt Island 1</t>
  </si>
  <si>
    <t>https://apps.gov.bc.ca/pub/bcgnws/names/65226.html</t>
  </si>
  <si>
    <t>https://apps.gov.bc.ca/pub/bcgnws/names/35052.html</t>
  </si>
  <si>
    <t>Hanatsa 6</t>
  </si>
  <si>
    <t>https://apps.gov.bc.ca/pub/bcgnws/names/65609.html</t>
  </si>
  <si>
    <t>https://apps.gov.bc.ca/pub/bcgnws/names/6686.html</t>
  </si>
  <si>
    <t>Harmac</t>
  </si>
  <si>
    <t>https://apps.gov.bc.ca/pub/bcgnws/names/7655.html</t>
  </si>
  <si>
    <t>Hatch Point 12</t>
  </si>
  <si>
    <t>https://apps.gov.bc.ca/pub/bcgnws/names/65282.html</t>
  </si>
  <si>
    <t>https://apps.gov.bc.ca/pub/bcgnws/names/29266.html</t>
  </si>
  <si>
    <t>https://apps.gov.bc.ca/pub/bcgnws/names/34763.html</t>
  </si>
  <si>
    <t>Hillcrest</t>
  </si>
  <si>
    <t>https://apps.gov.bc.ca/pub/bcgnws/names/40629.html</t>
  </si>
  <si>
    <t>https://apps.gov.bc.ca/pub/bcgnws/names/35927.html</t>
  </si>
  <si>
    <t>Hkusam</t>
  </si>
  <si>
    <t>https://apps.gov.bc.ca/pub/bcgnws/names/14690.html</t>
  </si>
  <si>
    <t>Homalco 1</t>
  </si>
  <si>
    <t>https://apps.gov.bc.ca/pub/bcgnws/names/64974.html</t>
  </si>
  <si>
    <t>Homalco 2</t>
  </si>
  <si>
    <t>https://apps.gov.bc.ca/pub/bcgnws/names/64973.html</t>
  </si>
  <si>
    <t>Homalco 2A</t>
  </si>
  <si>
    <t>https://apps.gov.bc.ca/pub/bcgnws/names/64972.html</t>
  </si>
  <si>
    <t>Homalco 9</t>
  </si>
  <si>
    <t>https://apps.gov.bc.ca/pub/bcgnws/names/60160.html</t>
  </si>
  <si>
    <t>Homayno 2</t>
  </si>
  <si>
    <t>https://apps.gov.bc.ca/pub/bcgnws/names/65326.html</t>
  </si>
  <si>
    <t>Homfray Creek</t>
  </si>
  <si>
    <t>https://apps.gov.bc.ca/pub/bcgnws/names/34766.html</t>
  </si>
  <si>
    <t>Hopkins Landing</t>
  </si>
  <si>
    <t>https://apps.gov.bc.ca/pub/bcgnws/names/18328.html</t>
  </si>
  <si>
    <t>https://apps.gov.bc.ca/pub/bcgnws/names/18344.html</t>
  </si>
  <si>
    <t>Hunaechin SB 11</t>
  </si>
  <si>
    <t>https://apps.gov.bc.ca/pub/bcgnws/names/40191.html</t>
  </si>
  <si>
    <t>Irvines Landing</t>
  </si>
  <si>
    <t>https://apps.gov.bc.ca/pub/bcgnws/names/2343.html</t>
  </si>
  <si>
    <t>Kaikalahun 25</t>
  </si>
  <si>
    <t>https://apps.gov.bc.ca/pub/bcgnws/names/64618.html</t>
  </si>
  <si>
    <t>Kakalatza 6</t>
  </si>
  <si>
    <t>https://apps.gov.bc.ca/pub/bcgnws/names/65223.html</t>
  </si>
  <si>
    <t>Keats Island</t>
  </si>
  <si>
    <t>https://apps.gov.bc.ca/pub/bcgnws/names/34980.html</t>
  </si>
  <si>
    <t>Kil-pah-las 3</t>
  </si>
  <si>
    <t>https://apps.gov.bc.ca/pub/bcgnws/names/65218.html</t>
  </si>
  <si>
    <t>Klaalth SB 5</t>
  </si>
  <si>
    <t>https://apps.gov.bc.ca/pub/bcgnws/names/40186.html</t>
  </si>
  <si>
    <t>Klahoose 1</t>
  </si>
  <si>
    <t>https://apps.gov.bc.ca/pub/bcgnws/names/65061.html</t>
  </si>
  <si>
    <t>Klayekwim SB 6</t>
  </si>
  <si>
    <t>https://apps.gov.bc.ca/pub/bcgnws/names/40210.html</t>
  </si>
  <si>
    <t>Klayekwim SB 6A</t>
  </si>
  <si>
    <t>https://apps.gov.bc.ca/pub/bcgnws/names/40209.html</t>
  </si>
  <si>
    <t>Klayekwim SB 7</t>
  </si>
  <si>
    <t>https://apps.gov.bc.ca/pub/bcgnws/names/40208.html</t>
  </si>
  <si>
    <t>Klayekwim SB 8</t>
  </si>
  <si>
    <t>https://apps.gov.bc.ca/pub/bcgnws/names/40207.html</t>
  </si>
  <si>
    <t>Kleecoot</t>
  </si>
  <si>
    <t>https://apps.gov.bc.ca/pub/bcgnws/names/5424.html</t>
  </si>
  <si>
    <t>Klehkoot 2</t>
  </si>
  <si>
    <t>https://apps.gov.bc.ca/pub/bcgnws/names/65290.html</t>
  </si>
  <si>
    <t>Kleindale</t>
  </si>
  <si>
    <t>https://apps.gov.bc.ca/pub/bcgnws/names/5431.html</t>
  </si>
  <si>
    <t>Koksilah</t>
  </si>
  <si>
    <t>https://apps.gov.bc.ca/pub/bcgnws/names/6231.html</t>
  </si>
  <si>
    <t>Kwum Kum</t>
  </si>
  <si>
    <t>https://apps.gov.bc.ca/pub/bcgnws/names/65834.html</t>
  </si>
  <si>
    <t>https://apps.gov.bc.ca/pub/bcgnws/names/7329.html</t>
  </si>
  <si>
    <t>https://apps.gov.bc.ca/pub/bcgnws/names/7359.html</t>
  </si>
  <si>
    <t>https://apps.gov.bc.ca/pub/bcgnws/names/8831.html</t>
  </si>
  <si>
    <t>https://apps.gov.bc.ca/pub/bcgnws/names/8835.html</t>
  </si>
  <si>
    <t>https://apps.gov.bc.ca/pub/bcgnws/names/8858.html</t>
  </si>
  <si>
    <t>Larsons Landing</t>
  </si>
  <si>
    <t>https://apps.gov.bc.ca/pub/bcgnws/names/38216.html</t>
  </si>
  <si>
    <t>https://apps.gov.bc.ca/pub/bcgnws/names/13129.html</t>
  </si>
  <si>
    <t>https://apps.gov.bc.ca/pub/bcgnws/names/1387.html</t>
  </si>
  <si>
    <t>https://apps.gov.bc.ca/pub/bcgnws/names/2511.html</t>
  </si>
  <si>
    <t>Loughborough 3</t>
  </si>
  <si>
    <t>https://apps.gov.bc.ca/pub/bcgnws/names/65327.html</t>
  </si>
  <si>
    <t>https://apps.gov.bc.ca/pub/bcgnws/names/37950.html</t>
  </si>
  <si>
    <t>Lyacksun 3</t>
  </si>
  <si>
    <t>https://apps.gov.bc.ca/pub/bcgnws/names/65202.html</t>
  </si>
  <si>
    <t>https://apps.gov.bc.ca/pub/bcgnws/names/4631.html</t>
  </si>
  <si>
    <t>Ma-Guala 6</t>
  </si>
  <si>
    <t>https://apps.gov.bc.ca/pub/bcgnws/names/65209.html</t>
  </si>
  <si>
    <t>https://apps.gov.bc.ca/pub/bcgnws/names/4645.html</t>
  </si>
  <si>
    <t>Malahat 11</t>
  </si>
  <si>
    <t>https://apps.gov.bc.ca/pub/bcgnws/names/65203.html</t>
  </si>
  <si>
    <t>https://apps.gov.bc.ca/pub/bcgnws/names/34983.html</t>
  </si>
  <si>
    <t>https://apps.gov.bc.ca/pub/bcgnws/names/29831.html</t>
  </si>
  <si>
    <t>https://apps.gov.bc.ca/pub/bcgnws/names/40348.html</t>
  </si>
  <si>
    <t>https://apps.gov.bc.ca/pub/bcgnws/names/25777.html</t>
  </si>
  <si>
    <t>Matlaten 4</t>
  </si>
  <si>
    <t>https://apps.gov.bc.ca/pub/bcgnws/names/65353.html</t>
  </si>
  <si>
    <t>Matsayno 5</t>
  </si>
  <si>
    <t>https://apps.gov.bc.ca/pub/bcgnws/names/65501.html</t>
  </si>
  <si>
    <t>Mayne Island</t>
  </si>
  <si>
    <t>https://apps.gov.bc.ca/pub/bcgnws/names/66341.html</t>
  </si>
  <si>
    <t>Mayne Island 6</t>
  </si>
  <si>
    <t>https://apps.gov.bc.ca/pub/bcgnws/names/65263.html</t>
  </si>
  <si>
    <t>McNab Creek</t>
  </si>
  <si>
    <t>https://apps.gov.bc.ca/pub/bcgnws/names/20612.html</t>
  </si>
  <si>
    <t>https://apps.gov.bc.ca/pub/bcgnws/names/38031.html</t>
  </si>
  <si>
    <t>https://apps.gov.bc.ca/pub/bcgnws/names/38070.html</t>
  </si>
  <si>
    <t>Mount Gardner</t>
  </si>
  <si>
    <t>https://apps.gov.bc.ca/pub/bcgnws/names/38177.html</t>
  </si>
  <si>
    <t>https://apps.gov.bc.ca/pub/bcgnws/names/8226.html</t>
  </si>
  <si>
    <t>Mushkin 5</t>
  </si>
  <si>
    <t>https://apps.gov.bc.ca/pub/bcgnws/names/64977.html</t>
  </si>
  <si>
    <t>Mushkin 5A</t>
  </si>
  <si>
    <t>https://apps.gov.bc.ca/pub/bcgnws/names/64976.html</t>
  </si>
  <si>
    <t>https://apps.gov.bc.ca/pub/bcgnws/names/8976.html</t>
  </si>
  <si>
    <t>https://apps.gov.bc.ca/pub/bcgnws/names/9032.html</t>
  </si>
  <si>
    <t>Nanaimo River 2</t>
  </si>
  <si>
    <t>https://apps.gov.bc.ca/pub/bcgnws/names/65208.html</t>
  </si>
  <si>
    <t>Nanaimo River 3</t>
  </si>
  <si>
    <t>https://apps.gov.bc.ca/pub/bcgnws/names/65210.html</t>
  </si>
  <si>
    <t>Nanaimo River 4</t>
  </si>
  <si>
    <t>https://apps.gov.bc.ca/pub/bcgnws/names/65205.html</t>
  </si>
  <si>
    <t>Nanaimo Town 1</t>
  </si>
  <si>
    <t>https://apps.gov.bc.ca/pub/bcgnws/names/65206.html</t>
  </si>
  <si>
    <t>Nanoose</t>
  </si>
  <si>
    <t>https://apps.gov.bc.ca/pub/bcgnws/names/65811.html</t>
  </si>
  <si>
    <t>https://apps.gov.bc.ca/pub/bcgnws/names/35922.html</t>
  </si>
  <si>
    <t>https://apps.gov.bc.ca/pub/bcgnws/names/34984.html</t>
  </si>
  <si>
    <t>North Campbell River</t>
  </si>
  <si>
    <t>https://apps.gov.bc.ca/pub/bcgnws/names/17063.html</t>
  </si>
  <si>
    <t>North Cowichan</t>
  </si>
  <si>
    <t>https://apps.gov.bc.ca/pub/bcgnws/names/17071.html</t>
  </si>
  <si>
    <t>North Galiano</t>
  </si>
  <si>
    <t>https://apps.gov.bc.ca/pub/bcgnws/names/35859.html</t>
  </si>
  <si>
    <t>Northfield</t>
  </si>
  <si>
    <t>https://apps.gov.bc.ca/pub/bcgnws/names/17083.html</t>
  </si>
  <si>
    <t>Oalthkyim SB 4</t>
  </si>
  <si>
    <t>https://apps.gov.bc.ca/pub/bcgnws/names/40213.html</t>
  </si>
  <si>
    <t>https://apps.gov.bc.ca/pub/bcgnws/names/17917.html</t>
  </si>
  <si>
    <t>Open Bay 8</t>
  </si>
  <si>
    <t>https://apps.gov.bc.ca/pub/bcgnws/names/65354.html</t>
  </si>
  <si>
    <t>Orford Bay 4</t>
  </si>
  <si>
    <t>https://apps.gov.bc.ca/pub/bcgnws/names/64978.html</t>
  </si>
  <si>
    <t>https://apps.gov.bc.ca/pub/bcgnws/names/34774.html</t>
  </si>
  <si>
    <t>Oyster Bay 12</t>
  </si>
  <si>
    <t>https://apps.gov.bc.ca/pub/bcgnws/names/65237.html</t>
  </si>
  <si>
    <t>https://apps.gov.bc.ca/pub/bcgnws/names/15171.html</t>
  </si>
  <si>
    <t>Paldi</t>
  </si>
  <si>
    <t>https://apps.gov.bc.ca/pub/bcgnws/names/34880.html</t>
  </si>
  <si>
    <t>https://apps.gov.bc.ca/pub/bcgnws/names/30438.html</t>
  </si>
  <si>
    <t>Pawala 5</t>
  </si>
  <si>
    <t>https://apps.gov.bc.ca/pub/bcgnws/names/65612.html</t>
  </si>
  <si>
    <t>Paykulkum SB 14</t>
  </si>
  <si>
    <t>https://apps.gov.bc.ca/pub/bcgnws/names/40190.html</t>
  </si>
  <si>
    <t>Pender Island</t>
  </si>
  <si>
    <t>https://apps.gov.bc.ca/pub/bcgnws/names/40055.html</t>
  </si>
  <si>
    <t>Pender Island 8</t>
  </si>
  <si>
    <t>https://apps.gov.bc.ca/pub/bcgnws/names/65322.html</t>
  </si>
  <si>
    <t>Penelakut Island 7</t>
  </si>
  <si>
    <t>https://apps.gov.bc.ca/pub/bcgnws/names/60661.html</t>
  </si>
  <si>
    <t>Pentledge 2</t>
  </si>
  <si>
    <t>https://apps.gov.bc.ca/pub/bcgnws/names/65345.html</t>
  </si>
  <si>
    <t>https://apps.gov.bc.ca/pub/bcgnws/names/35002.html</t>
  </si>
  <si>
    <t>https://apps.gov.bc.ca/pub/bcgnws/names/19255.html</t>
  </si>
  <si>
    <t>Port Mellon</t>
  </si>
  <si>
    <t>https://apps.gov.bc.ca/pub/bcgnws/names/30394.html</t>
  </si>
  <si>
    <t>https://apps.gov.bc.ca/pub/bcgnws/names/27219.html</t>
  </si>
  <si>
    <t>Port Neville 4</t>
  </si>
  <si>
    <t>https://apps.gov.bc.ca/pub/bcgnws/names/65611.html</t>
  </si>
  <si>
    <t>https://apps.gov.bc.ca/pub/bcgnws/names/16168.html</t>
  </si>
  <si>
    <t>Portier Pass 5</t>
  </si>
  <si>
    <t>https://apps.gov.bc.ca/pub/bcgnws/names/65201.html</t>
  </si>
  <si>
    <t>Potato Point 3</t>
  </si>
  <si>
    <t>https://apps.gov.bc.ca/pub/bcgnws/names/64971.html</t>
  </si>
  <si>
    <t>https://apps.gov.bc.ca/pub/bcgnws/names/38681.html</t>
  </si>
  <si>
    <t>Puntledge</t>
  </si>
  <si>
    <t>https://apps.gov.bc.ca/pub/bcgnws/names/38069.html</t>
  </si>
  <si>
    <t>Qualicum</t>
  </si>
  <si>
    <t>https://apps.gov.bc.ca/pub/bcgnws/names/65769.html</t>
  </si>
  <si>
    <t>https://apps.gov.bc.ca/pub/bcgnws/names/31000.html</t>
  </si>
  <si>
    <t>https://apps.gov.bc.ca/pub/bcgnws/names/22222.html</t>
  </si>
  <si>
    <t>Quaniwsom 2</t>
  </si>
  <si>
    <t>https://apps.gov.bc.ca/pub/bcgnws/names/65062.html</t>
  </si>
  <si>
    <t>https://apps.gov.bc.ca/pub/bcgnws/names/35004.html</t>
  </si>
  <si>
    <t>Quequa 6</t>
  </si>
  <si>
    <t>https://apps.gov.bc.ca/pub/bcgnws/names/65058.html</t>
  </si>
  <si>
    <t>Quinsam</t>
  </si>
  <si>
    <t>https://apps.gov.bc.ca/pub/bcgnws/names/22323.html</t>
  </si>
  <si>
    <t>Quinsam 12</t>
  </si>
  <si>
    <t>https://apps.gov.bc.ca/pub/bcgnws/names/65351.html</t>
  </si>
  <si>
    <t>https://apps.gov.bc.ca/pub/bcgnws/names/35006.html</t>
  </si>
  <si>
    <t>Redroofs</t>
  </si>
  <si>
    <t>https://apps.gov.bc.ca/pub/bcgnws/names/15741.html</t>
  </si>
  <si>
    <t>https://apps.gov.bc.ca/pub/bcgnws/names/34895.html</t>
  </si>
  <si>
    <t>https://apps.gov.bc.ca/pub/bcgnws/names/19930.html</t>
  </si>
  <si>
    <t>https://apps.gov.bc.ca/pub/bcgnws/names/35007.html</t>
  </si>
  <si>
    <t>Roy</t>
  </si>
  <si>
    <t>https://apps.gov.bc.ca/pub/bcgnws/names/21907.html</t>
  </si>
  <si>
    <t>https://apps.gov.bc.ca/pub/bcgnws/names/21917.html</t>
  </si>
  <si>
    <t>Saaiyouck 6</t>
  </si>
  <si>
    <t>https://apps.gov.bc.ca/pub/bcgnws/names/65502.html</t>
  </si>
  <si>
    <t>Sahara Heights</t>
  </si>
  <si>
    <t>https://apps.gov.bc.ca/pub/bcgnws/names/13169.html</t>
  </si>
  <si>
    <t>Sahtlam</t>
  </si>
  <si>
    <t>https://apps.gov.bc.ca/pub/bcgnws/names/40830.html</t>
  </si>
  <si>
    <t>Sallahlus SB 20</t>
  </si>
  <si>
    <t>https://apps.gov.bc.ca/pub/bcgnws/names/40200.html</t>
  </si>
  <si>
    <t>Sallahlus SB 20A</t>
  </si>
  <si>
    <t>https://apps.gov.bc.ca/pub/bcgnws/names/40199.html</t>
  </si>
  <si>
    <t>Salmon Bay 3</t>
  </si>
  <si>
    <t>https://apps.gov.bc.ca/pub/bcgnws/names/65063.html</t>
  </si>
  <si>
    <t>https://apps.gov.bc.ca/pub/bcgnws/names/65347.html</t>
  </si>
  <si>
    <t>https://apps.gov.bc.ca/pub/bcgnws/names/13655.html</t>
  </si>
  <si>
    <t>https://apps.gov.bc.ca/pub/bcgnws/names/13660.html</t>
  </si>
  <si>
    <t>Sandwick</t>
  </si>
  <si>
    <t>https://apps.gov.bc.ca/pub/bcgnws/names/30351.html</t>
  </si>
  <si>
    <t>https://apps.gov.bc.ca/pub/bcgnws/names/37502.html</t>
  </si>
  <si>
    <t>https://apps.gov.bc.ca/pub/bcgnws/names/17151.html</t>
  </si>
  <si>
    <t>Saturna Island 7</t>
  </si>
  <si>
    <t>https://apps.gov.bc.ca/pub/bcgnws/names/65320.html</t>
  </si>
  <si>
    <t>Saughanaught SB 22</t>
  </si>
  <si>
    <t>https://apps.gov.bc.ca/pub/bcgnws/names/40198.html</t>
  </si>
  <si>
    <t>Sawquamain SB 19A</t>
  </si>
  <si>
    <t>https://apps.gov.bc.ca/pub/bcgnws/names/40835.html</t>
  </si>
  <si>
    <t>Say-La-Quas 10</t>
  </si>
  <si>
    <t>https://apps.gov.bc.ca/pub/bcgnws/names/65238.html</t>
  </si>
  <si>
    <t>https://apps.gov.bc.ca/pub/bcgnws/names/35009.html</t>
  </si>
  <si>
    <t>Schaltuuch 27</t>
  </si>
  <si>
    <t>https://apps.gov.bc.ca/pub/bcgnws/names/64613.html</t>
  </si>
  <si>
    <t>https://apps.gov.bc.ca/pub/bcgnws/names/18081.html</t>
  </si>
  <si>
    <t>Seaside Park</t>
  </si>
  <si>
    <t>https://apps.gov.bc.ca/pub/bcgnws/names/18100.html</t>
  </si>
  <si>
    <t>https://apps.gov.bc.ca/pub/bcgnws/names/18110.html</t>
  </si>
  <si>
    <t>Sechelt Indian Government District</t>
  </si>
  <si>
    <t>Indian Government District</t>
  </si>
  <si>
    <t>https://apps.gov.bc.ca/pub/bcgnws/names/40840.html</t>
  </si>
  <si>
    <t>Sechelt SB 2</t>
  </si>
  <si>
    <t>https://apps.gov.bc.ca/pub/bcgnws/names/40212.html</t>
  </si>
  <si>
    <t>https://apps.gov.bc.ca/pub/bcgnws/names/18132.html</t>
  </si>
  <si>
    <t>Sekaleton SB 21</t>
  </si>
  <si>
    <t>https://apps.gov.bc.ca/pub/bcgnws/names/40195.html</t>
  </si>
  <si>
    <t>Sekaleton SB 21A</t>
  </si>
  <si>
    <t>https://apps.gov.bc.ca/pub/bcgnws/names/40841.html</t>
  </si>
  <si>
    <t>https://apps.gov.bc.ca/pub/bcgnws/names/30619.html</t>
  </si>
  <si>
    <t>Shannon Creek SB 28</t>
  </si>
  <si>
    <t>https://apps.gov.bc.ca/pub/bcgnws/names/40185.html</t>
  </si>
  <si>
    <t>https://apps.gov.bc.ca/pub/bcgnws/names/40846.html</t>
  </si>
  <si>
    <t>https://apps.gov.bc.ca/pub/bcgnws/names/16250.html</t>
  </si>
  <si>
    <t>Shingle Point 4</t>
  </si>
  <si>
    <t>https://apps.gov.bc.ca/pub/bcgnws/names/65204.html</t>
  </si>
  <si>
    <t>Siakin 4</t>
  </si>
  <si>
    <t>https://apps.gov.bc.ca/pub/bcgnws/names/65064.html</t>
  </si>
  <si>
    <t>Skookumchuck SB 27</t>
  </si>
  <si>
    <t>https://apps.gov.bc.ca/pub/bcgnws/names/40184.html</t>
  </si>
  <si>
    <t>Skutz 7</t>
  </si>
  <si>
    <t>https://apps.gov.bc.ca/pub/bcgnws/names/65222.html</t>
  </si>
  <si>
    <t>Skutz 8</t>
  </si>
  <si>
    <t>https://apps.gov.bc.ca/pub/bcgnws/names/65225.html</t>
  </si>
  <si>
    <t>Skwawkweehm SB 17</t>
  </si>
  <si>
    <t>https://apps.gov.bc.ca/pub/bcgnws/names/40206.html</t>
  </si>
  <si>
    <t>Slayathlum SB 16</t>
  </si>
  <si>
    <t>https://apps.gov.bc.ca/pub/bcgnws/names/40868.html</t>
  </si>
  <si>
    <t>Smeshalin SB 18</t>
  </si>
  <si>
    <t>https://apps.gov.bc.ca/pub/bcgnws/names/40183.html</t>
  </si>
  <si>
    <t>Somenos</t>
  </si>
  <si>
    <t>https://apps.gov.bc.ca/pub/bcgnws/names/19750.html</t>
  </si>
  <si>
    <t>https://apps.gov.bc.ca/pub/bcgnws/names/20726.html</t>
  </si>
  <si>
    <t>https://apps.gov.bc.ca/pub/bcgnws/names/19663.html</t>
  </si>
  <si>
    <t>Squaw-Hay-One 11</t>
  </si>
  <si>
    <t>https://apps.gov.bc.ca/pub/bcgnws/names/65236.html</t>
  </si>
  <si>
    <t>Squirrel Cove</t>
  </si>
  <si>
    <t>https://apps.gov.bc.ca/pub/bcgnws/names/19722.html</t>
  </si>
  <si>
    <t>Squirrel Cove 8</t>
  </si>
  <si>
    <t>https://apps.gov.bc.ca/pub/bcgnws/names/65060.html</t>
  </si>
  <si>
    <t>https://apps.gov.bc.ca/pub/bcgnws/names/34713.html</t>
  </si>
  <si>
    <t>Stories Beach</t>
  </si>
  <si>
    <t>https://apps.gov.bc.ca/pub/bcgnws/names/40885.html</t>
  </si>
  <si>
    <t>Stuart Island</t>
  </si>
  <si>
    <t>https://apps.gov.bc.ca/pub/bcgnws/names/8731.html</t>
  </si>
  <si>
    <t>https://apps.gov.bc.ca/pub/bcgnws/names/8757.html</t>
  </si>
  <si>
    <t>Suahbin SB 19</t>
  </si>
  <si>
    <t>https://apps.gov.bc.ca/pub/bcgnws/names/40193.html</t>
  </si>
  <si>
    <t>https://apps.gov.bc.ca/pub/bcgnws/names/14011.html</t>
  </si>
  <si>
    <t>Swaycalse SB 3</t>
  </si>
  <si>
    <t>https://apps.gov.bc.ca/pub/bcgnws/names/40205.html</t>
  </si>
  <si>
    <t>Swaywelat SB 12</t>
  </si>
  <si>
    <t>https://apps.gov.bc.ca/pub/bcgnws/names/40189.html</t>
  </si>
  <si>
    <t>Swaywelat SB 12A</t>
  </si>
  <si>
    <t>https://apps.gov.bc.ca/pub/bcgnws/names/40215.html</t>
  </si>
  <si>
    <t>Tatpo-oose 10</t>
  </si>
  <si>
    <t>https://apps.gov.bc.ca/pub/bcgnws/names/65023.html</t>
  </si>
  <si>
    <t>Tchahchelailthtenum SB 10</t>
  </si>
  <si>
    <t>https://apps.gov.bc.ca/pub/bcgnws/names/40214.html</t>
  </si>
  <si>
    <t>Teakerne Arm</t>
  </si>
  <si>
    <t>https://apps.gov.bc.ca/pub/bcgnws/names/40907.html</t>
  </si>
  <si>
    <t>Teeshohsum</t>
  </si>
  <si>
    <t>https://apps.gov.bc.ca/pub/bcgnws/names/56243.html</t>
  </si>
  <si>
    <t>Tent Island 8</t>
  </si>
  <si>
    <t>https://apps.gov.bc.ca/pub/bcgnws/names/65283.html</t>
  </si>
  <si>
    <t>Theik 2</t>
  </si>
  <si>
    <t>https://apps.gov.bc.ca/pub/bcgnws/names/65219.html</t>
  </si>
  <si>
    <t>Theodosia Arm</t>
  </si>
  <si>
    <t>https://apps.gov.bc.ca/pub/bcgnws/names/14960.html</t>
  </si>
  <si>
    <t>Thetis Island</t>
  </si>
  <si>
    <t>https://apps.gov.bc.ca/pub/bcgnws/names/14968.html</t>
  </si>
  <si>
    <t>Thurlow</t>
  </si>
  <si>
    <t>https://apps.gov.bc.ca/pub/bcgnws/names/19066.html</t>
  </si>
  <si>
    <t>Tork 7</t>
  </si>
  <si>
    <t>https://apps.gov.bc.ca/pub/bcgnws/names/65059.html</t>
  </si>
  <si>
    <t>Tsahaheh 1</t>
  </si>
  <si>
    <t>https://apps.gov.bc.ca/pub/bcgnws/names/65277.html</t>
  </si>
  <si>
    <t>Tsawcome SB 1</t>
  </si>
  <si>
    <t>https://apps.gov.bc.ca/pub/bcgnws/names/40211.html</t>
  </si>
  <si>
    <t>Tsooahdie SB 15</t>
  </si>
  <si>
    <t>https://apps.gov.bc.ca/pub/bcgnws/names/40188.html</t>
  </si>
  <si>
    <t>ts'uḵw'um</t>
  </si>
  <si>
    <t>https://apps.gov.bc.ca/pub/bcgnws/names/73722.html</t>
  </si>
  <si>
    <t>Tsussie 6</t>
  </si>
  <si>
    <t>https://apps.gov.bc.ca/pub/bcgnws/names/65281.html</t>
  </si>
  <si>
    <t>https://apps.gov.bc.ca/pub/bcgnws/names/24687.html</t>
  </si>
  <si>
    <t>Twin Creeks</t>
  </si>
  <si>
    <t>https://apps.gov.bc.ca/pub/bcgnws/names/26373.html</t>
  </si>
  <si>
    <t>Tzart-lam 5</t>
  </si>
  <si>
    <t>https://apps.gov.bc.ca/pub/bcgnws/names/65220.html</t>
  </si>
  <si>
    <t>Tzouhalem</t>
  </si>
  <si>
    <t>https://apps.gov.bc.ca/pub/bcgnws/names/52920.html</t>
  </si>
  <si>
    <t>https://apps.gov.bc.ca/pub/bcgnws/names/25063.html</t>
  </si>
  <si>
    <t>https://apps.gov.bc.ca/pub/bcgnws/names/40923.html</t>
  </si>
  <si>
    <t>Vaucroft Beach</t>
  </si>
  <si>
    <t>https://apps.gov.bc.ca/pub/bcgnws/names/24362.html</t>
  </si>
  <si>
    <t>Village Bay 7</t>
  </si>
  <si>
    <t>https://apps.gov.bc.ca/pub/bcgnws/names/65355.html</t>
  </si>
  <si>
    <t>https://apps.gov.bc.ca/pub/bcgnws/names/20100.html</t>
  </si>
  <si>
    <t>Wellington</t>
  </si>
  <si>
    <t>https://apps.gov.bc.ca/pub/bcgnws/names/20112.html</t>
  </si>
  <si>
    <t>https://apps.gov.bc.ca/pub/bcgnws/names/20186.html</t>
  </si>
  <si>
    <t>https://apps.gov.bc.ca/pub/bcgnws/names/20237.html</t>
  </si>
  <si>
    <t>https://apps.gov.bc.ca/pub/bcgnws/names/35016.html</t>
  </si>
  <si>
    <t>https://apps.gov.bc.ca/pub/bcgnws/names/40958.html</t>
  </si>
  <si>
    <t>https://apps.gov.bc.ca/pub/bcgnws/names/22133.html</t>
  </si>
  <si>
    <t>https://apps.gov.bc.ca/pub/bcgnws/names/22168.html</t>
  </si>
  <si>
    <t>https://apps.gov.bc.ca/pub/bcgnws/names/30409.html</t>
  </si>
  <si>
    <t>https://apps.gov.bc.ca/pub/bcgnws/names/35019.html</t>
  </si>
  <si>
    <t>https://apps.gov.bc.ca/pub/bcgnws/names/25300.html</t>
  </si>
  <si>
    <t>Aass 3</t>
  </si>
  <si>
    <t>https://apps.gov.bc.ca/pub/bcgnws/names/65506.html</t>
  </si>
  <si>
    <t>Ahaminaquus 12</t>
  </si>
  <si>
    <t>https://apps.gov.bc.ca/pub/bcgnws/names/65419.html</t>
  </si>
  <si>
    <t>Ahmacinnit 3</t>
  </si>
  <si>
    <t>https://apps.gov.bc.ca/pub/bcgnws/names/63204.html</t>
  </si>
  <si>
    <t>Ahmitsa 5</t>
  </si>
  <si>
    <t>https://apps.gov.bc.ca/pub/bcgnws/names/65273.html</t>
  </si>
  <si>
    <t>Ahous 16</t>
  </si>
  <si>
    <t>https://apps.gov.bc.ca/pub/bcgnws/names/65150.html</t>
  </si>
  <si>
    <t>Ahousat</t>
  </si>
  <si>
    <t>https://apps.gov.bc.ca/pub/bcgnws/names/755.html</t>
  </si>
  <si>
    <t>Ahpukto 3</t>
  </si>
  <si>
    <t>https://apps.gov.bc.ca/pub/bcgnws/names/65434.html</t>
  </si>
  <si>
    <t>Ahuk 1</t>
  </si>
  <si>
    <t>https://apps.gov.bc.ca/pub/bcgnws/names/65212.html</t>
  </si>
  <si>
    <t>Ah-we-cha-ol-to 16</t>
  </si>
  <si>
    <t>https://apps.gov.bc.ca/pub/bcgnws/names/65455.html</t>
  </si>
  <si>
    <t>Ak:tiis</t>
  </si>
  <si>
    <t>https://apps.gov.bc.ca/pub/bcgnws/names/63302.html</t>
  </si>
  <si>
    <t>Anaqtl'a</t>
  </si>
  <si>
    <t>https://apps.gov.bc.ca/pub/bcgnws/names/62791.html</t>
  </si>
  <si>
    <t>https://apps.gov.bc.ca/pub/bcgnws/names/11066.html</t>
  </si>
  <si>
    <t>Bartlett Island 32</t>
  </si>
  <si>
    <t>https://apps.gov.bc.ca/pub/bcgnws/names/65257.html</t>
  </si>
  <si>
    <t>https://apps.gov.bc.ca/pub/bcgnws/names/37677.html</t>
  </si>
  <si>
    <t>Carmanah 6</t>
  </si>
  <si>
    <t>https://apps.gov.bc.ca/pub/bcgnws/names/65305.html</t>
  </si>
  <si>
    <t>https://apps.gov.bc.ca/pub/bcgnws/names/3461.html</t>
  </si>
  <si>
    <t>Cayilth 5</t>
  </si>
  <si>
    <t>https://apps.gov.bc.ca/pub/bcgnws/names/65449.html</t>
  </si>
  <si>
    <t>Cayuse 6</t>
  </si>
  <si>
    <t>https://apps.gov.bc.ca/pub/bcgnws/names/65448.html</t>
  </si>
  <si>
    <t>https://apps.gov.bc.ca/pub/bcgnws/names/38869.html</t>
  </si>
  <si>
    <t>https://apps.gov.bc.ca/pub/bcgnws/names/25413.html</t>
  </si>
  <si>
    <t>Cheesish 15</t>
  </si>
  <si>
    <t>https://apps.gov.bc.ca/pub/bcgnws/names/65420.html</t>
  </si>
  <si>
    <t>Cheewat 4A</t>
  </si>
  <si>
    <t>https://apps.gov.bc.ca/pub/bcgnws/names/65213.html</t>
  </si>
  <si>
    <t>Chenahkint 12</t>
  </si>
  <si>
    <t>https://apps.gov.bc.ca/pub/bcgnws/names/65342.html</t>
  </si>
  <si>
    <t>Chenatha</t>
  </si>
  <si>
    <t>https://apps.gov.bc.ca/pub/bcgnws/names/62621.html</t>
  </si>
  <si>
    <t>Chetarpe</t>
  </si>
  <si>
    <t>https://apps.gov.bc.ca/pub/bcgnws/names/38571.html</t>
  </si>
  <si>
    <t>Chetarpe 17</t>
  </si>
  <si>
    <t>https://apps.gov.bc.ca/pub/bcgnws/names/65151.html</t>
  </si>
  <si>
    <t>Chiseuquis 9</t>
  </si>
  <si>
    <t>https://apps.gov.bc.ca/pub/bcgnws/names/65432.html</t>
  </si>
  <si>
    <t>Chuchakacook 4</t>
  </si>
  <si>
    <t>https://apps.gov.bc.ca/pub/bcgnws/names/65288.html</t>
  </si>
  <si>
    <t>Chuchummisapo 15</t>
  </si>
  <si>
    <t>https://apps.gov.bc.ca/pub/bcgnws/names/65294.html</t>
  </si>
  <si>
    <t>Claoose 4</t>
  </si>
  <si>
    <t>https://apps.gov.bc.ca/pub/bcgnws/names/65306.html</t>
  </si>
  <si>
    <t>Clatux 9</t>
  </si>
  <si>
    <t>https://apps.gov.bc.ca/pub/bcgnws/names/65461.html</t>
  </si>
  <si>
    <t>Clayoqua 6</t>
  </si>
  <si>
    <t>https://apps.gov.bc.ca/pub/bcgnws/names/65244.html</t>
  </si>
  <si>
    <t>Clayoquot</t>
  </si>
  <si>
    <t>https://apps.gov.bc.ca/pub/bcgnws/names/2577.html</t>
  </si>
  <si>
    <t>Cleho 6</t>
  </si>
  <si>
    <t>https://apps.gov.bc.ca/pub/bcgnws/names/65274.html</t>
  </si>
  <si>
    <t>Clienna 14</t>
  </si>
  <si>
    <t>https://apps.gov.bc.ca/pub/bcgnws/names/65457.html</t>
  </si>
  <si>
    <t>Cloolthpich 12</t>
  </si>
  <si>
    <t>https://apps.gov.bc.ca/pub/bcgnws/names/65138.html</t>
  </si>
  <si>
    <t>https://apps.gov.bc.ca/pub/bcgnws/names/9732.html</t>
  </si>
  <si>
    <t>Coopte 9</t>
  </si>
  <si>
    <t>https://apps.gov.bc.ca/pub/bcgnws/names/65516.html</t>
  </si>
  <si>
    <t>Cullite 3</t>
  </si>
  <si>
    <t>https://apps.gov.bc.ca/pub/bcgnws/names/65285.html</t>
  </si>
  <si>
    <t>Doobah 10</t>
  </si>
  <si>
    <t>https://apps.gov.bc.ca/pub/bcgnws/names/65301.html</t>
  </si>
  <si>
    <t>Echachis 2</t>
  </si>
  <si>
    <t>https://apps.gov.bc.ca/pub/bcgnws/names/65240.html</t>
  </si>
  <si>
    <t>Ecoole</t>
  </si>
  <si>
    <t>https://apps.gov.bc.ca/pub/bcgnws/names/40437.html</t>
  </si>
  <si>
    <t>Eelseuklis 10</t>
  </si>
  <si>
    <t>https://apps.gov.bc.ca/pub/bcgnws/names/65216.html</t>
  </si>
  <si>
    <t>Ehatis 11</t>
  </si>
  <si>
    <t>https://apps.gov.bc.ca/pub/bcgnws/names/65343.html</t>
  </si>
  <si>
    <t>Elephant Crossing</t>
  </si>
  <si>
    <t>https://apps.gov.bc.ca/pub/bcgnws/names/9406.html</t>
  </si>
  <si>
    <t>Equis 8</t>
  </si>
  <si>
    <t>https://apps.gov.bc.ca/pub/bcgnws/names/65276.html</t>
  </si>
  <si>
    <t>Esowista 3</t>
  </si>
  <si>
    <t>https://apps.gov.bc.ca/pub/bcgnws/names/65241.html</t>
  </si>
  <si>
    <t>https://apps.gov.bc.ca/pub/bcgnws/names/2872.html</t>
  </si>
  <si>
    <t>https://apps.gov.bc.ca/pub/bcgnws/names/10650.html</t>
  </si>
  <si>
    <t>https://apps.gov.bc.ca/pub/bcgnws/names/26110.html</t>
  </si>
  <si>
    <t>Glen-gla-ouch 5</t>
  </si>
  <si>
    <t>https://apps.gov.bc.ca/pub/bcgnws/names/65439.html</t>
  </si>
  <si>
    <t>https://apps.gov.bc.ca/pub/bcgnws/names/9765.html</t>
  </si>
  <si>
    <t>Gordon River</t>
  </si>
  <si>
    <t>https://apps.gov.bc.ca/pub/bcgnws/names/34716.html</t>
  </si>
  <si>
    <t>Gordon River 2</t>
  </si>
  <si>
    <t>https://apps.gov.bc.ca/pub/bcgnws/names/65284.html</t>
  </si>
  <si>
    <t>Grass Point 13</t>
  </si>
  <si>
    <t>https://apps.gov.bc.ca/pub/bcgnws/names/65458.html</t>
  </si>
  <si>
    <t>Grassy Island 17</t>
  </si>
  <si>
    <t>https://apps.gov.bc.ca/pub/bcgnws/names/63284.html</t>
  </si>
  <si>
    <t>Hecate 17</t>
  </si>
  <si>
    <t>https://apps.gov.bc.ca/pub/bcgnws/names/65368.html</t>
  </si>
  <si>
    <t>https://apps.gov.bc.ca/pub/bcgnws/names/20340.html</t>
  </si>
  <si>
    <t>Hesquiat 1</t>
  </si>
  <si>
    <t>https://apps.gov.bc.ca/pub/bcgnws/names/65228.html</t>
  </si>
  <si>
    <t>Hesquis 10A</t>
  </si>
  <si>
    <t>https://apps.gov.bc.ca/pub/bcgnws/names/65341.html</t>
  </si>
  <si>
    <t>Hisnit 7</t>
  </si>
  <si>
    <t>https://apps.gov.bc.ca/pub/bcgnws/names/65510.html</t>
  </si>
  <si>
    <t>Hisnit Fishery 34</t>
  </si>
  <si>
    <t>https://apps.gov.bc.ca/pub/bcgnws/names/65255.html</t>
  </si>
  <si>
    <t>Hitacu</t>
  </si>
  <si>
    <t>https://apps.gov.bc.ca/pub/bcgnws/names/63103.html</t>
  </si>
  <si>
    <t>Hi'tatis</t>
  </si>
  <si>
    <t>https://apps.gov.bc.ca/pub/bcgnws/names/62968.html</t>
  </si>
  <si>
    <t>Hleepte 14</t>
  </si>
  <si>
    <t>https://apps.gov.bc.ca/pub/bcgnws/names/65421.html</t>
  </si>
  <si>
    <t>Hoiss 8</t>
  </si>
  <si>
    <t>https://apps.gov.bc.ca/pub/bcgnws/names/65515.html</t>
  </si>
  <si>
    <t>Hoke Point 10B</t>
  </si>
  <si>
    <t>https://apps.gov.bc.ca/pub/bcgnws/names/65340.html</t>
  </si>
  <si>
    <t>https://apps.gov.bc.ca/pub/bcgnws/names/29339.html</t>
  </si>
  <si>
    <t>Homais 2</t>
  </si>
  <si>
    <t>https://apps.gov.bc.ca/pub/bcgnws/names/65230.html</t>
  </si>
  <si>
    <t>Homitan 8</t>
  </si>
  <si>
    <t>https://apps.gov.bc.ca/pub/bcgnws/names/65303.html</t>
  </si>
  <si>
    <t>https://apps.gov.bc.ca/pub/bcgnws/names/17502.html</t>
  </si>
  <si>
    <t>Hope Island 1</t>
  </si>
  <si>
    <t>https://apps.gov.bc.ca/pub/bcgnws/names/65443.html</t>
  </si>
  <si>
    <t>https://apps.gov.bc.ca/pub/bcgnws/names/18444.html</t>
  </si>
  <si>
    <t>Houpsitas</t>
  </si>
  <si>
    <t>https://apps.gov.bc.ca/pub/bcgnws/names/63350.html</t>
  </si>
  <si>
    <t>Hub-Toul 2A</t>
  </si>
  <si>
    <t>https://apps.gov.bc.ca/pub/bcgnws/names/63203.html</t>
  </si>
  <si>
    <t>Iktuksasuk 7</t>
  </si>
  <si>
    <t>https://apps.gov.bc.ca/pub/bcgnws/names/65302.html</t>
  </si>
  <si>
    <t>Ilclo 12</t>
  </si>
  <si>
    <t>https://apps.gov.bc.ca/pub/bcgnws/names/65299.html</t>
  </si>
  <si>
    <t>Ilthpaya 8</t>
  </si>
  <si>
    <t>https://apps.gov.bc.ca/pub/bcgnws/names/65215.html</t>
  </si>
  <si>
    <t>Indian Island 30</t>
  </si>
  <si>
    <t>https://apps.gov.bc.ca/pub/bcgnws/names/65251.html</t>
  </si>
  <si>
    <t>Jeune Landing</t>
  </si>
  <si>
    <t>https://apps.gov.bc.ca/pub/bcgnws/names/26260.html</t>
  </si>
  <si>
    <t>Keith Island 7</t>
  </si>
  <si>
    <t>https://apps.gov.bc.ca/pub/bcgnws/names/65275.html</t>
  </si>
  <si>
    <t>https://apps.gov.bc.ca/pub/bcgnws/names/54090.html</t>
  </si>
  <si>
    <t>Kildonan</t>
  </si>
  <si>
    <t>https://apps.gov.bc.ca/pub/bcgnws/names/3839.html</t>
  </si>
  <si>
    <t>Kishnacous 29</t>
  </si>
  <si>
    <t>https://apps.gov.bc.ca/pub/bcgnws/names/65252.html</t>
  </si>
  <si>
    <t>Klaskish 3</t>
  </si>
  <si>
    <t>https://apps.gov.bc.ca/pub/bcgnws/names/65441.html</t>
  </si>
  <si>
    <t>Klitsis 16</t>
  </si>
  <si>
    <t>https://apps.gov.bc.ca/pub/bcgnws/names/65371.html</t>
  </si>
  <si>
    <t>Kootowis 4</t>
  </si>
  <si>
    <t>https://apps.gov.bc.ca/pub/bcgnws/names/65246.html</t>
  </si>
  <si>
    <t>Kutcous Point 33</t>
  </si>
  <si>
    <t>https://apps.gov.bc.ca/pub/bcgnws/names/65256.html</t>
  </si>
  <si>
    <t>Kyuquot</t>
  </si>
  <si>
    <t>https://apps.gov.bc.ca/pub/bcgnws/names/27428.html</t>
  </si>
  <si>
    <t>Maahpe 4</t>
  </si>
  <si>
    <t>https://apps.gov.bc.ca/pub/bcgnws/names/65199.html</t>
  </si>
  <si>
    <t>Machta 16</t>
  </si>
  <si>
    <t>https://apps.gov.bc.ca/pub/bcgnws/names/63282.html</t>
  </si>
  <si>
    <t>https://apps.gov.bc.ca/pub/bcgnws/names/25740.html</t>
  </si>
  <si>
    <t>Mah-te-nicht 8</t>
  </si>
  <si>
    <t>https://apps.gov.bc.ca/pub/bcgnws/names/65446.html</t>
  </si>
  <si>
    <t>Malachan 11</t>
  </si>
  <si>
    <t>https://apps.gov.bc.ca/pub/bcgnws/names/65298.html</t>
  </si>
  <si>
    <t>https://apps.gov.bc.ca/pub/bcgnws/names/5614.html</t>
  </si>
  <si>
    <t>Marktosis 15</t>
  </si>
  <si>
    <t>https://apps.gov.bc.ca/pub/bcgnws/names/65149.html</t>
  </si>
  <si>
    <t>Matchlee 13</t>
  </si>
  <si>
    <t>https://apps.gov.bc.ca/pub/bcgnws/names/65418.html</t>
  </si>
  <si>
    <t>https://apps.gov.bc.ca/pub/bcgnws/names/22547.html</t>
  </si>
  <si>
    <t>Mission Island 2</t>
  </si>
  <si>
    <t>https://apps.gov.bc.ca/pub/bcgnws/names/63202.html</t>
  </si>
  <si>
    <t>Mooyah 16</t>
  </si>
  <si>
    <t>https://apps.gov.bc.ca/pub/bcgnws/names/65415.html</t>
  </si>
  <si>
    <t>Moutcha 5</t>
  </si>
  <si>
    <t>https://apps.gov.bc.ca/pub/bcgnws/names/65512.html</t>
  </si>
  <si>
    <t>Moyehai 23</t>
  </si>
  <si>
    <t>https://apps.gov.bc.ca/pub/bcgnws/names/65250.html</t>
  </si>
  <si>
    <t>Nahwitti 4</t>
  </si>
  <si>
    <t>https://apps.gov.bc.ca/pub/bcgnws/names/65438.html</t>
  </si>
  <si>
    <t>Nesuk 4</t>
  </si>
  <si>
    <t>https://apps.gov.bc.ca/pub/bcgnws/names/65511.html</t>
  </si>
  <si>
    <t>Nettle Island 5</t>
  </si>
  <si>
    <t>https://apps.gov.bc.ca/pub/bcgnws/names/65291.html</t>
  </si>
  <si>
    <t>Nuchatl 1</t>
  </si>
  <si>
    <t>https://apps.gov.bc.ca/pub/bcgnws/names/65425.html</t>
  </si>
  <si>
    <t>Nuchatl 2</t>
  </si>
  <si>
    <t>https://apps.gov.bc.ca/pub/bcgnws/names/65424.html</t>
  </si>
  <si>
    <t>Nuchatlitz</t>
  </si>
  <si>
    <t>https://apps.gov.bc.ca/pub/bcgnws/names/17836.html</t>
  </si>
  <si>
    <t>Occosh 8</t>
  </si>
  <si>
    <t>https://apps.gov.bc.ca/pub/bcgnws/names/65431.html</t>
  </si>
  <si>
    <t>Oclucje 7</t>
  </si>
  <si>
    <t>https://apps.gov.bc.ca/pub/bcgnws/names/65430.html</t>
  </si>
  <si>
    <t>Oinimitis 14</t>
  </si>
  <si>
    <t>https://apps.gov.bc.ca/pub/bcgnws/names/65140.html</t>
  </si>
  <si>
    <t>Oke 10</t>
  </si>
  <si>
    <t>https://apps.gov.bc.ca/pub/bcgnws/names/65346.html</t>
  </si>
  <si>
    <t>Okeamin 5</t>
  </si>
  <si>
    <t>https://apps.gov.bc.ca/pub/bcgnws/names/65239.html</t>
  </si>
  <si>
    <t>Omoah 9</t>
  </si>
  <si>
    <t>https://apps.gov.bc.ca/pub/bcgnws/names/65269.html</t>
  </si>
  <si>
    <t>Onadsilth 9</t>
  </si>
  <si>
    <t>https://apps.gov.bc.ca/pub/bcgnws/names/65243.html</t>
  </si>
  <si>
    <t>Opatseeah 13</t>
  </si>
  <si>
    <t>https://apps.gov.bc.ca/pub/bcgnws/names/65296.html</t>
  </si>
  <si>
    <t>Opemit 4</t>
  </si>
  <si>
    <t>https://apps.gov.bc.ca/pub/bcgnws/names/65435.html</t>
  </si>
  <si>
    <t>Openit 27</t>
  </si>
  <si>
    <t>https://apps.gov.bc.ca/pub/bcgnws/names/65254.html</t>
  </si>
  <si>
    <t>Opitsat</t>
  </si>
  <si>
    <t>https://apps.gov.bc.ca/pub/bcgnws/names/18733.html</t>
  </si>
  <si>
    <t>Opitsat 1</t>
  </si>
  <si>
    <t>https://apps.gov.bc.ca/pub/bcgnws/names/65242.html</t>
  </si>
  <si>
    <t>Ouchton 3</t>
  </si>
  <si>
    <t>https://apps.gov.bc.ca/pub/bcgnws/names/65445.html</t>
  </si>
  <si>
    <t>Ous 17</t>
  </si>
  <si>
    <t>https://apps.gov.bc.ca/pub/bcgnws/names/65414.html</t>
  </si>
  <si>
    <t>Owossitsa 6</t>
  </si>
  <si>
    <t>https://apps.gov.bc.ca/pub/bcgnws/names/65437.html</t>
  </si>
  <si>
    <t>O-ya-kum-la 11</t>
  </si>
  <si>
    <t>https://apps.gov.bc.ca/pub/bcgnws/names/65460.html</t>
  </si>
  <si>
    <t>Oyees 9</t>
  </si>
  <si>
    <t>https://apps.gov.bc.ca/pub/bcgnws/names/65300.html</t>
  </si>
  <si>
    <t>Pa-cat'l-lin-ne 3</t>
  </si>
  <si>
    <t>https://apps.gov.bc.ca/pub/bcgnws/names/65451.html</t>
  </si>
  <si>
    <t>Pacheena 1</t>
  </si>
  <si>
    <t>https://apps.gov.bc.ca/pub/bcgnws/names/65289.html</t>
  </si>
  <si>
    <t>Peneetle 22</t>
  </si>
  <si>
    <t>https://apps.gov.bc.ca/pub/bcgnws/names/65148.html</t>
  </si>
  <si>
    <t>Port Albion</t>
  </si>
  <si>
    <t>https://apps.gov.bc.ca/pub/bcgnws/names/19251.html</t>
  </si>
  <si>
    <t>https://apps.gov.bc.ca/pub/bcgnws/names/25917.html</t>
  </si>
  <si>
    <t>https://apps.gov.bc.ca/pub/bcgnws/names/16166.html</t>
  </si>
  <si>
    <t>Pulcah 15</t>
  </si>
  <si>
    <t>https://apps.gov.bc.ca/pub/bcgnws/names/65456.html</t>
  </si>
  <si>
    <t>Quatleyo 12</t>
  </si>
  <si>
    <t>https://apps.gov.bc.ca/pub/bcgnws/names/65459.html</t>
  </si>
  <si>
    <t>https://apps.gov.bc.ca/pub/bcgnws/names/27245.html</t>
  </si>
  <si>
    <t>Queesidaquah 4</t>
  </si>
  <si>
    <t>https://apps.gov.bc.ca/pub/bcgnws/names/65286.html</t>
  </si>
  <si>
    <t>Quortsowe 13</t>
  </si>
  <si>
    <t>https://apps.gov.bc.ca/pub/bcgnws/names/65139.html</t>
  </si>
  <si>
    <t>Refuge Cove 6</t>
  </si>
  <si>
    <t>https://apps.gov.bc.ca/pub/bcgnws/names/65200.html</t>
  </si>
  <si>
    <t>https://apps.gov.bc.ca/pub/bcgnws/names/25203.html</t>
  </si>
  <si>
    <t>Salmon Beach</t>
  </si>
  <si>
    <t>https://apps.gov.bc.ca/pub/bcgnws/names/63981.html</t>
  </si>
  <si>
    <t>Saouk 16</t>
  </si>
  <si>
    <t>https://apps.gov.bc.ca/pub/bcgnws/names/65295.html</t>
  </si>
  <si>
    <t>Sarque 5</t>
  </si>
  <si>
    <t>https://apps.gov.bc.ca/pub/bcgnws/names/65304.html</t>
  </si>
  <si>
    <t>Savey 15</t>
  </si>
  <si>
    <t>https://apps.gov.bc.ca/pub/bcgnws/names/65442.html</t>
  </si>
  <si>
    <t>Seektukis 24</t>
  </si>
  <si>
    <t>https://apps.gov.bc.ca/pub/bcgnws/names/65249.html</t>
  </si>
  <si>
    <t>Semach 2</t>
  </si>
  <si>
    <t>https://apps.gov.bc.ca/pub/bcgnws/names/65444.html</t>
  </si>
  <si>
    <t>Shoomart 5</t>
  </si>
  <si>
    <t>https://apps.gov.bc.ca/pub/bcgnws/names/65436.html</t>
  </si>
  <si>
    <t>Shushartie</t>
  </si>
  <si>
    <t>https://apps.gov.bc.ca/pub/bcgnws/names/40850.html</t>
  </si>
  <si>
    <t>Sophe 14</t>
  </si>
  <si>
    <t>https://apps.gov.bc.ca/pub/bcgnws/names/65433.html</t>
  </si>
  <si>
    <t>https://apps.gov.bc.ca/pub/bcgnws/names/7808.html</t>
  </si>
  <si>
    <t>Sucwoa 6</t>
  </si>
  <si>
    <t>https://apps.gov.bc.ca/pub/bcgnws/names/65509.html</t>
  </si>
  <si>
    <t>Sutaquis 18</t>
  </si>
  <si>
    <t>https://apps.gov.bc.ca/pub/bcgnws/names/65152.html</t>
  </si>
  <si>
    <t>Swan 35</t>
  </si>
  <si>
    <t>https://apps.gov.bc.ca/pub/bcgnws/names/65261.html</t>
  </si>
  <si>
    <t>https://apps.gov.bc.ca/pub/bcgnws/names/30878.html</t>
  </si>
  <si>
    <t>Tahsis 11</t>
  </si>
  <si>
    <t>https://apps.gov.bc.ca/pub/bcgnws/names/65514.html</t>
  </si>
  <si>
    <t>Tatchu 13</t>
  </si>
  <si>
    <t>https://apps.gov.bc.ca/pub/bcgnws/names/65789.html</t>
  </si>
  <si>
    <t>Tatchu 13A</t>
  </si>
  <si>
    <t>https://apps.gov.bc.ca/pub/bcgnws/names/65790.html</t>
  </si>
  <si>
    <t>Teahmit 3</t>
  </si>
  <si>
    <t>https://apps.gov.bc.ca/pub/bcgnws/names/65229.html</t>
  </si>
  <si>
    <t>Teeta 7</t>
  </si>
  <si>
    <t>https://apps.gov.bc.ca/pub/bcgnws/names/65447.html</t>
  </si>
  <si>
    <t>Telaise 1</t>
  </si>
  <si>
    <t>https://apps.gov.bc.ca/pub/bcgnws/names/59983.html</t>
  </si>
  <si>
    <t>Tequa 21</t>
  </si>
  <si>
    <t>https://apps.gov.bc.ca/pub/bcgnws/names/65147.html</t>
  </si>
  <si>
    <t>Tin-Wis 11</t>
  </si>
  <si>
    <t>https://apps.gov.bc.ca/pub/bcgnws/names/60001.html</t>
  </si>
  <si>
    <t>Tlakmaqis</t>
  </si>
  <si>
    <t>https://apps.gov.bc.ca/pub/bcgnws/names/63121.html</t>
  </si>
  <si>
    <t>https://apps.gov.bc.ca/pub/bcgnws/names/20919.html</t>
  </si>
  <si>
    <t>Toh-quo-eugh 2</t>
  </si>
  <si>
    <t>https://apps.gov.bc.ca/pub/bcgnws/names/65452.html</t>
  </si>
  <si>
    <t>Tootoowiltena 28</t>
  </si>
  <si>
    <t>https://apps.gov.bc.ca/pub/bcgnws/names/65253.html</t>
  </si>
  <si>
    <t>Tsa Xana 18</t>
  </si>
  <si>
    <t>https://apps.gov.bc.ca/pub/bcgnws/names/60005.html</t>
  </si>
  <si>
    <t>Tsarksis 2</t>
  </si>
  <si>
    <t>https://apps.gov.bc.ca/pub/bcgnws/names/65505.html</t>
  </si>
  <si>
    <t>Tseoowa 4</t>
  </si>
  <si>
    <t>https://apps.gov.bc.ca/pub/bcgnws/names/65280.html</t>
  </si>
  <si>
    <t>Tsowenachs 2</t>
  </si>
  <si>
    <t>https://apps.gov.bc.ca/pub/bcgnws/names/60000.html</t>
  </si>
  <si>
    <t>Tsowwin 10</t>
  </si>
  <si>
    <t>https://apps.gov.bc.ca/pub/bcgnws/names/65513.html</t>
  </si>
  <si>
    <t>Tsuquanah 2</t>
  </si>
  <si>
    <t>https://apps.gov.bc.ca/pub/bcgnws/names/65214.html</t>
  </si>
  <si>
    <t>https://apps.gov.bc.ca/pub/bcgnws/names/24419.html</t>
  </si>
  <si>
    <t>Vargas Island 31</t>
  </si>
  <si>
    <t>https://apps.gov.bc.ca/pub/bcgnws/names/65258.html</t>
  </si>
  <si>
    <t>Wahous 19</t>
  </si>
  <si>
    <t>https://apps.gov.bc.ca/pub/bcgnws/names/65145.html</t>
  </si>
  <si>
    <t>Wahous 20</t>
  </si>
  <si>
    <t>https://apps.gov.bc.ca/pub/bcgnws/names/65146.html</t>
  </si>
  <si>
    <t>Wakems 6</t>
  </si>
  <si>
    <t>https://apps.gov.bc.ca/pub/bcgnws/names/65440.html</t>
  </si>
  <si>
    <t>Wappook 26</t>
  </si>
  <si>
    <t>https://apps.gov.bc.ca/pub/bcgnws/names/65247.html</t>
  </si>
  <si>
    <t>Watta 25</t>
  </si>
  <si>
    <t>https://apps.gov.bc.ca/pub/bcgnws/names/65248.html</t>
  </si>
  <si>
    <t>https://apps.gov.bc.ca/pub/bcgnws/names/22077.html</t>
  </si>
  <si>
    <t>Winche 7</t>
  </si>
  <si>
    <t>https://apps.gov.bc.ca/pub/bcgnws/names/65245.html</t>
  </si>
  <si>
    <t>https://apps.gov.bc.ca/pub/bcgnws/names/31364.html</t>
  </si>
  <si>
    <t>Wokitsas 14</t>
  </si>
  <si>
    <t>https://apps.gov.bc.ca/pub/bcgnws/names/65297.html</t>
  </si>
  <si>
    <t>Wyah 3</t>
  </si>
  <si>
    <t>https://apps.gov.bc.ca/pub/bcgnws/names/65211.html</t>
  </si>
  <si>
    <t>https://apps.gov.bc.ca/pub/bcgnws/names/24789.html</t>
  </si>
  <si>
    <t>Yarksis 11</t>
  </si>
  <si>
    <t>https://apps.gov.bc.ca/pub/bcgnws/names/65137.html</t>
  </si>
  <si>
    <t>https://apps.gov.bc.ca/pub/bcgnws/names/34833.html</t>
  </si>
  <si>
    <t>https://apps.gov.bc.ca/pub/bcgnws/names/25332.html</t>
  </si>
  <si>
    <t>Yuquot 1</t>
  </si>
  <si>
    <t>https://apps.gov.bc.ca/pub/bcgnws/names/65508.html</t>
  </si>
  <si>
    <t>https://apps.gov.bc.ca/pub/bcgnws/names/25342.html</t>
  </si>
  <si>
    <t>https://apps.gov.bc.ca/pub/bcgnws/names/693.html</t>
  </si>
  <si>
    <t>Albion</t>
  </si>
  <si>
    <t>https://apps.gov.bc.ca/pub/bcgnws/names/705.html</t>
  </si>
  <si>
    <t>https://apps.gov.bc.ca/pub/bcgnws/names/724.html</t>
  </si>
  <si>
    <t>Altamont</t>
  </si>
  <si>
    <t>https://apps.gov.bc.ca/pub/bcgnws/names/2.html</t>
  </si>
  <si>
    <t>Ambleside</t>
  </si>
  <si>
    <t>https://apps.gov.bc.ca/pub/bcgnws/names/1464.html</t>
  </si>
  <si>
    <t>https://apps.gov.bc.ca/pub/bcgnws/names/30143.html</t>
  </si>
  <si>
    <t>Anniedale</t>
  </si>
  <si>
    <t>https://apps.gov.bc.ca/pub/bcgnws/names/2063.html</t>
  </si>
  <si>
    <t>https://apps.gov.bc.ca/pub/bcgnws/names/9161.html</t>
  </si>
  <si>
    <t>https://apps.gov.bc.ca/pub/bcgnws/names/40322.html</t>
  </si>
  <si>
    <t>Austin Heights</t>
  </si>
  <si>
    <t>https://apps.gov.bc.ca/pub/bcgnws/names/3.html</t>
  </si>
  <si>
    <t>Barnet</t>
  </si>
  <si>
    <t>https://apps.gov.bc.ca/pub/bcgnws/names/30144.html</t>
  </si>
  <si>
    <t>Barnston Island</t>
  </si>
  <si>
    <t>https://apps.gov.bc.ca/pub/bcgnws/names/11671.html</t>
  </si>
  <si>
    <t>Barnston Island 3</t>
  </si>
  <si>
    <t>https://apps.gov.bc.ca/pub/bcgnws/names/65051.html</t>
  </si>
  <si>
    <t>Beach Grove</t>
  </si>
  <si>
    <t>https://apps.gov.bc.ca/pub/bcgnws/names/12527.html</t>
  </si>
  <si>
    <t>Beaver Lake</t>
  </si>
  <si>
    <t>https://apps.gov.bc.ca/pub/bcgnws/names/2801.html</t>
  </si>
  <si>
    <t>Becher Bay 1</t>
  </si>
  <si>
    <t>https://apps.gov.bc.ca/pub/bcgnws/names/65262.html</t>
  </si>
  <si>
    <t>Becher Bay 2</t>
  </si>
  <si>
    <t>https://apps.gov.bc.ca/pub/bcgnws/names/65260.html</t>
  </si>
  <si>
    <t>https://apps.gov.bc.ca/pub/bcgnws/names/35893.html</t>
  </si>
  <si>
    <t>Belmont Park</t>
  </si>
  <si>
    <t>https://apps.gov.bc.ca/pub/bcgnws/names/25207.html</t>
  </si>
  <si>
    <t>Birchland Manor</t>
  </si>
  <si>
    <t>https://apps.gov.bc.ca/pub/bcgnws/names/7.html</t>
  </si>
  <si>
    <t>Blueridge</t>
  </si>
  <si>
    <t>https://apps.gov.bc.ca/pub/bcgnws/names/6717.html</t>
  </si>
  <si>
    <t>Boundary Bay</t>
  </si>
  <si>
    <t>https://apps.gov.bc.ca/pub/bcgnws/names/436.html</t>
  </si>
  <si>
    <t>Braemar Heights</t>
  </si>
  <si>
    <t>https://apps.gov.bc.ca/pub/bcgnws/names/586.html</t>
  </si>
  <si>
    <t>https://apps.gov.bc.ca/pub/bcgnws/names/794.html</t>
  </si>
  <si>
    <t>Brentwood Park</t>
  </si>
  <si>
    <t>https://apps.gov.bc.ca/pub/bcgnws/names/9.html</t>
  </si>
  <si>
    <t>Bridgeview</t>
  </si>
  <si>
    <t>https://apps.gov.bc.ca/pub/bcgnws/names/786.html</t>
  </si>
  <si>
    <t>Brighouse</t>
  </si>
  <si>
    <t>https://apps.gov.bc.ca/pub/bcgnws/names/28721.html</t>
  </si>
  <si>
    <t>British Properties</t>
  </si>
  <si>
    <t>https://apps.gov.bc.ca/pub/bcgnws/names/11.html</t>
  </si>
  <si>
    <t>Broadmoor</t>
  </si>
  <si>
    <t>https://apps.gov.bc.ca/pub/bcgnws/names/10.html</t>
  </si>
  <si>
    <t>https://apps.gov.bc.ca/pub/bcgnws/names/1141.html</t>
  </si>
  <si>
    <t>Brunette Creek</t>
  </si>
  <si>
    <t>https://apps.gov.bc.ca/pub/bcgnws/names/12.html</t>
  </si>
  <si>
    <t>Brunswick Beach</t>
  </si>
  <si>
    <t>https://apps.gov.bc.ca/pub/bcgnws/names/34969.html</t>
  </si>
  <si>
    <t>Buckingham Heights</t>
  </si>
  <si>
    <t>https://apps.gov.bc.ca/pub/bcgnws/names/14.html</t>
  </si>
  <si>
    <t>Burkeville</t>
  </si>
  <si>
    <t>https://apps.gov.bc.ca/pub/bcgnws/names/16.html</t>
  </si>
  <si>
    <t>https://apps.gov.bc.ca/pub/bcgnws/names/2210.html</t>
  </si>
  <si>
    <t>Burnaby Heights</t>
  </si>
  <si>
    <t>https://apps.gov.bc.ca/pub/bcgnws/names/15.html</t>
  </si>
  <si>
    <t>Burquitlam</t>
  </si>
  <si>
    <t>https://apps.gov.bc.ca/pub/bcgnws/names/34968.html</t>
  </si>
  <si>
    <t>Burrard Inlet 3</t>
  </si>
  <si>
    <t>https://apps.gov.bc.ca/pub/bcgnws/names/65003.html</t>
  </si>
  <si>
    <t>Cadboro Bay</t>
  </si>
  <si>
    <t>https://apps.gov.bc.ca/pub/bcgnws/names/38767.html</t>
  </si>
  <si>
    <t>Canyon Heights</t>
  </si>
  <si>
    <t>https://apps.gov.bc.ca/pub/bcgnws/names/10559.html</t>
  </si>
  <si>
    <t>Capilano 5</t>
  </si>
  <si>
    <t>https://apps.gov.bc.ca/pub/bcgnws/names/64598.html</t>
  </si>
  <si>
    <t>Capilano Highlands</t>
  </si>
  <si>
    <t>https://apps.gov.bc.ca/pub/bcgnws/names/11145.html</t>
  </si>
  <si>
    <t>Capitol Hill</t>
  </si>
  <si>
    <t>https://apps.gov.bc.ca/pub/bcgnws/names/30153.html</t>
  </si>
  <si>
    <t>https://apps.gov.bc.ca/pub/bcgnws/names/20.html</t>
  </si>
  <si>
    <t>Cascade Heights</t>
  </si>
  <si>
    <t>https://apps.gov.bc.ca/pub/bcgnws/names/22.html</t>
  </si>
  <si>
    <t>Cassin</t>
  </si>
  <si>
    <t>https://apps.gov.bc.ca/pub/bcgnws/names/54601.html</t>
  </si>
  <si>
    <t>https://apps.gov.bc.ca/pub/bcgnws/names/38540.html</t>
  </si>
  <si>
    <t>Cedardale</t>
  </si>
  <si>
    <t>https://apps.gov.bc.ca/pub/bcgnws/names/21.html</t>
  </si>
  <si>
    <t>https://apps.gov.bc.ca/pub/bcgnws/names/38674.html</t>
  </si>
  <si>
    <t>Chatham Islands 4</t>
  </si>
  <si>
    <t>https://apps.gov.bc.ca/pub/bcgnws/names/65271.html</t>
  </si>
  <si>
    <t>Chineside</t>
  </si>
  <si>
    <t>https://apps.gov.bc.ca/pub/bcgnws/names/24.html</t>
  </si>
  <si>
    <t>Cleveland Park</t>
  </si>
  <si>
    <t>https://apps.gov.bc.ca/pub/bcgnws/names/9704.html</t>
  </si>
  <si>
    <t>https://apps.gov.bc.ca/pub/bcgnws/names/10212.html</t>
  </si>
  <si>
    <t>Cole Bay 3</t>
  </si>
  <si>
    <t>https://apps.gov.bc.ca/pub/bcgnws/names/65287.html</t>
  </si>
  <si>
    <t>Colquitz</t>
  </si>
  <si>
    <t>https://apps.gov.bc.ca/pub/bcgnws/names/10886.html</t>
  </si>
  <si>
    <t>https://apps.gov.bc.ca/pub/bcgnws/names/35878.html</t>
  </si>
  <si>
    <t>Connaught Heights</t>
  </si>
  <si>
    <t>https://apps.gov.bc.ca/pub/bcgnws/names/28.html</t>
  </si>
  <si>
    <t>Coombe</t>
  </si>
  <si>
    <t>https://apps.gov.bc.ca/pub/bcgnws/names/27.html</t>
  </si>
  <si>
    <t>https://apps.gov.bc.ca/pub/bcgnws/names/13021.html</t>
  </si>
  <si>
    <t>Coquitlam 1</t>
  </si>
  <si>
    <t>https://apps.gov.bc.ca/pub/bcgnws/names/64947.html</t>
  </si>
  <si>
    <t>Coquitlam 2</t>
  </si>
  <si>
    <t>https://apps.gov.bc.ca/pub/bcgnws/names/64948.html</t>
  </si>
  <si>
    <t>Cordova Bay</t>
  </si>
  <si>
    <t>https://apps.gov.bc.ca/pub/bcgnws/names/13041.html</t>
  </si>
  <si>
    <t>Cove Cliff</t>
  </si>
  <si>
    <t>https://apps.gov.bc.ca/pub/bcgnws/names/4067.html</t>
  </si>
  <si>
    <t>Crescent</t>
  </si>
  <si>
    <t>https://apps.gov.bc.ca/pub/bcgnws/names/4841.html</t>
  </si>
  <si>
    <t>https://apps.gov.bc.ca/pub/bcgnws/names/4845.html</t>
  </si>
  <si>
    <t>Cypress Park</t>
  </si>
  <si>
    <t>https://apps.gov.bc.ca/pub/bcgnws/names/7518.html</t>
  </si>
  <si>
    <t>Dartmoor</t>
  </si>
  <si>
    <t>https://apps.gov.bc.ca/pub/bcgnws/names/32.html</t>
  </si>
  <si>
    <t>https://apps.gov.bc.ca/pub/bcgnws/names/13228.html</t>
  </si>
  <si>
    <t>https://apps.gov.bc.ca/pub/bcgnws/names/13231.html</t>
  </si>
  <si>
    <t>https://apps.gov.bc.ca/pub/bcgnws/names/13773.html</t>
  </si>
  <si>
    <t>Delta</t>
  </si>
  <si>
    <t>https://apps.gov.bc.ca/pub/bcgnws/names/13789.html</t>
  </si>
  <si>
    <t>Discovery Island 3</t>
  </si>
  <si>
    <t>https://apps.gov.bc.ca/pub/bcgnws/names/65797.html</t>
  </si>
  <si>
    <t>Dollarton</t>
  </si>
  <si>
    <t>https://apps.gov.bc.ca/pub/bcgnws/names/18230.html</t>
  </si>
  <si>
    <t>https://apps.gov.bc.ca/pub/bcgnws/names/25223.html</t>
  </si>
  <si>
    <t>Dunbar-Southlands</t>
  </si>
  <si>
    <t>https://apps.gov.bc.ca/pub/bcgnws/names/15592.html</t>
  </si>
  <si>
    <t>https://apps.gov.bc.ca/pub/bcgnws/names/15609.html</t>
  </si>
  <si>
    <t>Eagle Harbour</t>
  </si>
  <si>
    <t>https://apps.gov.bc.ca/pub/bcgnws/names/34974.html</t>
  </si>
  <si>
    <t>Eagle Ridge</t>
  </si>
  <si>
    <t>https://apps.gov.bc.ca/pub/bcgnws/names/35.html</t>
  </si>
  <si>
    <t>East Saanich 2</t>
  </si>
  <si>
    <t>https://apps.gov.bc.ca/pub/bcgnws/names/65265.html</t>
  </si>
  <si>
    <t>https://apps.gov.bc.ca/pub/bcgnws/names/1240.html</t>
  </si>
  <si>
    <t>Eastburn</t>
  </si>
  <si>
    <t>https://apps.gov.bc.ca/pub/bcgnws/names/38.html</t>
  </si>
  <si>
    <t>Elgin</t>
  </si>
  <si>
    <t>https://apps.gov.bc.ca/pub/bcgnws/names/9424.html</t>
  </si>
  <si>
    <t>https://apps.gov.bc.ca/pub/bcgnws/names/10640.html</t>
  </si>
  <si>
    <t>https://apps.gov.bc.ca/pub/bcgnws/names/65798.html</t>
  </si>
  <si>
    <t>Essondale</t>
  </si>
  <si>
    <t>https://apps.gov.bc.ca/pub/bcgnws/names/10643.html</t>
  </si>
  <si>
    <t>https://apps.gov.bc.ca/pub/bcgnws/names/38956.html</t>
  </si>
  <si>
    <t>https://apps.gov.bc.ca/pub/bcgnws/names/11406.html</t>
  </si>
  <si>
    <t>https://apps.gov.bc.ca/pub/bcgnws/names/11945.html</t>
  </si>
  <si>
    <t>Fleetwood</t>
  </si>
  <si>
    <t>https://apps.gov.bc.ca/pub/bcgnws/names/12884.html</t>
  </si>
  <si>
    <t>Forest Hills</t>
  </si>
  <si>
    <t>https://apps.gov.bc.ca/pub/bcgnws/names/3556.html</t>
  </si>
  <si>
    <t>Forest Knolls</t>
  </si>
  <si>
    <t>https://apps.gov.bc.ca/pub/bcgnws/names/3559.html</t>
  </si>
  <si>
    <t>https://apps.gov.bc.ca/pub/bcgnws/names/3589.html</t>
  </si>
  <si>
    <t>Fraser Heights</t>
  </si>
  <si>
    <t>https://apps.gov.bc.ca/pub/bcgnws/names/4366.html</t>
  </si>
  <si>
    <t>Fraser Island 6</t>
  </si>
  <si>
    <t>https://apps.gov.bc.ca/pub/bcgnws/names/65234.html</t>
  </si>
  <si>
    <t>Fraser Mills</t>
  </si>
  <si>
    <t>https://apps.gov.bc.ca/pub/bcgnws/names/28523.html</t>
  </si>
  <si>
    <t>Garden Village</t>
  </si>
  <si>
    <t>https://apps.gov.bc.ca/pub/bcgnws/names/43.html</t>
  </si>
  <si>
    <t>Glen Lake</t>
  </si>
  <si>
    <t>https://apps.gov.bc.ca/pub/bcgnws/names/2007.html</t>
  </si>
  <si>
    <t>Glen Valley</t>
  </si>
  <si>
    <t>https://apps.gov.bc.ca/pub/bcgnws/names/26325.html</t>
  </si>
  <si>
    <t>Glenbrooke North</t>
  </si>
  <si>
    <t>https://apps.gov.bc.ca/pub/bcgnws/names/45.html</t>
  </si>
  <si>
    <t>Gleneagles</t>
  </si>
  <si>
    <t>https://apps.gov.bc.ca/pub/bcgnws/names/2001.html</t>
  </si>
  <si>
    <t>Glenmore</t>
  </si>
  <si>
    <t>https://apps.gov.bc.ca/pub/bcgnws/names/44.html</t>
  </si>
  <si>
    <t>Goldstream</t>
  </si>
  <si>
    <t>https://apps.gov.bc.ca/pub/bcgnws/names/50510.html</t>
  </si>
  <si>
    <t>Goldstream 13</t>
  </si>
  <si>
    <t>https://apps.gov.bc.ca/pub/bcgnws/names/65321.html</t>
  </si>
  <si>
    <t>Gordon Head</t>
  </si>
  <si>
    <t>https://apps.gov.bc.ca/pub/bcgnws/names/38958.html</t>
  </si>
  <si>
    <t>Grandview</t>
  </si>
  <si>
    <t>https://apps.gov.bc.ca/pub/bcgnws/names/11650.html</t>
  </si>
  <si>
    <t>Grandview-Woodlands</t>
  </si>
  <si>
    <t>https://apps.gov.bc.ca/pub/bcgnws/names/11651.html</t>
  </si>
  <si>
    <t>Graveyard 5</t>
  </si>
  <si>
    <t>https://apps.gov.bc.ca/pub/bcgnws/names/65045.html</t>
  </si>
  <si>
    <t>Guildford</t>
  </si>
  <si>
    <t>https://apps.gov.bc.ca/pub/bcgnws/names/4115.html</t>
  </si>
  <si>
    <t>Halkett Island 2</t>
  </si>
  <si>
    <t>https://apps.gov.bc.ca/pub/bcgnws/names/62202.html</t>
  </si>
  <si>
    <t>Haney</t>
  </si>
  <si>
    <t>https://apps.gov.bc.ca/pub/bcgnws/names/37649.html</t>
  </si>
  <si>
    <t>Happy Valley</t>
  </si>
  <si>
    <t>https://apps.gov.bc.ca/pub/bcgnws/names/6671.html</t>
  </si>
  <si>
    <t>Harbour Chines</t>
  </si>
  <si>
    <t>https://apps.gov.bc.ca/pub/bcgnws/names/46.html</t>
  </si>
  <si>
    <t>Harbour Village</t>
  </si>
  <si>
    <t>https://apps.gov.bc.ca/pub/bcgnws/names/48.html</t>
  </si>
  <si>
    <t>Hastings-Sunrise</t>
  </si>
  <si>
    <t>https://apps.gov.bc.ca/pub/bcgnws/names/8577.html</t>
  </si>
  <si>
    <t>Hazelmere</t>
  </si>
  <si>
    <t>https://apps.gov.bc.ca/pub/bcgnws/names/8663.html</t>
  </si>
  <si>
    <t>https://apps.gov.bc.ca/pub/bcgnws/names/41023.html</t>
  </si>
  <si>
    <t>https://apps.gov.bc.ca/pub/bcgnws/names/39758.html</t>
  </si>
  <si>
    <t>Hopington</t>
  </si>
  <si>
    <t>https://apps.gov.bc.ca/pub/bcgnws/names/18325.html</t>
  </si>
  <si>
    <t>https://apps.gov.bc.ca/pub/bcgnws/names/34977.html</t>
  </si>
  <si>
    <t>Inlailawatash 4</t>
  </si>
  <si>
    <t>https://apps.gov.bc.ca/pub/bcgnws/names/65002.html</t>
  </si>
  <si>
    <t>Inlailawatash 4A</t>
  </si>
  <si>
    <t>https://apps.gov.bc.ca/pub/bcgnws/names/65005.html</t>
  </si>
  <si>
    <t>Ioco</t>
  </si>
  <si>
    <t>https://apps.gov.bc.ca/pub/bcgnws/names/34978.html</t>
  </si>
  <si>
    <t>James Bay</t>
  </si>
  <si>
    <t>https://apps.gov.bc.ca/pub/bcgnws/names/38961.html</t>
  </si>
  <si>
    <t>Johnson Heights</t>
  </si>
  <si>
    <t>https://apps.gov.bc.ca/pub/bcgnws/names/11818.html</t>
  </si>
  <si>
    <t>Katzie 1</t>
  </si>
  <si>
    <t>https://apps.gov.bc.ca/pub/bcgnws/names/65052.html</t>
  </si>
  <si>
    <t>Katzie 2</t>
  </si>
  <si>
    <t>https://apps.gov.bc.ca/pub/bcgnws/names/64441.html</t>
  </si>
  <si>
    <t>Keating</t>
  </si>
  <si>
    <t>https://apps.gov.bc.ca/pub/bcgnws/names/3103.html</t>
  </si>
  <si>
    <t>Keith-Lynn</t>
  </si>
  <si>
    <t>https://apps.gov.bc.ca/pub/bcgnws/names/3135.html</t>
  </si>
  <si>
    <t>Kelvin</t>
  </si>
  <si>
    <t>https://apps.gov.bc.ca/pub/bcgnws/names/54.html</t>
  </si>
  <si>
    <t>Kensington-Cedar Cottage</t>
  </si>
  <si>
    <t>https://apps.gov.bc.ca/pub/bcgnws/names/3766.html</t>
  </si>
  <si>
    <t>Kerrisdale</t>
  </si>
  <si>
    <t>https://apps.gov.bc.ca/pub/bcgnws/names/3784.html</t>
  </si>
  <si>
    <t>Killarney</t>
  </si>
  <si>
    <t>https://apps.gov.bc.ca/pub/bcgnws/names/3846.html</t>
  </si>
  <si>
    <t>Kitsilano</t>
  </si>
  <si>
    <t>https://apps.gov.bc.ca/pub/bcgnws/names/4619.html</t>
  </si>
  <si>
    <t>Kitsilano 6</t>
  </si>
  <si>
    <t>https://apps.gov.bc.ca/pub/bcgnws/names/62201.html</t>
  </si>
  <si>
    <t>https://apps.gov.bc.ca/pub/bcgnws/names/7313.html</t>
  </si>
  <si>
    <t>Lake Hill</t>
  </si>
  <si>
    <t>https://apps.gov.bc.ca/pub/bcgnws/names/7366.html</t>
  </si>
  <si>
    <t>Lamb Island 5</t>
  </si>
  <si>
    <t>https://apps.gov.bc.ca/pub/bcgnws/names/65259.html</t>
  </si>
  <si>
    <t>https://apps.gov.bc.ca/pub/bcgnws/names/8837.html</t>
  </si>
  <si>
    <t>https://apps.gov.bc.ca/pub/bcgnws/names/8845.html</t>
  </si>
  <si>
    <t>https://apps.gov.bc.ca/pub/bcgnws/names/8848.html</t>
  </si>
  <si>
    <t>Langley 5</t>
  </si>
  <si>
    <t>https://apps.gov.bc.ca/pub/bcgnws/names/64406.html</t>
  </si>
  <si>
    <t>Laurentian Belaire</t>
  </si>
  <si>
    <t>https://apps.gov.bc.ca/pub/bcgnws/names/59.html</t>
  </si>
  <si>
    <t>Leechtown</t>
  </si>
  <si>
    <t>https://apps.gov.bc.ca/pub/bcgnws/names/906.html</t>
  </si>
  <si>
    <t>Lincoln Park</t>
  </si>
  <si>
    <t>https://apps.gov.bc.ca/pub/bcgnws/names/61.html</t>
  </si>
  <si>
    <t>https://apps.gov.bc.ca/pub/bcgnws/names/34982.html</t>
  </si>
  <si>
    <t>Long Neck Island 9</t>
  </si>
  <si>
    <t>https://apps.gov.bc.ca/pub/bcgnws/names/65233.html</t>
  </si>
  <si>
    <t>Lower Lonsdale</t>
  </si>
  <si>
    <t>https://apps.gov.bc.ca/pub/bcgnws/names/37920.html</t>
  </si>
  <si>
    <t>Luxton</t>
  </si>
  <si>
    <t>https://apps.gov.bc.ca/pub/bcgnws/names/12152.html</t>
  </si>
  <si>
    <t>https://apps.gov.bc.ca/pub/bcgnws/names/27180.html</t>
  </si>
  <si>
    <t>Lynnmour</t>
  </si>
  <si>
    <t>https://apps.gov.bc.ca/pub/bcgnws/names/12171.html</t>
  </si>
  <si>
    <t>Maillardville</t>
  </si>
  <si>
    <t>https://apps.gov.bc.ca/pub/bcgnws/names/4632.html</t>
  </si>
  <si>
    <t>https://apps.gov.bc.ca/pub/bcgnws/names/5536.html</t>
  </si>
  <si>
    <t>Maplewood</t>
  </si>
  <si>
    <t>https://apps.gov.bc.ca/pub/bcgnws/names/5538.html</t>
  </si>
  <si>
    <t>Marigold</t>
  </si>
  <si>
    <t>https://apps.gov.bc.ca/pub/bcgnws/names/5590.html</t>
  </si>
  <si>
    <t>Marpole</t>
  </si>
  <si>
    <t>https://apps.gov.bc.ca/pub/bcgnws/names/5630.html</t>
  </si>
  <si>
    <t>Mary Hill</t>
  </si>
  <si>
    <t>https://apps.gov.bc.ca/pub/bcgnws/names/64.html</t>
  </si>
  <si>
    <t>Mayfair</t>
  </si>
  <si>
    <t>https://apps.gov.bc.ca/pub/bcgnws/names/66.html</t>
  </si>
  <si>
    <t>McMillan Island 6</t>
  </si>
  <si>
    <t>https://apps.gov.bc.ca/pub/bcgnws/names/64403.html</t>
  </si>
  <si>
    <t>https://apps.gov.bc.ca/pub/bcgnws/names/68.html</t>
  </si>
  <si>
    <t>https://apps.gov.bc.ca/pub/bcgnws/names/38033.html</t>
  </si>
  <si>
    <t>Metrotown</t>
  </si>
  <si>
    <t>https://apps.gov.bc.ca/pub/bcgnws/names/39556.html</t>
  </si>
  <si>
    <t>Middlegate</t>
  </si>
  <si>
    <t>https://apps.gov.bc.ca/pub/bcgnws/names/70.html</t>
  </si>
  <si>
    <t>Millstream</t>
  </si>
  <si>
    <t>https://apps.gov.bc.ca/pub/bcgnws/names/24209.html</t>
  </si>
  <si>
    <t>Milner</t>
  </si>
  <si>
    <t>https://apps.gov.bc.ca/pub/bcgnws/names/24210.html</t>
  </si>
  <si>
    <t>Milnes Landing</t>
  </si>
  <si>
    <t>https://apps.gov.bc.ca/pub/bcgnws/names/24212.html</t>
  </si>
  <si>
    <t>Mission 1</t>
  </si>
  <si>
    <t>https://apps.gov.bc.ca/pub/bcgnws/names/64604.html</t>
  </si>
  <si>
    <t>Mount Pleasant</t>
  </si>
  <si>
    <t>https://apps.gov.bc.ca/pub/bcgnws/names/8177.html</t>
  </si>
  <si>
    <t>https://apps.gov.bc.ca/pub/bcgnws/names/69.html</t>
  </si>
  <si>
    <t>https://apps.gov.bc.ca/pub/bcgnws/names/8339.html</t>
  </si>
  <si>
    <t>Musqueam 2</t>
  </si>
  <si>
    <t>https://apps.gov.bc.ca/pub/bcgnws/names/64421.html</t>
  </si>
  <si>
    <t>Musqueam 4</t>
  </si>
  <si>
    <t>https://apps.gov.bc.ca/pub/bcgnws/names/64422.html</t>
  </si>
  <si>
    <t>New Songhees 1A</t>
  </si>
  <si>
    <t>https://apps.gov.bc.ca/pub/bcgnws/names/65270.html</t>
  </si>
  <si>
    <t>https://apps.gov.bc.ca/pub/bcgnws/names/14255.html</t>
  </si>
  <si>
    <t>Newton</t>
  </si>
  <si>
    <t>https://apps.gov.bc.ca/pub/bcgnws/names/14250.html</t>
  </si>
  <si>
    <t>Norgate</t>
  </si>
  <si>
    <t>https://apps.gov.bc.ca/pub/bcgnws/names/17020.html</t>
  </si>
  <si>
    <t>https://apps.gov.bc.ca/pub/bcgnws/names/17075.html</t>
  </si>
  <si>
    <t>North Lonsdale</t>
  </si>
  <si>
    <t>https://apps.gov.bc.ca/pub/bcgnws/names/17105.html</t>
  </si>
  <si>
    <t>https://apps.gov.bc.ca/pub/bcgnws/names/17127.html</t>
  </si>
  <si>
    <t>https://apps.gov.bc.ca/pub/bcgnws/names/17802.html</t>
  </si>
  <si>
    <t>https://apps.gov.bc.ca/pub/bcgnws/names/17805.html</t>
  </si>
  <si>
    <t>https://apps.gov.bc.ca/pub/bcgnws/names/17883.html</t>
  </si>
  <si>
    <t>Oakridge</t>
  </si>
  <si>
    <t>https://apps.gov.bc.ca/pub/bcgnws/names/17887.html</t>
  </si>
  <si>
    <t>Ocean Park</t>
  </si>
  <si>
    <t>https://apps.gov.bc.ca/pub/bcgnws/names/17920.html</t>
  </si>
  <si>
    <t>Oxford Heights</t>
  </si>
  <si>
    <t>https://apps.gov.bc.ca/pub/bcgnws/names/76.html</t>
  </si>
  <si>
    <t>Panorama Ridge</t>
  </si>
  <si>
    <t>https://apps.gov.bc.ca/pub/bcgnws/names/15271.html</t>
  </si>
  <si>
    <t>Park Royal</t>
  </si>
  <si>
    <t>https://apps.gov.bc.ca/pub/bcgnws/names/16033.html</t>
  </si>
  <si>
    <t>Parkdale Gardens</t>
  </si>
  <si>
    <t>https://apps.gov.bc.ca/pub/bcgnws/names/16002.html</t>
  </si>
  <si>
    <t>Pemberton Heights</t>
  </si>
  <si>
    <t>https://apps.gov.bc.ca/pub/bcgnws/names/41024.html</t>
  </si>
  <si>
    <t>Pitt Lake 4</t>
  </si>
  <si>
    <t>https://apps.gov.bc.ca/pub/bcgnws/names/65046.html</t>
  </si>
  <si>
    <t>https://apps.gov.bc.ca/pub/bcgnws/names/16886.html</t>
  </si>
  <si>
    <t>https://apps.gov.bc.ca/pub/bcgnws/names/27617.html</t>
  </si>
  <si>
    <t>https://apps.gov.bc.ca/pub/bcgnws/names/39858.html</t>
  </si>
  <si>
    <t>https://apps.gov.bc.ca/pub/bcgnws/names/17769.html</t>
  </si>
  <si>
    <t>Port Guichon</t>
  </si>
  <si>
    <t>https://apps.gov.bc.ca/pub/bcgnws/names/17790.html</t>
  </si>
  <si>
    <t>Port Hammond</t>
  </si>
  <si>
    <t>https://apps.gov.bc.ca/pub/bcgnws/names/17791.html</t>
  </si>
  <si>
    <t>Port Kells</t>
  </si>
  <si>
    <t>https://apps.gov.bc.ca/pub/bcgnws/names/16159.html</t>
  </si>
  <si>
    <t>Port Mann</t>
  </si>
  <si>
    <t>https://apps.gov.bc.ca/pub/bcgnws/names/16162.html</t>
  </si>
  <si>
    <t>https://apps.gov.bc.ca/pub/bcgnws/names/16164.html</t>
  </si>
  <si>
    <t>Prospect Lake</t>
  </si>
  <si>
    <t>https://apps.gov.bc.ca/pub/bcgnws/names/21268.html</t>
  </si>
  <si>
    <t>Queens Park</t>
  </si>
  <si>
    <t>https://apps.gov.bc.ca/pub/bcgnws/names/82.html</t>
  </si>
  <si>
    <t>Queensborough</t>
  </si>
  <si>
    <t>https://apps.gov.bc.ca/pub/bcgnws/names/31007.html</t>
  </si>
  <si>
    <t>Ranch Park</t>
  </si>
  <si>
    <t>https://apps.gov.bc.ca/pub/bcgnws/names/81.html</t>
  </si>
  <si>
    <t>Renfrew-Collingwood</t>
  </si>
  <si>
    <t>https://apps.gov.bc.ca/pub/bcgnws/names/18974.html</t>
  </si>
  <si>
    <t>https://apps.gov.bc.ca/pub/bcgnws/names/19823.html</t>
  </si>
  <si>
    <t>Riley Park</t>
  </si>
  <si>
    <t>https://apps.gov.bc.ca/pub/bcgnws/names/19853.html</t>
  </si>
  <si>
    <t>https://apps.gov.bc.ca/pub/bcgnws/names/19891.html</t>
  </si>
  <si>
    <t>River Springs</t>
  </si>
  <si>
    <t>https://apps.gov.bc.ca/pub/bcgnws/names/85.html</t>
  </si>
  <si>
    <t>Royal Oak</t>
  </si>
  <si>
    <t>https://apps.gov.bc.ca/pub/bcgnws/names/21910.html</t>
  </si>
  <si>
    <t>Ruskin</t>
  </si>
  <si>
    <t>https://apps.gov.bc.ca/pub/bcgnws/names/22793.html</t>
  </si>
  <si>
    <t>https://apps.gov.bc.ca/pub/bcgnws/names/40827.html</t>
  </si>
  <si>
    <t>https://apps.gov.bc.ca/pub/bcgnws/names/13136.html</t>
  </si>
  <si>
    <t>Sandy Cove</t>
  </si>
  <si>
    <t>https://apps.gov.bc.ca/pub/bcgnws/names/87.html</t>
  </si>
  <si>
    <t>Sapperton</t>
  </si>
  <si>
    <t>https://apps.gov.bc.ca/pub/bcgnws/names/30358.html</t>
  </si>
  <si>
    <t>https://apps.gov.bc.ca/pub/bcgnws/names/14458.html</t>
  </si>
  <si>
    <t>Sea Island 3</t>
  </si>
  <si>
    <t>https://apps.gov.bc.ca/pub/bcgnws/names/64417.html</t>
  </si>
  <si>
    <t>Seafair</t>
  </si>
  <si>
    <t>https://apps.gov.bc.ca/pub/bcgnws/names/86.html</t>
  </si>
  <si>
    <t>https://apps.gov.bc.ca/pub/bcgnws/names/65772.html</t>
  </si>
  <si>
    <t>Senanus Island 10</t>
  </si>
  <si>
    <t>https://apps.gov.bc.ca/pub/bcgnws/names/65267.html</t>
  </si>
  <si>
    <t>Sentinel Hill</t>
  </si>
  <si>
    <t>https://apps.gov.bc.ca/pub/bcgnws/names/90.html</t>
  </si>
  <si>
    <t>Sevenoaks</t>
  </si>
  <si>
    <t>https://apps.gov.bc.ca/pub/bcgnws/names/18920.html</t>
  </si>
  <si>
    <t>Seymour Creek 2</t>
  </si>
  <si>
    <t>https://apps.gov.bc.ca/pub/bcgnws/names/64603.html</t>
  </si>
  <si>
    <t>https://apps.gov.bc.ca/pub/bcgnws/names/15314.html</t>
  </si>
  <si>
    <t>Shaughnessy</t>
  </si>
  <si>
    <t>https://apps.gov.bc.ca/pub/bcgnws/names/15406.html</t>
  </si>
  <si>
    <t>https://apps.gov.bc.ca/pub/bcgnws/names/16310.html</t>
  </si>
  <si>
    <t>https://apps.gov.bc.ca/pub/bcgnws/names/27029.html</t>
  </si>
  <si>
    <t>Silver Valley</t>
  </si>
  <si>
    <t>https://apps.gov.bc.ca/pub/bcgnws/names/30403.html</t>
  </si>
  <si>
    <t>https://apps.gov.bc.ca/pub/bcgnws/names/19762.html</t>
  </si>
  <si>
    <t>South Cambie</t>
  </si>
  <si>
    <t>https://apps.gov.bc.ca/pub/bcgnws/names/20650.html</t>
  </si>
  <si>
    <t>South Saanich 1</t>
  </si>
  <si>
    <t>https://apps.gov.bc.ca/pub/bcgnws/names/65266.html</t>
  </si>
  <si>
    <t>South Slope</t>
  </si>
  <si>
    <t>https://apps.gov.bc.ca/pub/bcgnws/names/96.html</t>
  </si>
  <si>
    <t>https://apps.gov.bc.ca/pub/bcgnws/names/41220.html</t>
  </si>
  <si>
    <t>Southarm</t>
  </si>
  <si>
    <t>https://apps.gov.bc.ca/pub/bcgnws/names/93.html</t>
  </si>
  <si>
    <t>Steveston</t>
  </si>
  <si>
    <t>https://apps.gov.bc.ca/pub/bcgnws/names/31647.html</t>
  </si>
  <si>
    <t>Strachan Creek</t>
  </si>
  <si>
    <t>https://apps.gov.bc.ca/pub/bcgnws/names/31668.html</t>
  </si>
  <si>
    <t>https://apps.gov.bc.ca/pub/bcgnws/names/8687.html</t>
  </si>
  <si>
    <t>Strawberry Hill</t>
  </si>
  <si>
    <t>https://apps.gov.bc.ca/pub/bcgnws/names/8699.html</t>
  </si>
  <si>
    <t>Strawberry Vale</t>
  </si>
  <si>
    <t>https://apps.gov.bc.ca/pub/bcgnws/names/8706.html</t>
  </si>
  <si>
    <t>Sullivan</t>
  </si>
  <si>
    <t>https://apps.gov.bc.ca/pub/bcgnws/names/35863.html</t>
  </si>
  <si>
    <t>Sullivan Heights</t>
  </si>
  <si>
    <t>https://apps.gov.bc.ca/pub/bcgnws/names/100.html</t>
  </si>
  <si>
    <t>Sun Valley</t>
  </si>
  <si>
    <t>https://apps.gov.bc.ca/pub/bcgnws/names/101.html</t>
  </si>
  <si>
    <t>Suncrest</t>
  </si>
  <si>
    <t>https://apps.gov.bc.ca/pub/bcgnws/names/99.html</t>
  </si>
  <si>
    <t>https://apps.gov.bc.ca/pub/bcgnws/names/13967.html</t>
  </si>
  <si>
    <t>Sunset</t>
  </si>
  <si>
    <t>https://apps.gov.bc.ca/pub/bcgnws/names/13976.html</t>
  </si>
  <si>
    <t>Sunset Beach</t>
  </si>
  <si>
    <t>https://apps.gov.bc.ca/pub/bcgnws/names/13978.html</t>
  </si>
  <si>
    <t>Sunshine Hills</t>
  </si>
  <si>
    <t>https://apps.gov.bc.ca/pub/bcgnws/names/13998.html</t>
  </si>
  <si>
    <t>https://apps.gov.bc.ca/pub/bcgnws/names/14024.html</t>
  </si>
  <si>
    <t>Surrey Centre</t>
  </si>
  <si>
    <t>https://apps.gov.bc.ca/pub/bcgnws/names/14026.html</t>
  </si>
  <si>
    <t>Thompson</t>
  </si>
  <si>
    <t>https://apps.gov.bc.ca/pub/bcgnws/names/102.html</t>
  </si>
  <si>
    <t>Tillicum</t>
  </si>
  <si>
    <t>https://apps.gov.bc.ca/pub/bcgnws/names/19104.html</t>
  </si>
  <si>
    <t>https://apps.gov.bc.ca/pub/bcgnws/names/23827.html</t>
  </si>
  <si>
    <t>Tsawwassen Beach</t>
  </si>
  <si>
    <t>https://apps.gov.bc.ca/pub/bcgnws/names/23826.html</t>
  </si>
  <si>
    <t>T'Sou-ke 1</t>
  </si>
  <si>
    <t>https://apps.gov.bc.ca/pub/bcgnws/names/65268.html</t>
  </si>
  <si>
    <t>T'Sou-ke 2</t>
  </si>
  <si>
    <t>https://apps.gov.bc.ca/pub/bcgnws/names/65272.html</t>
  </si>
  <si>
    <t>Twin Island 10</t>
  </si>
  <si>
    <t>https://apps.gov.bc.ca/pub/bcgnws/names/65231.html</t>
  </si>
  <si>
    <t>Tynehead</t>
  </si>
  <si>
    <t>https://apps.gov.bc.ca/pub/bcgnws/names/25178.html</t>
  </si>
  <si>
    <t>Union Bay 4</t>
  </si>
  <si>
    <t>https://apps.gov.bc.ca/pub/bcgnws/names/65323.html</t>
  </si>
  <si>
    <t>https://apps.gov.bc.ca/pub/bcgnws/names/25071.html</t>
  </si>
  <si>
    <t>Upper Lynn</t>
  </si>
  <si>
    <t>https://apps.gov.bc.ca/pub/bcgnws/names/25100.html</t>
  </si>
  <si>
    <t>https://apps.gov.bc.ca/pub/bcgnws/names/24320.html</t>
  </si>
  <si>
    <t>https://apps.gov.bc.ca/pub/bcgnws/names/22474.html</t>
  </si>
  <si>
    <t>Victoria-Fraserview</t>
  </si>
  <si>
    <t>https://apps.gov.bc.ca/pub/bcgnws/names/22480.html</t>
  </si>
  <si>
    <t>https://apps.gov.bc.ca/pub/bcgnws/names/23448.html</t>
  </si>
  <si>
    <t>Village Island 7</t>
  </si>
  <si>
    <t>https://apps.gov.bc.ca/pub/bcgnws/names/65785.html</t>
  </si>
  <si>
    <t>https://apps.gov.bc.ca/pub/bcgnws/names/15931.html</t>
  </si>
  <si>
    <t>Websters Corners</t>
  </si>
  <si>
    <t>https://apps.gov.bc.ca/pub/bcgnws/names/31317.html</t>
  </si>
  <si>
    <t>West Bay</t>
  </si>
  <si>
    <t>https://apps.gov.bc.ca/pub/bcgnws/names/112.html</t>
  </si>
  <si>
    <t>West End</t>
  </si>
  <si>
    <t>https://apps.gov.bc.ca/pub/bcgnws/names/20172.html</t>
  </si>
  <si>
    <t>https://apps.gov.bc.ca/pub/bcgnws/names/54060.html</t>
  </si>
  <si>
    <t>West Lynn</t>
  </si>
  <si>
    <t>https://apps.gov.bc.ca/pub/bcgnws/names/20202.html</t>
  </si>
  <si>
    <t>West Point Grey</t>
  </si>
  <si>
    <t>https://apps.gov.bc.ca/pub/bcgnws/names/20221.html</t>
  </si>
  <si>
    <t>West Vancouver</t>
  </si>
  <si>
    <t>https://apps.gov.bc.ca/pub/bcgnws/names/20235.html</t>
  </si>
  <si>
    <t>https://apps.gov.bc.ca/pub/bcgnws/names/114.html</t>
  </si>
  <si>
    <t>Westridge</t>
  </si>
  <si>
    <t>https://apps.gov.bc.ca/pub/bcgnws/names/113.html</t>
  </si>
  <si>
    <t>Whale Island 8</t>
  </si>
  <si>
    <t>https://apps.gov.bc.ca/pub/bcgnws/names/65232.html</t>
  </si>
  <si>
    <t>Whalley</t>
  </si>
  <si>
    <t>https://apps.gov.bc.ca/pub/bcgnws/names/23378.html</t>
  </si>
  <si>
    <t>https://apps.gov.bc.ca/pub/bcgnws/names/38424.html</t>
  </si>
  <si>
    <t>Whonnock</t>
  </si>
  <si>
    <t>https://apps.gov.bc.ca/pub/bcgnws/names/22085.html</t>
  </si>
  <si>
    <t>Whonnock 1</t>
  </si>
  <si>
    <t>https://apps.gov.bc.ca/pub/bcgnws/names/64401.html</t>
  </si>
  <si>
    <t>Whytecliff</t>
  </si>
  <si>
    <t>https://apps.gov.bc.ca/pub/bcgnws/names/38425.html</t>
  </si>
  <si>
    <t>Willingdon Heights</t>
  </si>
  <si>
    <t>https://apps.gov.bc.ca/pub/bcgnws/names/116.html</t>
  </si>
  <si>
    <t>Windsor Park</t>
  </si>
  <si>
    <t>https://apps.gov.bc.ca/pub/bcgnws/names/23117.html</t>
  </si>
  <si>
    <t>Woodhaven</t>
  </si>
  <si>
    <t>https://apps.gov.bc.ca/pub/bcgnws/names/115.html</t>
  </si>
  <si>
    <t>Woodlands</t>
  </si>
  <si>
    <t>https://apps.gov.bc.ca/pub/bcgnws/names/30412.html</t>
  </si>
  <si>
    <t>Yennadon</t>
  </si>
  <si>
    <t>https://apps.gov.bc.ca/pub/bcgnws/names/25263.html</t>
  </si>
  <si>
    <t>Number of Indigenous Households</t>
  </si>
  <si>
    <t>Indigenous Locales</t>
  </si>
  <si>
    <t>Indigenous
(Yes|No)</t>
  </si>
  <si>
    <r>
      <t xml:space="preserve">
Identify Solution for 
Proposed Locale 
</t>
    </r>
    <r>
      <rPr>
        <i/>
        <sz val="11"/>
        <color theme="0"/>
        <rFont val="Calibri"/>
        <family val="2"/>
      </rPr>
      <t>(use drop-down in each cell)</t>
    </r>
    <r>
      <rPr>
        <b/>
        <sz val="11"/>
        <color theme="0"/>
        <rFont val="Calibri"/>
        <family val="2"/>
      </rPr>
      <t xml:space="preserve">
</t>
    </r>
  </si>
  <si>
    <t xml:space="preserve">
Identify Solution for 
Proposed Community 
(use drop-down in each cell)
</t>
  </si>
  <si>
    <t>Total Number of Households proposed to be served?</t>
  </si>
  <si>
    <t>Auto-Populated from the INSTRUCTIONS Sheet</t>
  </si>
  <si>
    <t>Coverage</t>
  </si>
  <si>
    <t>Estimated new cellular coverage (km)</t>
  </si>
  <si>
    <t>Callbox location</t>
  </si>
  <si>
    <t>Callbox ID</t>
  </si>
  <si>
    <t>CALLBOX INFORMATION</t>
  </si>
  <si>
    <t>Callboxes</t>
  </si>
  <si>
    <t>Cellular Expansion Fund</t>
  </si>
  <si>
    <r>
      <rPr>
        <b/>
        <sz val="12"/>
        <rFont val="Calibri"/>
        <family val="2"/>
      </rPr>
      <t xml:space="preserve">Step 1: </t>
    </r>
    <r>
      <rPr>
        <sz val="12"/>
        <rFont val="Calibri"/>
        <family val="2"/>
      </rPr>
      <t xml:space="preserve">Identify the site location and assign it a Callbox ID. This unique ID should match with your mapping information and logical network diagram.
</t>
    </r>
  </si>
  <si>
    <r>
      <rPr>
        <b/>
        <sz val="12"/>
        <rFont val="Calibri"/>
        <family val="2"/>
      </rPr>
      <t>Step 2</t>
    </r>
    <r>
      <rPr>
        <sz val="12"/>
        <rFont val="Calibri"/>
        <family val="2"/>
      </rPr>
      <t>: For each callbox, select the identifying information from the drop-downs.</t>
    </r>
  </si>
  <si>
    <t xml:space="preserve">Highway </t>
  </si>
  <si>
    <t>Location ID</t>
  </si>
  <si>
    <t>Wifi</t>
  </si>
  <si>
    <t>WIFI INFORMATION</t>
  </si>
  <si>
    <t>Inland Ferries &amp; Rest Areas
(use drop-down in each cell)</t>
  </si>
  <si>
    <t>Wi-Fi Hotspot Location</t>
  </si>
  <si>
    <t>Wi-Fi Hotspot</t>
  </si>
  <si>
    <t>Use this template to identify the Wi-Fi Hotspot information the proposed project. </t>
  </si>
  <si>
    <r>
      <t xml:space="preserve">Proposed Site Type 
</t>
    </r>
    <r>
      <rPr>
        <i/>
        <sz val="11"/>
        <rFont val="Calibri"/>
        <family val="2"/>
      </rPr>
      <t>(use drop-down in each cell)</t>
    </r>
  </si>
  <si>
    <t>Number of Road Segments</t>
  </si>
  <si>
    <t>Number of Highway Pullouts</t>
  </si>
  <si>
    <t>Number of Others</t>
  </si>
  <si>
    <t>Backbone Components (use drop-down in each cell)</t>
  </si>
  <si>
    <t>Number of callboxes</t>
  </si>
  <si>
    <t>Direct Materials</t>
  </si>
  <si>
    <t>Fibre-optic Cable for Backbone/Transport</t>
  </si>
  <si>
    <t>Conduits</t>
  </si>
  <si>
    <t>Vaults</t>
  </si>
  <si>
    <t>Routers</t>
  </si>
  <si>
    <t>Switches</t>
  </si>
  <si>
    <t>Servers</t>
  </si>
  <si>
    <t>Splices</t>
  </si>
  <si>
    <t>Monitoring Systems</t>
  </si>
  <si>
    <t>Equipment</t>
  </si>
  <si>
    <t>Cellular Expansion Fund Amount Requested</t>
  </si>
  <si>
    <r>
      <t xml:space="preserve">Indicate Cellular or Value Added Component
</t>
    </r>
    <r>
      <rPr>
        <i/>
        <sz val="11"/>
        <color theme="1" tint="4.9989318521683403E-2"/>
        <rFont val="Calibri"/>
        <family val="2"/>
        <scheme val="minor"/>
      </rPr>
      <t>(use drop-down)</t>
    </r>
  </si>
  <si>
    <r>
      <t xml:space="preserve">Use this template to identify the locales/communities that will benefit from the proposed project; </t>
    </r>
    <r>
      <rPr>
        <b/>
        <i/>
        <sz val="12"/>
        <color rgb="FFFF0000"/>
        <rFont val="Calibri"/>
        <family val="2"/>
      </rPr>
      <t>only if your community is not available in the Named Communities sheet</t>
    </r>
    <r>
      <rPr>
        <sz val="12"/>
        <rFont val="Calibri"/>
        <family val="2"/>
      </rPr>
      <t>.</t>
    </r>
  </si>
  <si>
    <t xml:space="preserve">Step 1: Enter the locales/communities for proposed project using the cells in column B.
Step 2: Enter the latitude and longitude of the locale/community.
Step 3: Using the drop-downs, select the Regional District &amp; Economic Region in which the location resides. 
Step 4: Using the drop-down in column H, indicate the proposed solution for each community. 
Step 5: Filter out the blank rows.  Click on the filter button in cell G28 and remove the check mark beside (Blanks).  To undue this select the filter button and select the check mark beside (Blanks).
Step 6: For each project community, provide information for columns H-J.								
</t>
  </si>
  <si>
    <t>Hwy #</t>
  </si>
  <si>
    <t>From</t>
  </si>
  <si>
    <t>To</t>
  </si>
  <si>
    <t>Joined</t>
  </si>
  <si>
    <t>Hwy 1</t>
  </si>
  <si>
    <t>Jct Tolmie Ave (Victoria)</t>
  </si>
  <si>
    <t>Ferry Terminal (Departure Bay)</t>
  </si>
  <si>
    <t>Ferry Terminal (Horseshoe Bay)</t>
  </si>
  <si>
    <t>BC-Alberta Boundary</t>
  </si>
  <si>
    <t>Hwy 10</t>
  </si>
  <si>
    <t>Jct Hwy 91 (Delta)</t>
  </si>
  <si>
    <t>Jct Hwy 1 (Langley)</t>
  </si>
  <si>
    <t>Hwy 101</t>
  </si>
  <si>
    <t>BC Ferry Terminal (Langdale)</t>
  </si>
  <si>
    <t>Hwy 11</t>
  </si>
  <si>
    <t>Canada-USA Border (Huntingdon)</t>
  </si>
  <si>
    <t>Jct Hwy 7</t>
  </si>
  <si>
    <t>Hwy 12</t>
  </si>
  <si>
    <t>Jct Hwy 1 (Lytton)</t>
  </si>
  <si>
    <t>Jct Hwy 99 (Lillooet)</t>
  </si>
  <si>
    <t>Hwy 13</t>
  </si>
  <si>
    <t>Canada-USA Border</t>
  </si>
  <si>
    <t>Jct Hwy 1 (264 St, Langley)</t>
  </si>
  <si>
    <t>Hwy 14</t>
  </si>
  <si>
    <t>Jct Hwy 1 (Millstream Interchange)</t>
  </si>
  <si>
    <t>Grant Road (Sooke)</t>
  </si>
  <si>
    <t>Hwy 15</t>
  </si>
  <si>
    <t>Jct Hwy 1 (Surrey)</t>
  </si>
  <si>
    <t>Hwy 16</t>
  </si>
  <si>
    <t>Ferry Terminal (Prince Rupert)</t>
  </si>
  <si>
    <t>BC-Alberta Boundary (W of Jasper)</t>
  </si>
  <si>
    <t>Masset (Queen Charlotte Islands)</t>
  </si>
  <si>
    <t>Ferry Terminal (Skidegate)</t>
  </si>
  <si>
    <t>Hwy 17</t>
  </si>
  <si>
    <t>Ferry Terminal (Swartz Bay)</t>
  </si>
  <si>
    <t>Ferry Terminal (Tsawwassen)</t>
  </si>
  <si>
    <t>Hwy 19</t>
  </si>
  <si>
    <t>Ferry Terminal (Duke Point)</t>
  </si>
  <si>
    <t>Ferry Terminal (Bear Cove near Port Hardy)</t>
  </si>
  <si>
    <t>Hwy 19A</t>
  </si>
  <si>
    <t>Jct Hwy 1 (Nanaimo)</t>
  </si>
  <si>
    <t>Jct Hwy 19 (Lantzville)</t>
  </si>
  <si>
    <t>Jct Hwy 19 (Parksville)</t>
  </si>
  <si>
    <t>Jct Hwy 19 (Mud Bay)</t>
  </si>
  <si>
    <t>Jct Hwy 19 (Jubilee Parkway)</t>
  </si>
  <si>
    <t>Jct Hwys 19/28 (Campbellton)</t>
  </si>
  <si>
    <t>Hwy 2</t>
  </si>
  <si>
    <t>Jct Hwy 97 (Dawson Creek)</t>
  </si>
  <si>
    <t>Hwy 20</t>
  </si>
  <si>
    <t>Jct Hwy 97 (Williams Lake)</t>
  </si>
  <si>
    <t>Government Wharf ( Bella Coola)</t>
  </si>
  <si>
    <t>Hwy 21</t>
  </si>
  <si>
    <t>Canada-USA Border (Rykerts)</t>
  </si>
  <si>
    <t>Jct Hwy 3 (Creston)</t>
  </si>
  <si>
    <t>Hwy 22</t>
  </si>
  <si>
    <t>Canada-USA Border (Paterson)</t>
  </si>
  <si>
    <t>Jct Hwy 3 (Castlegar)</t>
  </si>
  <si>
    <t>Hwy 22A</t>
  </si>
  <si>
    <t>Canada-USA Border (Waneta)</t>
  </si>
  <si>
    <t>Jct Hwy 3B (W of Montrose)</t>
  </si>
  <si>
    <t>Hwy 23</t>
  </si>
  <si>
    <t>Jct Hwy 6 (Nakusp)</t>
  </si>
  <si>
    <t>Jct Hwy 1 (Revelstoke)</t>
  </si>
  <si>
    <t>Hwy 24</t>
  </si>
  <si>
    <t>Jct Hwy 97 (93 Mile House)</t>
  </si>
  <si>
    <t>Jct Hwy 5 (Little Fort)</t>
  </si>
  <si>
    <t>Hwy 3</t>
  </si>
  <si>
    <t>Jct Hwy 1 (Hope)</t>
  </si>
  <si>
    <t>Hwy 33</t>
  </si>
  <si>
    <t>Jct Hwy 3 (Rock Creek)</t>
  </si>
  <si>
    <t>Jct Hwy 97 (Kelowna)</t>
  </si>
  <si>
    <t>Hwy 37</t>
  </si>
  <si>
    <t>Jct Hwy 16 (Kitwanga)</t>
  </si>
  <si>
    <t>BC-Yukon Boundary (near Watson Lake)</t>
  </si>
  <si>
    <t>Jct Nalabila Blvd (Kitimat)</t>
  </si>
  <si>
    <t>Jct Hwy 16 (Terrace)</t>
  </si>
  <si>
    <t>Hwy 37A</t>
  </si>
  <si>
    <t>Canada-USA Border (Stewart)</t>
  </si>
  <si>
    <t>Jct Hwy 37 (Meziadin Lake)</t>
  </si>
  <si>
    <t>Hwy 39</t>
  </si>
  <si>
    <t>Jct Hwy 97 (N of McLeod Lake)</t>
  </si>
  <si>
    <t>Jct Alberta Dr (MacKenzie)</t>
  </si>
  <si>
    <t>Hwy 395</t>
  </si>
  <si>
    <t>Canada-USA Border (Laurier)</t>
  </si>
  <si>
    <t>Jct Hwy 3 (Cascade)</t>
  </si>
  <si>
    <t>Hwy 3A</t>
  </si>
  <si>
    <t>Jct Hwy 3 (Keremeos)</t>
  </si>
  <si>
    <t>Jct Hwy 97 (Kaleden)</t>
  </si>
  <si>
    <t>Jct Hwy 3 (SE of Castlegar)</t>
  </si>
  <si>
    <t>Jct Hwy 3A/6 (Playmor Jct)</t>
  </si>
  <si>
    <t>Jct Hwy 3A/6 (W of Nelson)</t>
  </si>
  <si>
    <t>Hwy 3B</t>
  </si>
  <si>
    <t>Jct Hwy 3 (Nancy Green Lake)</t>
  </si>
  <si>
    <t>Jct Hwy 22 (Trail)</t>
  </si>
  <si>
    <t>Jct Hwy 3 (Meadows Jct)</t>
  </si>
  <si>
    <t>Hwy 4</t>
  </si>
  <si>
    <t>Jct Hwy 19 (Qualicum Beach)</t>
  </si>
  <si>
    <t>Government Wharf (Tofino)</t>
  </si>
  <si>
    <t>Hwy 41</t>
  </si>
  <si>
    <t>Canada-USA Border (Danville)</t>
  </si>
  <si>
    <t>Jct Hwy 3 (near Grand Forks)</t>
  </si>
  <si>
    <t>Hwy 49</t>
  </si>
  <si>
    <t>Jct Hwy 2 (Dawson Creek)</t>
  </si>
  <si>
    <t>BC-Alberta Border (Briar Ridge)</t>
  </si>
  <si>
    <t>Hwy 4A</t>
  </si>
  <si>
    <t>Jct Hwy 4 (Coombs)</t>
  </si>
  <si>
    <t>Jct Hwy 19 (S of Parksville)</t>
  </si>
  <si>
    <t>Hwy 5</t>
  </si>
  <si>
    <t>Jct Hwy 1/97 (Kamloops)</t>
  </si>
  <si>
    <t>Jct Hwy 5 N (Kamloops)</t>
  </si>
  <si>
    <t>Jct Hwy 16 (Tete Jaune Cache)</t>
  </si>
  <si>
    <t>Hwy 5A</t>
  </si>
  <si>
    <t>Jct Hwy 3 (Princeton)</t>
  </si>
  <si>
    <t>Jct Hwy 97C (N of Aspen Grove)</t>
  </si>
  <si>
    <t>Jct Hwy 5 (Merritt)</t>
  </si>
  <si>
    <t>Jct Hwy 1 (Kamloops)</t>
  </si>
  <si>
    <t>Hwy 6</t>
  </si>
  <si>
    <t>Canada-USA Border (Nelway)</t>
  </si>
  <si>
    <t>Jct Hwy 3 (12 km S of Salmo)</t>
  </si>
  <si>
    <t>Jct Hwy 3 (Salmo)</t>
  </si>
  <si>
    <t>Jct Hwy 97 (Vernon)</t>
  </si>
  <si>
    <t>Hwy 7</t>
  </si>
  <si>
    <t>300m E of United Blvd (Coquitlam)</t>
  </si>
  <si>
    <t>150m E of Coleman Rd (Coquitlam)</t>
  </si>
  <si>
    <t>95m E of Ottawa St (Port Coquitlam)</t>
  </si>
  <si>
    <t>Jct Hwy 1 (N of Hope)</t>
  </si>
  <si>
    <t>Hwy 77</t>
  </si>
  <si>
    <t>Jct Hwy 97 (N of Fort Nelson)</t>
  </si>
  <si>
    <t>BC-NWT Border (S of Fort Liard)</t>
  </si>
  <si>
    <t>Hwy 7B</t>
  </si>
  <si>
    <t>Jct Hwy 7 (United Boulevard)</t>
  </si>
  <si>
    <t>Jct Hwy 7 (Lougheed Hwy)</t>
  </si>
  <si>
    <t>Hwy 8</t>
  </si>
  <si>
    <t>Jct Hwy 5A (Merritt)</t>
  </si>
  <si>
    <t>Jct Hwy 1 (Spences Bridge)</t>
  </si>
  <si>
    <t>Hwy 9</t>
  </si>
  <si>
    <t>Jct Hwy 1 (E of Chilliwack)</t>
  </si>
  <si>
    <t>Esplanade Rd (Harrison Hot Springs)</t>
  </si>
  <si>
    <t>Hwy 91</t>
  </si>
  <si>
    <t>Jct Hwy 99 (Delta)</t>
  </si>
  <si>
    <t>Jct Hwy 91A (Richmond)</t>
  </si>
  <si>
    <t>Jct Hwy 91A (E. Richmond)</t>
  </si>
  <si>
    <t>Jct Hwy 99 (W. Richmond)</t>
  </si>
  <si>
    <t>Hwy 91A</t>
  </si>
  <si>
    <t>Jct Hwy 91 (Richmond)</t>
  </si>
  <si>
    <t>Jct Marine Way (New Westminster)</t>
  </si>
  <si>
    <t>Hwy 93</t>
  </si>
  <si>
    <t>Jct Hwy 3 (near Fort Steele)</t>
  </si>
  <si>
    <t>BC-Alberta Border (Vermilion Pass)</t>
  </si>
  <si>
    <t>Canada-USA Border (Roosville)</t>
  </si>
  <si>
    <t>Jct Hwy 3 (Elko)</t>
  </si>
  <si>
    <t>Hwy 95</t>
  </si>
  <si>
    <t>Jct Hwy 93 (Radium)</t>
  </si>
  <si>
    <t>Jct Hwy 1 (Golden)</t>
  </si>
  <si>
    <t>Canada-USA Border (Kingsgate)</t>
  </si>
  <si>
    <t>Jct Hwy 3 (Curzon)</t>
  </si>
  <si>
    <t>Hwy 95A</t>
  </si>
  <si>
    <t>Jct Hwy 3/95 (near Cranbrook)</t>
  </si>
  <si>
    <t>Jct Hwy 93/95 (Wasa Junction)</t>
  </si>
  <si>
    <t>Hwy 97</t>
  </si>
  <si>
    <t>Canada-USA Border (S of Osoyoos)</t>
  </si>
  <si>
    <t>Jct Hwy 97A (Swan Lake)</t>
  </si>
  <si>
    <t>Jct Hwy 1 (Cache Creek)</t>
  </si>
  <si>
    <t>BC-Yukon Boundary (near Lower Post)</t>
  </si>
  <si>
    <t>Jct Hwy 1 (Monte Creek)</t>
  </si>
  <si>
    <t>Hwy 97A</t>
  </si>
  <si>
    <t>Jct Hwy 97 (Swan Lake)</t>
  </si>
  <si>
    <t>Jct Hwy 1 (Sicamous)</t>
  </si>
  <si>
    <t>Hwy 97B</t>
  </si>
  <si>
    <t>Jct Hwy 97A (N of Enderby)</t>
  </si>
  <si>
    <t>Jct Hwy 1 (Salmon Arm)</t>
  </si>
  <si>
    <t>Hwy 97C</t>
  </si>
  <si>
    <t>Jct Hwy 97 (N of Peachland)</t>
  </si>
  <si>
    <t>Hwy 99</t>
  </si>
  <si>
    <t>Canada-USA Border (Peace Park)</t>
  </si>
  <si>
    <t>Oak St Bridge (Vancouver)</t>
  </si>
  <si>
    <t>Lions Gate Bridge (Vancouver)</t>
  </si>
  <si>
    <t>Jct Hwy 1 (N Vancouver)</t>
  </si>
  <si>
    <t>Lorimer Road (Whistler)</t>
  </si>
  <si>
    <t>Jct Hwy 97 (N of Cache Creek)</t>
  </si>
  <si>
    <t>Hwy 1A</t>
  </si>
  <si>
    <t>Jct. Hwy. 1/Mt Sicker Rd (N. Cowichan)</t>
  </si>
  <si>
    <t>Jct Hwy 1 (Ladysmith)</t>
  </si>
  <si>
    <t>Hwy 17A</t>
  </si>
  <si>
    <t>Jct Hwy 17 (Delta)</t>
  </si>
  <si>
    <t>Hwy 18</t>
  </si>
  <si>
    <t>Jct Hwy 1 (N of Duncan)</t>
  </si>
  <si>
    <t>Jct N Shore Rd/S Shore Rd (Lk Cowichan Village)</t>
  </si>
  <si>
    <t>Mica Creek Dam Site</t>
  </si>
  <si>
    <t>Hwy 26</t>
  </si>
  <si>
    <t>Jct Hwy 97 (near Quesnel)</t>
  </si>
  <si>
    <t>Barkerville Historic Park</t>
  </si>
  <si>
    <t>Hwy 27</t>
  </si>
  <si>
    <t>Jct Hwy 16 (W of Vanderhoof)</t>
  </si>
  <si>
    <t>Jct Somme Rd/Municipal Boundary at Fort St James</t>
  </si>
  <si>
    <t>Hwy 28</t>
  </si>
  <si>
    <t>Jct Hwy 19 (Campbell River)</t>
  </si>
  <si>
    <t>Jct Muchalat Dr/Nimpkish Dr (Gold River)</t>
  </si>
  <si>
    <t>Hwy 29</t>
  </si>
  <si>
    <t>Jct Hwy 97 (Fort St. John)</t>
  </si>
  <si>
    <t>Jct Hwy 52 (Tumbler Ridge)</t>
  </si>
  <si>
    <t>Hwy 30</t>
  </si>
  <si>
    <t>Jct Hwy 19 (north of Port McNeill)</t>
  </si>
  <si>
    <t>Port Alice Municipal Boundary</t>
  </si>
  <si>
    <t>Hwy 31</t>
  </si>
  <si>
    <t>Jct Hwy 3A (Balfour)</t>
  </si>
  <si>
    <t>Jct Hwy 23 (Galena Bay)</t>
  </si>
  <si>
    <t>Hwy 31A</t>
  </si>
  <si>
    <t>Jct Hwy 31 (Kaslo)</t>
  </si>
  <si>
    <t>Jct Hwy 6 (New Denver)</t>
  </si>
  <si>
    <t>Hwy 35</t>
  </si>
  <si>
    <t>Jct Hwy 16 (Burns Lake)</t>
  </si>
  <si>
    <t>Francois Lake Ferry Landing</t>
  </si>
  <si>
    <t>Hwy 43</t>
  </si>
  <si>
    <t>Jct Hwy 3 (Sparwood)</t>
  </si>
  <si>
    <t>N Boundary of Elkford</t>
  </si>
  <si>
    <t>Hwy 52</t>
  </si>
  <si>
    <t>Jct Hwy 97 (Arras - W of Dawson Creek)</t>
  </si>
  <si>
    <t>Jct Hwy 2 (Tupper) via Tumbler Ridge</t>
  </si>
  <si>
    <t>Jct Hwy 8 (near Merritt)</t>
  </si>
  <si>
    <t>Jct Hwy 1 (N Ashcroft Access Loop)</t>
  </si>
  <si>
    <t>Hwy 97D</t>
  </si>
  <si>
    <t>Jct Hwy 5 (north of Merritt)</t>
  </si>
  <si>
    <t>Jct Hwy 97C (West of Logan Lake)</t>
  </si>
  <si>
    <t>Hwy 113</t>
  </si>
  <si>
    <t>Gingol'x (previously "Kincolith")</t>
  </si>
  <si>
    <t>Hwy 118</t>
  </si>
  <si>
    <t>Jct Hwy 16 (Topley)</t>
  </si>
  <si>
    <t>Village of Granisle</t>
  </si>
  <si>
    <t>Athalmer Road</t>
  </si>
  <si>
    <t>Jct Hwy 93/95 (S of Radium)</t>
  </si>
  <si>
    <t>District of Invermere</t>
  </si>
  <si>
    <t>Call Boxes</t>
  </si>
  <si>
    <t>Summary</t>
  </si>
  <si>
    <t xml:space="preserve">This workbook consists of 10 sheets: </t>
  </si>
  <si>
    <t>Hwy 1 - From Jct Tolmie Ave (Victoria) To Ferry Terminal (Departure Bay)</t>
  </si>
  <si>
    <t>Hwy 1 - From Ferry Terminal (Horseshoe Bay) To BC-Alberta Boundary</t>
  </si>
  <si>
    <t>Hwy 10 - From Jct Hwy 91 (Delta) To Jct Hwy 1 (Langley)</t>
  </si>
  <si>
    <t>Hwy 101 - From BC Ferry Terminal (Langdale) To Lund</t>
  </si>
  <si>
    <t>Hwy 11 - From Canada-USA Border (Huntingdon) To Jct Hwy 7</t>
  </si>
  <si>
    <t>Hwy 12 - From Jct Hwy 1 (Lytton) To Jct Hwy 99 (Lillooet)</t>
  </si>
  <si>
    <t>Hwy 13 - From Canada-USA Border To Jct Hwy 1 (264 St, Langley)</t>
  </si>
  <si>
    <t>Hwy 14 - From Jct Hwy 1 (Millstream Interchange) To Grant Road (Sooke)</t>
  </si>
  <si>
    <t>Hwy 15 - From Canada-USA Border To Jct Hwy 1 (Surrey)</t>
  </si>
  <si>
    <t>Hwy 16 - From Ferry Terminal (Prince Rupert) To BC-Alberta Boundary (W of Jasper)</t>
  </si>
  <si>
    <t>Hwy 16 - From Masset (Queen Charlotte Islands) To Ferry Terminal (Skidegate)</t>
  </si>
  <si>
    <t>Hwy 17 - From Jct Tolmie Ave (Victoria) To Ferry Terminal (Swartz Bay)</t>
  </si>
  <si>
    <t>Hwy 17 - From Ferry Terminal (Tsawwassen) To Jct Hwy 1 (Surrey)</t>
  </si>
  <si>
    <t>Hwy 19 - From Ferry Terminal (Duke Point) To Ferry Terminal (Bear Cove near Port Hardy)</t>
  </si>
  <si>
    <t>Hwy 19A - From Jct Hwy 1 (Nanaimo) To Jct Hwy 19 (Lantzville)</t>
  </si>
  <si>
    <t>Hwy 19A - From Jct Hwy 19 (Parksville) To Jct Hwy 19 (Mud Bay)</t>
  </si>
  <si>
    <t>Hwy 19A - From Jct Hwy 19 (Mud Bay) To Jct Hwy 19 (Jubilee Parkway)</t>
  </si>
  <si>
    <t>Hwy 19A - From Jct Hwy 19 (Jubilee Parkway) To Jct Hwys 19/28 (Campbellton)</t>
  </si>
  <si>
    <t>Hwy 2 - From Jct Hwy 97 (Dawson Creek) To BC-Alberta Boundary</t>
  </si>
  <si>
    <t>Hwy 20 - From Jct Hwy 97 (Williams Lake) To Government Wharf ( Bella Coola)</t>
  </si>
  <si>
    <t>Hwy 21 - From Canada-USA Border (Rykerts) To Jct Hwy 3 (Creston)</t>
  </si>
  <si>
    <t>Hwy 22 - From Canada-USA Border (Paterson) To Jct Hwy 3 (Castlegar)</t>
  </si>
  <si>
    <t>Hwy 22A - From Canada-USA Border (Waneta) To Jct Hwy 3B (W of Montrose)</t>
  </si>
  <si>
    <t>Hwy 23 - From Jct Hwy 6 (Nakusp) To Jct Hwy 1 (Revelstoke)</t>
  </si>
  <si>
    <t>Hwy 24 - From Jct Hwy 97 (93 Mile House) To Jct Hwy 5 (Little Fort)</t>
  </si>
  <si>
    <t>Hwy 3 - From Jct Hwy 1 (Hope) To BC-Alberta Boundary</t>
  </si>
  <si>
    <t>Hwy 33 - From Jct Hwy 3 (Rock Creek) To Jct Hwy 97 (Kelowna)</t>
  </si>
  <si>
    <t>Hwy 37 - From Jct Hwy 16 (Kitwanga) To BC-Yukon Boundary (near Watson Lake)</t>
  </si>
  <si>
    <t>Hwy 37 - From Jct Nalabila Blvd (Kitimat) To Jct Hwy 16 (Terrace)</t>
  </si>
  <si>
    <t>Hwy 37A - From Canada-USA Border (Stewart) To Jct Hwy 37 (Meziadin Lake)</t>
  </si>
  <si>
    <t>Hwy 39 - From Jct Hwy 97 (N of McLeod Lake) To Jct Alberta Dr (MacKenzie)</t>
  </si>
  <si>
    <t>Hwy 395 - From Canada-USA Border (Laurier) To Jct Hwy 3 (Cascade)</t>
  </si>
  <si>
    <t>Hwy 3A - From Jct Hwy 3 (Keremeos) To Jct Hwy 97 (Kaleden)</t>
  </si>
  <si>
    <t>Hwy 3A - From Jct Hwy 3 (SE of Castlegar) To Jct Hwy 3A/6 (Playmor Jct)</t>
  </si>
  <si>
    <t>Hwy 3A - From Jct Hwy 3A/6 (W of Nelson) To Jct Hwy 3 (Creston)</t>
  </si>
  <si>
    <t>Hwy 3B - From Jct Hwy 3 (Nancy Green Lake) To Jct Hwy 22 (Trail)</t>
  </si>
  <si>
    <t>Hwy 3B - From Jct Hwy 22 (Trail) To Jct Hwy 3 (Meadows Jct)</t>
  </si>
  <si>
    <t>Hwy 4 - From Port Alberni To Jct Hwy 19 (Qualicum Beach)</t>
  </si>
  <si>
    <t>Hwy 4 - From Government Wharf (Tofino) To Port Alberni</t>
  </si>
  <si>
    <t>Hwy 41 - From Canada-USA Border (Danville) To Jct Hwy 3 (near Grand Forks)</t>
  </si>
  <si>
    <t>Hwy 49 - From Jct Hwy 2 (Dawson Creek) To BC-Alberta Border (Briar Ridge)</t>
  </si>
  <si>
    <t>Hwy 4A - From Jct Hwy 4 (Coombs) To Jct Hwy 19 (S of Parksville)</t>
  </si>
  <si>
    <t>Hwy 5 - From Jct Hwy 1 (Hope) To Jct Hwy 1/97 (Kamloops)</t>
  </si>
  <si>
    <t>Hwy 5 - From Jct Hwy 5 N (Kamloops) To Jct Hwy 16 (Tete Jaune Cache)</t>
  </si>
  <si>
    <t>Hwy 5A - From Jct Hwy 3 (Princeton) To Jct Hwy 97C (N of Aspen Grove)</t>
  </si>
  <si>
    <t>Hwy 5A - From Jct Hwy 5 (Merritt) To Jct Hwy 1 (Kamloops)</t>
  </si>
  <si>
    <t>Hwy 6 - From Canada-USA Border (Nelway) To Jct Hwy 3 (12 km S of Salmo)</t>
  </si>
  <si>
    <t>Hwy 6 - From Jct Hwy 3 (Salmo) To Jct Hwy 97 (Vernon)</t>
  </si>
  <si>
    <t>Hwy 7 - From 300m E of United Blvd (Coquitlam) To 150m E of Coleman Rd (Coquitlam)</t>
  </si>
  <si>
    <t>Hwy 7 - From 95m E of Ottawa St (Port Coquitlam) To Jct Hwy 1 (N of Hope)</t>
  </si>
  <si>
    <t>Hwy 77 - From Jct Hwy 97 (N of Fort Nelson) To BC-NWT Border (S of Fort Liard)</t>
  </si>
  <si>
    <t>Hwy 7B - From Jct Hwy 7 (United Boulevard) To Jct Hwy 7 (Lougheed Hwy)</t>
  </si>
  <si>
    <t>Hwy 8 - From Jct Hwy 5A (Merritt) To Jct Hwy 1 (Spences Bridge)</t>
  </si>
  <si>
    <t>Hwy 9 - From Jct Hwy 1 (E of Chilliwack) To Esplanade Rd (Harrison Hot Springs)</t>
  </si>
  <si>
    <t>Hwy 91 - From Jct Hwy 99 (Delta) To Jct Hwy 91A (Richmond)</t>
  </si>
  <si>
    <t>Hwy 91 - From Jct Hwy 91A (E. Richmond) To Jct Hwy 99 (W. Richmond)</t>
  </si>
  <si>
    <t>Hwy 91A - From Jct Hwy 91 (Richmond) To Jct Marine Way (New Westminster)</t>
  </si>
  <si>
    <t>Hwy 93 - From Jct Hwy 3 (near Fort Steele) To BC-Alberta Border (Vermilion Pass)</t>
  </si>
  <si>
    <t>Hwy 93 - From Canada-USA Border (Roosville) To Jct Hwy 3 (Elko)</t>
  </si>
  <si>
    <t>Hwy 95 - From Jct Hwy 93 (Radium) To Jct Hwy 1 (Golden)</t>
  </si>
  <si>
    <t>Hwy 95 - From Canada-USA Border (Kingsgate) To Jct Hwy 3 (Curzon)</t>
  </si>
  <si>
    <t>Hwy 95A - From Jct Hwy 3/95 (near Cranbrook) To Jct Hwy 93/95 (Wasa Junction)</t>
  </si>
  <si>
    <t>Hwy 97 - From Canada-USA Border (S of Osoyoos) To Jct Hwy 97A (Swan Lake)</t>
  </si>
  <si>
    <t>Hwy 97 - From Jct Hwy 1 (Cache Creek) To BC-Yukon Boundary (near Lower Post)</t>
  </si>
  <si>
    <t>Hwy 97 - From Jct Hwy 97A (Swan Lake) To Jct Hwy 1 (Monte Creek)</t>
  </si>
  <si>
    <t>Hwy 97A - From Jct Hwy 97 (Swan Lake) To Jct Hwy 1 (Sicamous)</t>
  </si>
  <si>
    <t>Hwy 97B - From Jct Hwy 97A (N of Enderby) To Jct Hwy 1 (Salmon Arm)</t>
  </si>
  <si>
    <t>Hwy 97C - From Jct Hwy 97 (N of Peachland) To Jct Hwy 5 (Merritt)</t>
  </si>
  <si>
    <t>Hwy 99 - From Canada-USA Border (Peace Park) To Oak St Bridge (Vancouver)</t>
  </si>
  <si>
    <t>Hwy 99 - From Lions Gate Bridge (Vancouver) To Jct Hwy 1 (N Vancouver)</t>
  </si>
  <si>
    <t>Hwy 99 - From Ferry Terminal (Horseshoe Bay) To Lorimer Road (Whistler)</t>
  </si>
  <si>
    <t>Hwy 99 - From Lorimer Road (Whistler) To Jct Hwy 97 (N of Cache Creek)</t>
  </si>
  <si>
    <t>Hwy 1A - From Jct. Hwy. 1/Mt Sicker Rd (N. Cowichan) To Jct Hwy 1 (Ladysmith)</t>
  </si>
  <si>
    <t>Hwy 14 - From Grant Road (Sooke) To Port Renfrew</t>
  </si>
  <si>
    <t>Hwy 17A - From Jct Hwy 17 (Delta) To Jct Hwy 99 (Delta)</t>
  </si>
  <si>
    <t>Hwy 18 - From Jct Hwy 1 (N of Duncan) To Jct N Shore Rd/S Shore Rd (Lk Cowichan Village)</t>
  </si>
  <si>
    <t>Hwy 23 - From Jct Hwy 1 (Revelstoke) To Mica Creek Dam Site</t>
  </si>
  <si>
    <t>Hwy 26 - From Jct Hwy 97 (near Quesnel) To Barkerville Historic Park</t>
  </si>
  <si>
    <t>Hwy 27 - From Jct Hwy 16 (W of Vanderhoof) To Jct Somme Rd/Municipal Boundary at Fort St James</t>
  </si>
  <si>
    <t>Hwy 28 - From Jct Hwy 19 (Campbell River) To Jct Muchalat Dr/Nimpkish Dr (Gold River)</t>
  </si>
  <si>
    <t>Hwy 29 - From Jct Hwy 97 (Fort St. John) To Jct Hwy 52 (Tumbler Ridge)</t>
  </si>
  <si>
    <t>Hwy 30 - From Jct Hwy 19 (north of Port McNeill) To Port Alice Municipal Boundary</t>
  </si>
  <si>
    <t>Hwy 31 - From Jct Hwy 3A (Balfour) To Jct Hwy 23 (Galena Bay)</t>
  </si>
  <si>
    <t>Hwy 31A - From Jct Hwy 31 (Kaslo) To Jct Hwy 6 (New Denver)</t>
  </si>
  <si>
    <t>Hwy 35 - From Jct Hwy 16 (Burns Lake) To Francois Lake Ferry Landing</t>
  </si>
  <si>
    <t>Hwy 43 - From Jct Hwy 3 (Sparwood) To N Boundary of Elkford</t>
  </si>
  <si>
    <t>Hwy 52 - From Jct Hwy 97 (Arras - W of Dawson Creek) To Jct Hwy 2 (Tupper) via Tumbler Ridge</t>
  </si>
  <si>
    <t>Hwy 97C - From Jct Hwy 8 (near Merritt) To Jct Hwy 1 (N Ashcroft Access Loop)</t>
  </si>
  <si>
    <t>Hwy 97D - From Jct Hwy 5 (north of Merritt) To Jct Hwy 97C (West of Logan Lake)</t>
  </si>
  <si>
    <t>Hwy 113 - From Jct Hwy 16 (Terrace) To Gingol'x (previously "Kincolith")</t>
  </si>
  <si>
    <t>Hwy 118 - From Jct Hwy 16 (Topley) To Village of Granisle</t>
  </si>
  <si>
    <t>Athalmer Road - From Jct Hwy 93/95 (S of Radium) To District of Invermere</t>
  </si>
  <si>
    <t>Value Add</t>
  </si>
  <si>
    <t>Total new highway coverage (km)</t>
  </si>
  <si>
    <t xml:space="preserve">WiFi </t>
  </si>
  <si>
    <t>WiFi</t>
  </si>
  <si>
    <t>Published September 5, 2023 – Ver. 1.0</t>
  </si>
  <si>
    <r>
      <t xml:space="preserve">Indicate the </t>
    </r>
    <r>
      <rPr>
        <u/>
        <sz val="12"/>
        <color theme="1"/>
        <rFont val="Calibri"/>
        <family val="2"/>
      </rPr>
      <t>project name</t>
    </r>
    <r>
      <rPr>
        <sz val="12"/>
        <color theme="1"/>
        <rFont val="Calibri"/>
        <family val="2"/>
      </rPr>
      <t>.</t>
    </r>
  </si>
  <si>
    <r>
      <rPr>
        <b/>
        <sz val="12"/>
        <color theme="1"/>
        <rFont val="Calibri"/>
        <family val="2"/>
      </rPr>
      <t xml:space="preserve">Step 1: </t>
    </r>
    <r>
      <rPr>
        <sz val="12"/>
        <color theme="1"/>
        <rFont val="Calibri"/>
        <family val="2"/>
      </rPr>
      <t xml:space="preserve">Identify the site location and assign it a Site ID. This unique ID should match with your mapping information and logical network diagram.
</t>
    </r>
    <r>
      <rPr>
        <b/>
        <sz val="12"/>
        <color theme="1"/>
        <rFont val="Calibri"/>
        <family val="2"/>
      </rPr>
      <t xml:space="preserve">Step 2: </t>
    </r>
    <r>
      <rPr>
        <sz val="12"/>
        <color theme="1"/>
        <rFont val="Calibri"/>
        <family val="2"/>
      </rPr>
      <t xml:space="preserve">For each tower, select the identifying information from the drop-downs.
</t>
    </r>
    <r>
      <rPr>
        <b/>
        <sz val="12"/>
        <color theme="1"/>
        <rFont val="Calibri"/>
        <family val="2"/>
      </rPr>
      <t>Step 3:</t>
    </r>
    <r>
      <rPr>
        <sz val="12"/>
        <color theme="1"/>
        <rFont val="Calibri"/>
        <family val="2"/>
      </rPr>
      <t xml:space="preserve"> Identify the technical information for each tower.
</t>
    </r>
    <r>
      <rPr>
        <b/>
        <sz val="12"/>
        <color theme="1"/>
        <rFont val="Calibri"/>
        <family val="2"/>
      </rPr>
      <t>Step 4:</t>
    </r>
    <r>
      <rPr>
        <sz val="12"/>
        <color theme="1"/>
        <rFont val="Calibri"/>
        <family val="2"/>
      </rPr>
      <t xml:space="preserve"> Identify transmit power per tower section.
</t>
    </r>
    <r>
      <rPr>
        <b/>
        <sz val="12"/>
        <color theme="1"/>
        <rFont val="Calibri"/>
        <family val="2"/>
      </rPr>
      <t>Step 5:</t>
    </r>
    <r>
      <rPr>
        <sz val="12"/>
        <color theme="1"/>
        <rFont val="Calibri"/>
        <family val="2"/>
      </rPr>
      <t xml:space="preserve"> Identify the backbone information.		
</t>
    </r>
    <r>
      <rPr>
        <b/>
        <sz val="12"/>
        <color theme="1"/>
        <rFont val="Calibri"/>
        <family val="2"/>
      </rPr>
      <t>Step 6:</t>
    </r>
    <r>
      <rPr>
        <sz val="12"/>
        <color theme="1"/>
        <rFont val="Calibri"/>
        <family val="2"/>
      </rPr>
      <t xml:space="preserve"> For each tower, provide the capacity.</t>
    </r>
  </si>
  <si>
    <r>
      <t xml:space="preserve">Step 1: Identify communities for proposed project using the drop-down list in column M.  If your community is not available within the list below please select the Locales tab, then enter your community/locale and populate the required columns.
Step 2: For each community indicate the proposed solution. 
Step 3: Filter out the blank rows.  Click on the filter button in cell M27 and remove the check mark beside (Blanks).  To undue this select the filter button and select the check mark beside (Blanks).												
Step 4: For each project community, provide information for columns M-O.								
Notes:												
</t>
    </r>
    <r>
      <rPr>
        <vertAlign val="superscript"/>
        <sz val="12"/>
        <color rgb="FF000000"/>
        <rFont val="Calibri"/>
        <family val="2"/>
      </rPr>
      <t>1</t>
    </r>
    <r>
      <rPr>
        <sz val="12"/>
        <color rgb="FF000000"/>
        <rFont val="Calibri"/>
        <family val="2"/>
      </rPr>
      <t xml:space="preserve"> Verify selected place names as multiples do exist.  A map link is provided in column E.  For more information refer to the data source found here:											
https://open.canada.ca/data/en/dataset/fe945388-1dd9-4a4a-9a1e-5c552579a28c											
</t>
    </r>
  </si>
  <si>
    <r>
      <t xml:space="preserve">Use this template to identify the proposed project costs. Refer to the Cellular Expansion Fund Proposal Guide for a list of </t>
    </r>
    <r>
      <rPr>
        <b/>
        <sz val="12"/>
        <color theme="1"/>
        <rFont val="Calibri"/>
        <family val="2"/>
        <scheme val="minor"/>
      </rPr>
      <t xml:space="preserve">Eligible Costs </t>
    </r>
    <r>
      <rPr>
        <sz val="12"/>
        <color theme="1"/>
        <rFont val="Calibri"/>
        <family val="2"/>
        <scheme val="minor"/>
      </rPr>
      <t>and</t>
    </r>
    <r>
      <rPr>
        <b/>
        <sz val="12"/>
        <color theme="1"/>
        <rFont val="Calibri"/>
        <family val="2"/>
        <scheme val="minor"/>
      </rPr>
      <t xml:space="preserve"> Ineligible Costs.  </t>
    </r>
  </si>
  <si>
    <t>Estimated new call box coverage (km)</t>
  </si>
  <si>
    <r>
      <rPr>
        <b/>
        <sz val="12"/>
        <color theme="1"/>
        <rFont val="Calibri"/>
        <family val="2"/>
      </rPr>
      <t xml:space="preserve">Step 1: </t>
    </r>
    <r>
      <rPr>
        <sz val="12"/>
        <color theme="1"/>
        <rFont val="Calibri"/>
        <family val="2"/>
      </rPr>
      <t xml:space="preserve">Identify the site location and assign it a Location ID. This unique ID should match with your mapping information and logical network diagram.
</t>
    </r>
    <r>
      <rPr>
        <b/>
        <sz val="12"/>
        <color theme="1"/>
        <rFont val="Calibri"/>
        <family val="2"/>
      </rPr>
      <t xml:space="preserve">Step 2: </t>
    </r>
    <r>
      <rPr>
        <sz val="12"/>
        <color theme="1"/>
        <rFont val="Calibri"/>
        <family val="2"/>
      </rPr>
      <t xml:space="preserve">For each location, select the identifying information from the drop-downs.
</t>
    </r>
    <r>
      <rPr>
        <b/>
        <sz val="12"/>
        <color theme="1"/>
        <rFont val="Calibri"/>
        <family val="2"/>
      </rPr>
      <t>Step 3:</t>
    </r>
    <r>
      <rPr>
        <sz val="12"/>
        <color theme="1"/>
        <rFont val="Calibri"/>
        <family val="2"/>
      </rPr>
      <t xml:space="preserve"> Identify the Wi-Fi Hotspot information.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</si>
</sst>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quot;$&quot;#,##0;\-&quot;$&quot;#,##0"/>
    <numFmt numFmtId="165" formatCode="_-&quot;$&quot;* #,##0.00_-;\-&quot;$&quot;* #,##0.00_-;_-&quot;$&quot;* &quot;-&quot;??_-;_-@_-"/>
    <numFmt numFmtId="166" formatCode="&quot;$&quot;#,##0.00"/>
    <numFmt numFmtId="167" formatCode="_-&quot;$&quot;* #,##0_-;\-&quot;$&quot;* #,##0_-;_-&quot;$&quot;* &quot;-&quot;??_-;_-@_-"/>
    <numFmt numFmtId="168" formatCode="&quot;$&quot;#,##0"/>
    <numFmt numFmtId="169" formatCode="[$-409]d\-mmm\-yyyy;@"/>
  </numFmts>
  <fonts count="78" x14ac:knownFonts="1">
    <font>
      <sz val="11"/>
      <color theme="1"/>
      <name val="Calibri Ligh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FF0000"/>
      <name val="Calibri"/>
      <family val="2"/>
      <scheme val="minor"/>
    </font>
    <font>
      <i/>
      <sz val="11"/>
      <color rgb="FFFF0000"/>
      <name val="Calibri"/>
      <family val="2"/>
      <scheme val="minor"/>
    </font>
    <font>
      <b/>
      <i/>
      <sz val="11"/>
      <name val="Calibri"/>
      <family val="2"/>
      <scheme val="minor"/>
    </font>
    <font>
      <sz val="11"/>
      <name val="Calibri"/>
      <family val="2"/>
      <scheme val="minor"/>
    </font>
    <font>
      <b/>
      <sz val="11"/>
      <name val="Calibri"/>
      <family val="2"/>
      <scheme val="minor"/>
    </font>
    <font>
      <sz val="12"/>
      <color theme="1"/>
      <name val="Calibri"/>
      <family val="2"/>
      <scheme val="minor"/>
    </font>
    <font>
      <b/>
      <sz val="16"/>
      <color theme="1"/>
      <name val="Calibri"/>
      <family val="2"/>
      <scheme val="minor"/>
    </font>
    <font>
      <i/>
      <sz val="16"/>
      <color theme="1"/>
      <name val="Calibri"/>
      <family val="2"/>
      <scheme val="minor"/>
    </font>
    <font>
      <i/>
      <sz val="11"/>
      <color theme="0" tint="-0.249977111117893"/>
      <name val="Calibri"/>
      <family val="2"/>
      <scheme val="minor"/>
    </font>
    <font>
      <b/>
      <i/>
      <sz val="11"/>
      <color theme="1"/>
      <name val="Calibri"/>
      <family val="2"/>
      <scheme val="minor"/>
    </font>
    <font>
      <b/>
      <sz val="12"/>
      <color theme="1"/>
      <name val="Calibri"/>
      <family val="2"/>
      <scheme val="minor"/>
    </font>
    <font>
      <i/>
      <sz val="11"/>
      <name val="Calibri"/>
      <family val="2"/>
      <scheme val="minor"/>
    </font>
    <font>
      <sz val="11"/>
      <color theme="1"/>
      <name val="Calibri"/>
      <family val="2"/>
    </font>
    <font>
      <b/>
      <sz val="16"/>
      <color theme="1"/>
      <name val="Calibri"/>
      <family val="2"/>
    </font>
    <font>
      <b/>
      <sz val="11"/>
      <color theme="1"/>
      <name val="Calibri"/>
      <family val="2"/>
    </font>
    <font>
      <b/>
      <sz val="11"/>
      <color theme="0"/>
      <name val="Calibri Light"/>
      <family val="2"/>
    </font>
    <font>
      <sz val="11"/>
      <name val="Calibri"/>
      <family val="2"/>
    </font>
    <font>
      <i/>
      <sz val="16"/>
      <color theme="1"/>
      <name val="Calibri"/>
      <family val="2"/>
    </font>
    <font>
      <b/>
      <sz val="12"/>
      <color theme="1"/>
      <name val="Calibri"/>
      <family val="2"/>
    </font>
    <font>
      <sz val="12"/>
      <color theme="1"/>
      <name val="Calibri"/>
      <family val="2"/>
    </font>
    <font>
      <b/>
      <sz val="11"/>
      <name val="Calibri"/>
      <family val="2"/>
    </font>
    <font>
      <sz val="11"/>
      <color indexed="8"/>
      <name val="Calibri"/>
      <family val="2"/>
    </font>
    <font>
      <u/>
      <sz val="11"/>
      <color theme="10"/>
      <name val="Calibri Light"/>
      <family val="2"/>
    </font>
    <font>
      <sz val="12"/>
      <name val="Calibri"/>
      <family val="2"/>
    </font>
    <font>
      <i/>
      <sz val="12"/>
      <color theme="1"/>
      <name val="Calibri"/>
      <family val="2"/>
    </font>
    <font>
      <b/>
      <sz val="12"/>
      <color indexed="8"/>
      <name val="Calibri"/>
      <family val="2"/>
      <scheme val="minor"/>
    </font>
    <font>
      <u/>
      <sz val="12"/>
      <color theme="1"/>
      <name val="Calibri"/>
      <family val="2"/>
    </font>
    <font>
      <sz val="11"/>
      <color theme="4"/>
      <name val="Calibri"/>
      <family val="2"/>
      <scheme val="minor"/>
    </font>
    <font>
      <sz val="11"/>
      <color theme="4"/>
      <name val="Calibri"/>
      <family val="2"/>
    </font>
    <font>
      <u/>
      <sz val="12"/>
      <name val="Calibri"/>
      <family val="2"/>
    </font>
    <font>
      <sz val="11"/>
      <color theme="1"/>
      <name val="Calibri Light"/>
      <family val="2"/>
    </font>
    <font>
      <b/>
      <sz val="11"/>
      <color theme="1"/>
      <name val="Calibri Light"/>
      <family val="2"/>
    </font>
    <font>
      <u/>
      <sz val="11"/>
      <color theme="1"/>
      <name val="Calibri Light"/>
      <family val="2"/>
    </font>
    <font>
      <sz val="16"/>
      <color theme="1"/>
      <name val="Calibri"/>
      <family val="2"/>
    </font>
    <font>
      <i/>
      <sz val="12"/>
      <color theme="1" tint="0.499984740745262"/>
      <name val="Calibri"/>
      <family val="2"/>
    </font>
    <font>
      <b/>
      <i/>
      <sz val="11"/>
      <color theme="1" tint="0.499984740745262"/>
      <name val="Calibri"/>
      <family val="2"/>
    </font>
    <font>
      <b/>
      <i/>
      <sz val="14"/>
      <color theme="0" tint="-0.34998626667073579"/>
      <name val="Calibri"/>
      <family val="2"/>
      <scheme val="minor"/>
    </font>
    <font>
      <b/>
      <i/>
      <sz val="16"/>
      <color theme="0" tint="-0.34998626667073579"/>
      <name val="Calibri"/>
      <family val="2"/>
      <scheme val="minor"/>
    </font>
    <font>
      <u/>
      <sz val="12"/>
      <color theme="10"/>
      <name val="Calibri Light"/>
      <family val="2"/>
    </font>
    <font>
      <b/>
      <sz val="11"/>
      <color theme="0"/>
      <name val="Calibri"/>
      <family val="2"/>
    </font>
    <font>
      <sz val="20"/>
      <color theme="1"/>
      <name val="Calibri"/>
      <family val="2"/>
      <scheme val="minor"/>
    </font>
    <font>
      <i/>
      <sz val="11"/>
      <color theme="1" tint="0.499984740745262"/>
      <name val="Calibri"/>
      <family val="2"/>
      <scheme val="minor"/>
    </font>
    <font>
      <sz val="11"/>
      <color theme="1" tint="0.499984740745262"/>
      <name val="Calibri Light"/>
      <family val="2"/>
    </font>
    <font>
      <u/>
      <sz val="11"/>
      <name val="Calibri"/>
      <family val="2"/>
      <scheme val="minor"/>
    </font>
    <font>
      <b/>
      <sz val="11"/>
      <color theme="0"/>
      <name val="Calibri"/>
      <family val="2"/>
      <scheme val="minor"/>
    </font>
    <font>
      <sz val="11"/>
      <color theme="0"/>
      <name val="Calibri"/>
      <family val="2"/>
      <scheme val="minor"/>
    </font>
    <font>
      <sz val="10"/>
      <color theme="1"/>
      <name val="Calibri Light"/>
      <family val="2"/>
    </font>
    <font>
      <sz val="9"/>
      <color theme="1"/>
      <name val="Calibri Light"/>
      <family val="2"/>
    </font>
    <font>
      <b/>
      <sz val="18"/>
      <color theme="0"/>
      <name val="Calibri"/>
      <family val="2"/>
    </font>
    <font>
      <b/>
      <sz val="18"/>
      <color theme="0"/>
      <name val="Calibri"/>
      <family val="2"/>
      <scheme val="minor"/>
    </font>
    <font>
      <i/>
      <sz val="11"/>
      <color theme="0"/>
      <name val="Calibri"/>
      <family val="2"/>
      <scheme val="minor"/>
    </font>
    <font>
      <i/>
      <sz val="11"/>
      <color theme="0"/>
      <name val="Calibri"/>
      <family val="2"/>
    </font>
    <font>
      <b/>
      <i/>
      <sz val="10"/>
      <color theme="0"/>
      <name val="Calibri"/>
      <family val="2"/>
    </font>
    <font>
      <b/>
      <sz val="12"/>
      <color theme="0"/>
      <name val="Calibri"/>
      <family val="2"/>
    </font>
    <font>
      <b/>
      <sz val="11"/>
      <color theme="1" tint="4.9989318521683403E-2"/>
      <name val="Calibri"/>
      <family val="2"/>
    </font>
    <font>
      <sz val="8"/>
      <name val="Calibri Light"/>
      <family val="2"/>
    </font>
    <font>
      <b/>
      <sz val="11"/>
      <color theme="1" tint="4.9989318521683403E-2"/>
      <name val="Calibri"/>
      <family val="2"/>
      <scheme val="minor"/>
    </font>
    <font>
      <i/>
      <sz val="11"/>
      <color theme="1" tint="4.9989318521683403E-2"/>
      <name val="Calibri"/>
      <family val="2"/>
      <scheme val="minor"/>
    </font>
    <font>
      <sz val="10"/>
      <color indexed="8"/>
      <name val="Calibri"/>
      <family val="2"/>
    </font>
    <font>
      <sz val="10"/>
      <color theme="1"/>
      <name val="Calibri"/>
      <family val="2"/>
    </font>
    <font>
      <sz val="7.5"/>
      <color theme="1"/>
      <name val="Calibri"/>
      <family val="2"/>
    </font>
    <font>
      <b/>
      <sz val="9"/>
      <color theme="0"/>
      <name val="Calibri Light"/>
      <family val="2"/>
    </font>
    <font>
      <b/>
      <sz val="10"/>
      <color theme="0"/>
      <name val="Calibri Light"/>
      <family val="2"/>
    </font>
    <font>
      <sz val="7"/>
      <color theme="1"/>
      <name val="Calibri"/>
      <family val="2"/>
    </font>
    <font>
      <sz val="12"/>
      <color rgb="FF000000"/>
      <name val="Calibri"/>
      <family val="2"/>
    </font>
    <font>
      <vertAlign val="superscript"/>
      <sz val="12"/>
      <color rgb="FF000000"/>
      <name val="Calibri"/>
      <family val="2"/>
    </font>
    <font>
      <b/>
      <sz val="12"/>
      <name val="Calibri"/>
      <family val="2"/>
    </font>
    <font>
      <i/>
      <sz val="11"/>
      <name val="Calibri"/>
      <family val="2"/>
    </font>
    <font>
      <b/>
      <i/>
      <sz val="12"/>
      <color rgb="FFFF0000"/>
      <name val="Calibri"/>
      <family val="2"/>
    </font>
    <font>
      <sz val="12"/>
      <color rgb="FF000000"/>
      <name val="Calibri"/>
      <family val="2"/>
    </font>
    <font>
      <b/>
      <i/>
      <sz val="11"/>
      <color theme="1" tint="0.499984740745262"/>
      <name val="Calibri"/>
    </font>
  </fonts>
  <fills count="27">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0F3FA"/>
        <bgColor indexed="64"/>
      </patternFill>
    </fill>
    <fill>
      <patternFill patternType="solid">
        <fgColor rgb="FFFFF8E5"/>
        <bgColor indexed="64"/>
      </patternFill>
    </fill>
    <fill>
      <patternFill patternType="solid">
        <fgColor rgb="FFEAF4E4"/>
        <bgColor indexed="64"/>
      </patternFill>
    </fill>
    <fill>
      <patternFill patternType="solid">
        <fgColor rgb="FFA5A5A5"/>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EF2EC"/>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5" tint="-0.249977111117893"/>
        <bgColor indexed="64"/>
      </patternFill>
    </fill>
    <fill>
      <patternFill patternType="solid">
        <fgColor theme="8"/>
        <bgColor indexed="64"/>
      </patternFill>
    </fill>
    <fill>
      <patternFill patternType="solid">
        <fgColor rgb="FFFDEFE7"/>
        <bgColor indexed="64"/>
      </patternFill>
    </fill>
    <fill>
      <patternFill patternType="solid">
        <fgColor theme="8"/>
        <bgColor theme="8"/>
      </patternFill>
    </fill>
    <fill>
      <patternFill patternType="solid">
        <fgColor theme="8" tint="0.79998168889431442"/>
        <bgColor theme="8" tint="0.79998168889431442"/>
      </patternFill>
    </fill>
    <fill>
      <patternFill patternType="solid">
        <fgColor theme="7" tint="-0.249977111117893"/>
        <bgColor indexed="64"/>
      </patternFill>
    </fill>
    <fill>
      <patternFill patternType="solid">
        <fgColor rgb="FF5B9BD5"/>
        <bgColor indexed="64"/>
      </patternFill>
    </fill>
    <fill>
      <patternFill patternType="solid">
        <fgColor rgb="FF70AD47"/>
        <bgColor indexed="64"/>
      </patternFill>
    </fill>
    <fill>
      <patternFill patternType="solid">
        <fgColor rgb="FFF2F2F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style="thin">
        <color theme="1"/>
      </right>
      <top/>
      <bottom/>
      <diagonal/>
    </border>
  </borders>
  <cellStyleXfs count="7">
    <xf numFmtId="0" fontId="0" fillId="0" borderId="0"/>
    <xf numFmtId="0" fontId="4" fillId="0" borderId="0"/>
    <xf numFmtId="0" fontId="22" fillId="11" borderId="14" applyNumberFormat="0" applyAlignment="0" applyProtection="0"/>
    <xf numFmtId="0" fontId="29" fillId="0" borderId="0" applyNumberFormat="0" applyFill="0" applyBorder="0" applyAlignment="0" applyProtection="0"/>
    <xf numFmtId="0" fontId="3" fillId="0" borderId="0"/>
    <xf numFmtId="165" fontId="37" fillId="0" borderId="0" applyFont="0" applyFill="0" applyBorder="0" applyAlignment="0" applyProtection="0"/>
    <xf numFmtId="0" fontId="1" fillId="0" borderId="0"/>
  </cellStyleXfs>
  <cellXfs count="582">
    <xf numFmtId="0" fontId="0" fillId="0" borderId="0" xfId="0"/>
    <xf numFmtId="165" fontId="18" fillId="14" borderId="1" xfId="0" applyNumberFormat="1" applyFont="1" applyFill="1" applyBorder="1" applyAlignment="1" applyProtection="1">
      <alignment horizontal="left"/>
      <protection locked="0"/>
    </xf>
    <xf numFmtId="0" fontId="0" fillId="5" borderId="0" xfId="0" applyFill="1"/>
    <xf numFmtId="0" fontId="32" fillId="3" borderId="12" xfId="0" applyFont="1" applyFill="1" applyBorder="1" applyAlignment="1">
      <alignment horizontal="right" vertical="center"/>
    </xf>
    <xf numFmtId="0" fontId="6" fillId="3" borderId="9" xfId="0" applyFont="1" applyFill="1" applyBorder="1" applyAlignment="1">
      <alignment horizontal="center"/>
    </xf>
    <xf numFmtId="0" fontId="30" fillId="3" borderId="12" xfId="2" applyFont="1" applyFill="1" applyBorder="1" applyAlignment="1" applyProtection="1">
      <alignment horizontal="left" vertical="center" indent="3"/>
    </xf>
    <xf numFmtId="0" fontId="26" fillId="3" borderId="12" xfId="0" applyFont="1" applyFill="1" applyBorder="1" applyAlignment="1">
      <alignment horizontal="left" indent="5"/>
    </xf>
    <xf numFmtId="0" fontId="45" fillId="3" borderId="0" xfId="3" applyFont="1" applyFill="1" applyAlignment="1" applyProtection="1">
      <alignment horizontal="left" vertical="center"/>
    </xf>
    <xf numFmtId="0" fontId="45" fillId="3" borderId="0" xfId="3" applyFont="1" applyFill="1" applyAlignment="1" applyProtection="1">
      <alignment horizontal="left" vertical="center" wrapText="1" indent="3"/>
    </xf>
    <xf numFmtId="0" fontId="26" fillId="3" borderId="10" xfId="0" applyFont="1" applyFill="1" applyBorder="1" applyAlignment="1">
      <alignment horizontal="left" vertical="top" wrapText="1" indent="3"/>
    </xf>
    <xf numFmtId="0" fontId="26" fillId="3" borderId="7" xfId="0" applyFont="1" applyFill="1" applyBorder="1" applyAlignment="1">
      <alignment horizontal="left" vertical="top" wrapText="1" indent="3"/>
    </xf>
    <xf numFmtId="0" fontId="26" fillId="3" borderId="4" xfId="0" applyFont="1" applyFill="1" applyBorder="1" applyAlignment="1">
      <alignment horizontal="left" vertical="top" wrapText="1" indent="3"/>
    </xf>
    <xf numFmtId="0" fontId="5" fillId="5" borderId="0" xfId="0" applyFont="1" applyFill="1"/>
    <xf numFmtId="0" fontId="30" fillId="3" borderId="0" xfId="2" applyFont="1" applyFill="1" applyBorder="1" applyAlignment="1" applyProtection="1">
      <alignment vertical="center"/>
    </xf>
    <xf numFmtId="0" fontId="30" fillId="3" borderId="9" xfId="2" applyFont="1" applyFill="1" applyBorder="1" applyAlignment="1" applyProtection="1">
      <alignment vertical="center"/>
    </xf>
    <xf numFmtId="0" fontId="3" fillId="5" borderId="0" xfId="0" applyFont="1" applyFill="1"/>
    <xf numFmtId="0" fontId="25" fillId="3" borderId="0" xfId="0" applyFont="1" applyFill="1" applyAlignment="1">
      <alignment horizontal="right" vertical="center" wrapText="1"/>
    </xf>
    <xf numFmtId="0" fontId="30" fillId="3" borderId="0" xfId="2" applyFont="1" applyFill="1" applyBorder="1" applyAlignment="1" applyProtection="1">
      <alignment vertical="center" wrapText="1"/>
    </xf>
    <xf numFmtId="0" fontId="30" fillId="3" borderId="9" xfId="2" applyFont="1" applyFill="1" applyBorder="1" applyAlignment="1" applyProtection="1">
      <alignment vertical="center" wrapText="1"/>
    </xf>
    <xf numFmtId="0" fontId="26" fillId="3" borderId="0" xfId="0" applyFont="1" applyFill="1" applyAlignment="1">
      <alignment horizontal="right"/>
    </xf>
    <xf numFmtId="0" fontId="30" fillId="3" borderId="0" xfId="2" applyFont="1" applyFill="1" applyBorder="1" applyAlignment="1" applyProtection="1">
      <alignment horizontal="right" vertical="center" wrapText="1"/>
    </xf>
    <xf numFmtId="0" fontId="31" fillId="3" borderId="6" xfId="0" applyFont="1" applyFill="1" applyBorder="1" applyAlignment="1">
      <alignment vertical="top"/>
    </xf>
    <xf numFmtId="0" fontId="31" fillId="3" borderId="11" xfId="0" applyFont="1" applyFill="1" applyBorder="1" applyAlignment="1">
      <alignment vertical="top"/>
    </xf>
    <xf numFmtId="0" fontId="31" fillId="3" borderId="8" xfId="0" applyFont="1" applyFill="1" applyBorder="1" applyAlignment="1">
      <alignment vertical="top"/>
    </xf>
    <xf numFmtId="0" fontId="19" fillId="5" borderId="0" xfId="0" applyFont="1" applyFill="1"/>
    <xf numFmtId="0" fontId="19" fillId="4" borderId="0" xfId="0" applyFont="1" applyFill="1"/>
    <xf numFmtId="0" fontId="19" fillId="4" borderId="7" xfId="0" applyFont="1" applyFill="1" applyBorder="1"/>
    <xf numFmtId="0" fontId="19" fillId="4" borderId="4" xfId="0" applyFont="1" applyFill="1" applyBorder="1"/>
    <xf numFmtId="0" fontId="19" fillId="4" borderId="12" xfId="0" applyFont="1" applyFill="1" applyBorder="1"/>
    <xf numFmtId="0" fontId="19" fillId="4" borderId="9" xfId="0" applyFont="1" applyFill="1" applyBorder="1"/>
    <xf numFmtId="0" fontId="19" fillId="3" borderId="10" xfId="0" applyFont="1" applyFill="1" applyBorder="1" applyAlignment="1">
      <alignment vertical="center" wrapText="1"/>
    </xf>
    <xf numFmtId="0" fontId="19" fillId="3" borderId="7" xfId="0" applyFont="1" applyFill="1" applyBorder="1" applyAlignment="1">
      <alignment vertical="center" wrapText="1"/>
    </xf>
    <xf numFmtId="0" fontId="19" fillId="3" borderId="4" xfId="0" applyFont="1" applyFill="1" applyBorder="1" applyAlignment="1">
      <alignment vertical="center" wrapText="1"/>
    </xf>
    <xf numFmtId="0" fontId="19" fillId="3" borderId="0" xfId="0" applyFont="1" applyFill="1"/>
    <xf numFmtId="0" fontId="19" fillId="3" borderId="9" xfId="0" applyFont="1" applyFill="1" applyBorder="1"/>
    <xf numFmtId="0" fontId="35" fillId="3" borderId="0" xfId="0" applyFont="1" applyFill="1" applyAlignment="1">
      <alignment vertical="top" wrapText="1"/>
    </xf>
    <xf numFmtId="0" fontId="21" fillId="3" borderId="0" xfId="0" applyFont="1" applyFill="1" applyAlignment="1">
      <alignment horizontal="right"/>
    </xf>
    <xf numFmtId="0" fontId="19" fillId="3" borderId="0" xfId="0" applyFont="1" applyFill="1" applyAlignment="1">
      <alignment vertical="center"/>
    </xf>
    <xf numFmtId="0" fontId="19" fillId="4" borderId="0" xfId="0" applyFont="1" applyFill="1" applyAlignment="1">
      <alignment vertical="center"/>
    </xf>
    <xf numFmtId="0" fontId="19" fillId="4" borderId="9" xfId="0" applyFont="1" applyFill="1" applyBorder="1" applyAlignment="1">
      <alignment vertical="center"/>
    </xf>
    <xf numFmtId="0" fontId="19" fillId="5" borderId="0" xfId="0" applyFont="1" applyFill="1" applyAlignment="1">
      <alignment vertical="center"/>
    </xf>
    <xf numFmtId="0" fontId="19" fillId="5" borderId="1" xfId="0" applyFont="1" applyFill="1" applyBorder="1" applyAlignment="1">
      <alignment horizontal="center" vertical="center" wrapText="1"/>
    </xf>
    <xf numFmtId="0" fontId="19" fillId="4" borderId="11" xfId="0" applyFont="1" applyFill="1" applyBorder="1"/>
    <xf numFmtId="0" fontId="19" fillId="4" borderId="8" xfId="0" applyFont="1" applyFill="1" applyBorder="1"/>
    <xf numFmtId="0" fontId="19" fillId="3" borderId="0" xfId="0" applyFont="1" applyFill="1" applyAlignment="1">
      <alignment horizontal="right" vertical="center" wrapText="1"/>
    </xf>
    <xf numFmtId="0" fontId="19" fillId="3" borderId="0" xfId="0" applyFont="1" applyFill="1" applyAlignment="1">
      <alignment horizontal="center" vertical="center" wrapText="1"/>
    </xf>
    <xf numFmtId="0" fontId="19" fillId="3" borderId="12" xfId="0" applyFont="1" applyFill="1" applyBorder="1"/>
    <xf numFmtId="0" fontId="21" fillId="3" borderId="0" xfId="0" applyFont="1" applyFill="1" applyAlignment="1">
      <alignment horizontal="right" wrapText="1"/>
    </xf>
    <xf numFmtId="0" fontId="19" fillId="3" borderId="12" xfId="0" applyFont="1" applyFill="1" applyBorder="1" applyAlignment="1">
      <alignment horizontal="left" vertical="top" wrapText="1"/>
    </xf>
    <xf numFmtId="0" fontId="19" fillId="3" borderId="9" xfId="0" applyFont="1" applyFill="1" applyBorder="1" applyAlignment="1">
      <alignment vertical="top" wrapText="1"/>
    </xf>
    <xf numFmtId="0" fontId="19" fillId="3" borderId="12" xfId="0" applyFont="1" applyFill="1" applyBorder="1" applyAlignment="1">
      <alignment vertical="top" wrapText="1"/>
    </xf>
    <xf numFmtId="0" fontId="19" fillId="3" borderId="6" xfId="0" applyFont="1" applyFill="1" applyBorder="1" applyAlignment="1">
      <alignment horizontal="left" vertical="top" wrapText="1"/>
    </xf>
    <xf numFmtId="0" fontId="19" fillId="3" borderId="11" xfId="0" applyFont="1" applyFill="1" applyBorder="1"/>
    <xf numFmtId="0" fontId="21" fillId="4" borderId="0" xfId="0" applyFont="1" applyFill="1"/>
    <xf numFmtId="0" fontId="19" fillId="5" borderId="0" xfId="0" applyFont="1" applyFill="1" applyAlignment="1">
      <alignment horizontal="left"/>
    </xf>
    <xf numFmtId="49" fontId="19" fillId="5" borderId="0" xfId="0" applyNumberFormat="1" applyFont="1" applyFill="1" applyAlignment="1">
      <alignment horizontal="left"/>
    </xf>
    <xf numFmtId="0" fontId="19" fillId="0" borderId="0" xfId="0" applyFont="1"/>
    <xf numFmtId="0" fontId="4" fillId="5" borderId="0" xfId="0" applyFont="1" applyFill="1"/>
    <xf numFmtId="0" fontId="13" fillId="4" borderId="2" xfId="0" applyFont="1" applyFill="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vertical="center" wrapText="1"/>
    </xf>
    <xf numFmtId="0" fontId="17" fillId="3" borderId="0" xfId="0" applyFont="1" applyFill="1" applyAlignment="1">
      <alignment horizontal="right" vertical="center" wrapText="1"/>
    </xf>
    <xf numFmtId="0" fontId="34" fillId="3" borderId="0" xfId="0" applyFont="1" applyFill="1" applyAlignment="1">
      <alignment vertical="top" wrapText="1"/>
    </xf>
    <xf numFmtId="0" fontId="34" fillId="3" borderId="9" xfId="0" applyFont="1" applyFill="1" applyBorder="1" applyAlignment="1">
      <alignment vertical="top" wrapText="1"/>
    </xf>
    <xf numFmtId="0" fontId="17" fillId="3" borderId="0" xfId="0" applyFont="1" applyFill="1" applyAlignment="1">
      <alignment horizontal="right" wrapText="1"/>
    </xf>
    <xf numFmtId="0" fontId="5" fillId="3" borderId="0" xfId="0" applyFont="1" applyFill="1" applyAlignment="1">
      <alignment horizontal="right" vertical="center"/>
    </xf>
    <xf numFmtId="0" fontId="4" fillId="5" borderId="0" xfId="0" applyFont="1" applyFill="1" applyAlignment="1">
      <alignment vertical="center"/>
    </xf>
    <xf numFmtId="0" fontId="5" fillId="4" borderId="1" xfId="0" applyFont="1" applyFill="1" applyBorder="1" applyAlignment="1">
      <alignment horizontal="center" vertical="center" wrapText="1"/>
    </xf>
    <xf numFmtId="164" fontId="11" fillId="4" borderId="1" xfId="0" applyNumberFormat="1" applyFont="1" applyFill="1" applyBorder="1" applyAlignment="1">
      <alignment horizontal="center" vertical="center"/>
    </xf>
    <xf numFmtId="164" fontId="11" fillId="3" borderId="9" xfId="0" applyNumberFormat="1" applyFont="1" applyFill="1" applyBorder="1" applyAlignment="1">
      <alignment horizontal="center" vertical="center"/>
    </xf>
    <xf numFmtId="0" fontId="11" fillId="5" borderId="0" xfId="0" applyFont="1" applyFill="1"/>
    <xf numFmtId="0" fontId="10" fillId="5" borderId="0" xfId="0" applyFont="1" applyFill="1"/>
    <xf numFmtId="164" fontId="6" fillId="3" borderId="0" xfId="0" applyNumberFormat="1" applyFont="1" applyFill="1" applyAlignment="1">
      <alignment horizontal="right" vertical="center" wrapText="1"/>
    </xf>
    <xf numFmtId="0" fontId="12" fillId="3" borderId="12" xfId="0" applyFont="1" applyFill="1" applyBorder="1" applyAlignment="1">
      <alignment vertical="top" wrapText="1"/>
    </xf>
    <xf numFmtId="0" fontId="12" fillId="3" borderId="0" xfId="0" applyFont="1" applyFill="1" applyAlignment="1">
      <alignment vertical="top" wrapText="1"/>
    </xf>
    <xf numFmtId="164" fontId="9" fillId="3" borderId="0" xfId="0" applyNumberFormat="1" applyFont="1" applyFill="1" applyAlignment="1">
      <alignment horizontal="right" vertical="center"/>
    </xf>
    <xf numFmtId="165" fontId="16" fillId="4" borderId="1" xfId="0" applyNumberFormat="1" applyFont="1" applyFill="1" applyBorder="1" applyAlignment="1">
      <alignment vertical="top" wrapText="1"/>
    </xf>
    <xf numFmtId="165" fontId="16" fillId="4" borderId="1" xfId="0" applyNumberFormat="1" applyFont="1" applyFill="1" applyBorder="1" applyAlignment="1">
      <alignment horizontal="left" vertical="top" wrapText="1"/>
    </xf>
    <xf numFmtId="167" fontId="16" fillId="3" borderId="9" xfId="0" applyNumberFormat="1" applyFont="1" applyFill="1" applyBorder="1" applyAlignment="1">
      <alignment horizontal="left" vertical="top" wrapText="1"/>
    </xf>
    <xf numFmtId="165" fontId="10" fillId="4" borderId="1" xfId="0" applyNumberFormat="1" applyFont="1" applyFill="1" applyBorder="1" applyAlignment="1">
      <alignment horizontal="left" vertical="center"/>
    </xf>
    <xf numFmtId="10" fontId="15" fillId="3" borderId="9" xfId="0" applyNumberFormat="1" applyFont="1" applyFill="1" applyBorder="1" applyAlignment="1">
      <alignment horizontal="left" vertical="center" wrapText="1"/>
    </xf>
    <xf numFmtId="0" fontId="5" fillId="3" borderId="9" xfId="0" applyFont="1" applyFill="1" applyBorder="1" applyAlignment="1">
      <alignment vertical="center" wrapText="1"/>
    </xf>
    <xf numFmtId="0" fontId="5" fillId="3" borderId="0" xfId="0" applyFont="1" applyFill="1" applyAlignment="1">
      <alignment vertical="center" wrapText="1"/>
    </xf>
    <xf numFmtId="165" fontId="10" fillId="5" borderId="1" xfId="0" applyNumberFormat="1" applyFont="1" applyFill="1" applyBorder="1" applyAlignment="1">
      <alignment horizontal="left" vertical="center"/>
    </xf>
    <xf numFmtId="9" fontId="15" fillId="3" borderId="9" xfId="0" applyNumberFormat="1" applyFont="1" applyFill="1" applyBorder="1" applyAlignment="1">
      <alignment horizontal="left" vertical="center" wrapText="1"/>
    </xf>
    <xf numFmtId="0" fontId="5" fillId="3" borderId="12" xfId="0" applyFont="1" applyFill="1" applyBorder="1" applyAlignment="1">
      <alignment vertical="top" wrapText="1"/>
    </xf>
    <xf numFmtId="165" fontId="9" fillId="4" borderId="1" xfId="0" applyNumberFormat="1" applyFont="1" applyFill="1" applyBorder="1" applyAlignment="1">
      <alignment horizontal="left" vertical="center"/>
    </xf>
    <xf numFmtId="0" fontId="9" fillId="3" borderId="0" xfId="0" applyFont="1" applyFill="1" applyAlignment="1">
      <alignment horizontal="right"/>
    </xf>
    <xf numFmtId="167" fontId="9" fillId="3" borderId="0" xfId="0" applyNumberFormat="1" applyFont="1" applyFill="1" applyAlignment="1">
      <alignment horizontal="left" vertical="center"/>
    </xf>
    <xf numFmtId="0" fontId="18" fillId="3" borderId="0" xfId="0" applyFont="1" applyFill="1" applyAlignment="1">
      <alignment horizontal="right"/>
    </xf>
    <xf numFmtId="44" fontId="8" fillId="3" borderId="0" xfId="0" applyNumberFormat="1" applyFont="1" applyFill="1" applyAlignment="1">
      <alignment horizontal="left" vertical="center"/>
    </xf>
    <xf numFmtId="0" fontId="5" fillId="3" borderId="6" xfId="0" applyFont="1" applyFill="1" applyBorder="1" applyAlignment="1">
      <alignment vertical="top" wrapText="1"/>
    </xf>
    <xf numFmtId="0" fontId="5" fillId="3" borderId="11" xfId="0" applyFont="1" applyFill="1" applyBorder="1" applyAlignment="1">
      <alignment vertical="center" wrapText="1"/>
    </xf>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11" xfId="0" applyFont="1" applyFill="1" applyBorder="1" applyAlignment="1">
      <alignment horizontal="right" vertical="center"/>
    </xf>
    <xf numFmtId="0" fontId="47" fillId="5" borderId="0" xfId="0" applyFont="1" applyFill="1" applyAlignment="1">
      <alignment wrapText="1"/>
    </xf>
    <xf numFmtId="165" fontId="11" fillId="3" borderId="0" xfId="0" applyNumberFormat="1" applyFont="1" applyFill="1" applyAlignment="1">
      <alignment horizontal="left" vertical="center"/>
    </xf>
    <xf numFmtId="165" fontId="11" fillId="3" borderId="9" xfId="0" applyNumberFormat="1" applyFont="1" applyFill="1" applyBorder="1" applyAlignment="1">
      <alignment horizontal="left" vertical="center"/>
    </xf>
    <xf numFmtId="0" fontId="5" fillId="3" borderId="12" xfId="0" applyFont="1" applyFill="1" applyBorder="1"/>
    <xf numFmtId="165" fontId="11" fillId="3" borderId="0" xfId="0" applyNumberFormat="1" applyFont="1" applyFill="1" applyAlignment="1">
      <alignment horizontal="left" vertical="center" wrapText="1"/>
    </xf>
    <xf numFmtId="165" fontId="11" fillId="3" borderId="9" xfId="0" applyNumberFormat="1" applyFont="1" applyFill="1" applyBorder="1" applyAlignment="1">
      <alignment horizontal="left" vertical="center" wrapText="1"/>
    </xf>
    <xf numFmtId="165" fontId="16" fillId="6" borderId="1" xfId="0" applyNumberFormat="1" applyFont="1" applyFill="1" applyBorder="1" applyAlignment="1">
      <alignment vertical="top" wrapText="1"/>
    </xf>
    <xf numFmtId="165" fontId="16" fillId="7" borderId="1" xfId="0" applyNumberFormat="1" applyFont="1" applyFill="1" applyBorder="1" applyAlignment="1">
      <alignment horizontal="left" vertical="top" wrapText="1"/>
    </xf>
    <xf numFmtId="164" fontId="16" fillId="3" borderId="0" xfId="0" applyNumberFormat="1" applyFont="1" applyFill="1" applyAlignment="1">
      <alignment vertical="top" wrapText="1"/>
    </xf>
    <xf numFmtId="164" fontId="5" fillId="3" borderId="9" xfId="0" applyNumberFormat="1" applyFont="1" applyFill="1" applyBorder="1" applyAlignment="1">
      <alignment horizontal="center" vertical="center"/>
    </xf>
    <xf numFmtId="0" fontId="5" fillId="3" borderId="0" xfId="0" applyFont="1" applyFill="1" applyAlignment="1">
      <alignment horizontal="center"/>
    </xf>
    <xf numFmtId="164" fontId="10" fillId="3" borderId="0" xfId="0" applyNumberFormat="1" applyFont="1" applyFill="1" applyAlignment="1">
      <alignment horizontal="center"/>
    </xf>
    <xf numFmtId="166" fontId="8" fillId="3" borderId="0" xfId="0" applyNumberFormat="1" applyFont="1" applyFill="1" applyAlignment="1">
      <alignment horizontal="center"/>
    </xf>
    <xf numFmtId="165" fontId="9" fillId="14" borderId="1" xfId="0" applyNumberFormat="1" applyFont="1" applyFill="1" applyBorder="1" applyAlignment="1">
      <alignment horizontal="left"/>
    </xf>
    <xf numFmtId="164" fontId="9" fillId="3" borderId="0" xfId="0" applyNumberFormat="1" applyFont="1" applyFill="1" applyAlignment="1">
      <alignment horizontal="center"/>
    </xf>
    <xf numFmtId="166" fontId="8" fillId="3" borderId="11" xfId="0" applyNumberFormat="1" applyFont="1" applyFill="1" applyBorder="1" applyAlignment="1">
      <alignment wrapText="1"/>
    </xf>
    <xf numFmtId="166" fontId="8" fillId="3" borderId="11" xfId="0" applyNumberFormat="1" applyFont="1" applyFill="1" applyBorder="1" applyAlignment="1">
      <alignment horizontal="left" vertical="center" wrapText="1"/>
    </xf>
    <xf numFmtId="166" fontId="8" fillId="3" borderId="11" xfId="0" applyNumberFormat="1" applyFont="1" applyFill="1" applyBorder="1" applyAlignment="1">
      <alignment horizontal="left" wrapText="1"/>
    </xf>
    <xf numFmtId="0" fontId="7" fillId="3" borderId="11" xfId="0" applyFont="1" applyFill="1" applyBorder="1" applyAlignment="1">
      <alignment horizontal="center"/>
    </xf>
    <xf numFmtId="167" fontId="48" fillId="3" borderId="9" xfId="0" applyNumberFormat="1" applyFont="1" applyFill="1" applyBorder="1" applyAlignment="1">
      <alignment horizontal="left" wrapText="1"/>
    </xf>
    <xf numFmtId="0" fontId="12" fillId="3" borderId="0" xfId="0" applyFont="1" applyFill="1" applyAlignment="1">
      <alignment horizontal="left" vertical="center" wrapText="1"/>
    </xf>
    <xf numFmtId="0" fontId="12" fillId="3" borderId="9" xfId="0" applyFont="1" applyFill="1" applyBorder="1" applyAlignment="1">
      <alignment horizontal="left" vertical="center" wrapText="1"/>
    </xf>
    <xf numFmtId="165" fontId="18" fillId="14" borderId="1" xfId="0" applyNumberFormat="1" applyFont="1" applyFill="1" applyBorder="1" applyAlignment="1" applyProtection="1">
      <alignment horizontal="left" vertical="center"/>
      <protection locked="0"/>
    </xf>
    <xf numFmtId="0" fontId="8" fillId="3" borderId="12" xfId="0" applyFont="1" applyFill="1" applyBorder="1" applyAlignment="1">
      <alignment horizontal="right" vertical="center" wrapText="1"/>
    </xf>
    <xf numFmtId="0" fontId="10" fillId="14" borderId="1" xfId="0" applyFont="1" applyFill="1" applyBorder="1" applyAlignment="1" applyProtection="1">
      <alignment horizontal="center"/>
      <protection locked="0"/>
    </xf>
    <xf numFmtId="169" fontId="10" fillId="14" borderId="1" xfId="0" applyNumberFormat="1" applyFont="1" applyFill="1" applyBorder="1" applyAlignment="1" applyProtection="1">
      <alignment horizontal="center"/>
      <protection locked="0"/>
    </xf>
    <xf numFmtId="0" fontId="53" fillId="0" borderId="0" xfId="0" applyFont="1"/>
    <xf numFmtId="0" fontId="54" fillId="0" borderId="0" xfId="0" applyFont="1"/>
    <xf numFmtId="49" fontId="54" fillId="0" borderId="0" xfId="0" applyNumberFormat="1" applyFont="1"/>
    <xf numFmtId="0" fontId="51" fillId="15" borderId="1" xfId="0" applyFont="1" applyFill="1" applyBorder="1" applyAlignment="1">
      <alignment horizontal="center" vertical="center" wrapText="1"/>
    </xf>
    <xf numFmtId="0" fontId="51" fillId="16" borderId="1" xfId="0" applyFont="1" applyFill="1" applyBorder="1" applyAlignment="1">
      <alignment horizontal="center" vertical="center" wrapText="1"/>
    </xf>
    <xf numFmtId="0" fontId="51" fillId="17" borderId="1" xfId="0" applyFont="1" applyFill="1" applyBorder="1" applyAlignment="1">
      <alignment horizontal="center" vertical="center" wrapText="1"/>
    </xf>
    <xf numFmtId="0" fontId="26" fillId="3" borderId="0" xfId="0" applyFont="1" applyFill="1" applyAlignment="1">
      <alignment vertical="top" wrapText="1"/>
    </xf>
    <xf numFmtId="0" fontId="21" fillId="3" borderId="0" xfId="0" applyFont="1" applyFill="1" applyAlignment="1">
      <alignment horizontal="left"/>
    </xf>
    <xf numFmtId="0" fontId="46" fillId="18" borderId="15" xfId="0" applyFont="1" applyFill="1" applyBorder="1" applyAlignment="1">
      <alignment horizontal="center" vertical="center" wrapText="1"/>
    </xf>
    <xf numFmtId="0" fontId="53" fillId="0" borderId="0" xfId="0" applyFont="1" applyAlignment="1">
      <alignment horizontal="left" vertical="top"/>
    </xf>
    <xf numFmtId="49" fontId="19" fillId="8" borderId="1" xfId="0" applyNumberFormat="1" applyFont="1" applyFill="1" applyBorder="1" applyAlignment="1" applyProtection="1">
      <alignment horizontal="left" vertical="center"/>
      <protection locked="0"/>
    </xf>
    <xf numFmtId="0" fontId="19" fillId="8" borderId="1" xfId="0" applyFont="1" applyFill="1" applyBorder="1" applyAlignment="1" applyProtection="1">
      <alignment horizontal="left" vertical="center"/>
      <protection locked="0"/>
    </xf>
    <xf numFmtId="0" fontId="19" fillId="3" borderId="11" xfId="0" applyFont="1" applyFill="1" applyBorder="1" applyAlignment="1">
      <alignment vertical="top" wrapText="1"/>
    </xf>
    <xf numFmtId="0" fontId="46" fillId="15" borderId="15" xfId="0" applyFont="1" applyFill="1" applyBorder="1" applyAlignment="1">
      <alignment horizontal="center" vertical="center" wrapText="1"/>
    </xf>
    <xf numFmtId="49" fontId="19" fillId="8" borderId="13" xfId="0" applyNumberFormat="1" applyFont="1" applyFill="1" applyBorder="1" applyAlignment="1" applyProtection="1">
      <alignment horizontal="left" vertical="center"/>
      <protection locked="0"/>
    </xf>
    <xf numFmtId="0" fontId="61" fillId="2" borderId="8" xfId="0" applyFont="1" applyFill="1" applyBorder="1" applyAlignment="1">
      <alignment horizontal="center" vertical="center" wrapText="1"/>
    </xf>
    <xf numFmtId="0" fontId="61" fillId="2" borderId="15" xfId="0" applyFont="1" applyFill="1" applyBorder="1" applyAlignment="1">
      <alignment horizontal="center" vertical="center" wrapText="1"/>
    </xf>
    <xf numFmtId="0" fontId="46" fillId="17" borderId="15" xfId="0" applyFont="1" applyFill="1" applyBorder="1" applyAlignment="1">
      <alignment horizontal="center" vertical="center" wrapText="1"/>
    </xf>
    <xf numFmtId="0" fontId="27" fillId="2" borderId="8" xfId="0" applyFont="1" applyFill="1" applyBorder="1" applyAlignment="1">
      <alignment horizontal="left" vertical="center" wrapText="1"/>
    </xf>
    <xf numFmtId="0" fontId="27" fillId="2" borderId="15" xfId="0" applyFont="1" applyFill="1" applyBorder="1" applyAlignment="1">
      <alignment vertical="center" wrapText="1"/>
    </xf>
    <xf numFmtId="0" fontId="27" fillId="2" borderId="15" xfId="0" applyFont="1" applyFill="1" applyBorder="1" applyAlignment="1">
      <alignment horizontal="center" vertical="center" wrapText="1"/>
    </xf>
    <xf numFmtId="0" fontId="19" fillId="3" borderId="9" xfId="0" applyFont="1" applyFill="1" applyBorder="1" applyAlignment="1">
      <alignment horizontal="left" vertical="top" wrapText="1"/>
    </xf>
    <xf numFmtId="1" fontId="19" fillId="5" borderId="1" xfId="0" applyNumberFormat="1" applyFont="1" applyFill="1" applyBorder="1" applyAlignment="1">
      <alignment horizontal="center" vertical="center"/>
    </xf>
    <xf numFmtId="0" fontId="27" fillId="2" borderId="15" xfId="0" applyFont="1" applyFill="1" applyBorder="1" applyAlignment="1">
      <alignment horizontal="left" vertical="center" wrapText="1"/>
    </xf>
    <xf numFmtId="0" fontId="46" fillId="17" borderId="13" xfId="0" applyFont="1" applyFill="1" applyBorder="1" applyAlignment="1">
      <alignment horizontal="left" vertical="center"/>
    </xf>
    <xf numFmtId="0" fontId="26" fillId="3" borderId="9" xfId="0" applyFont="1" applyFill="1" applyBorder="1" applyAlignment="1">
      <alignment vertical="top" wrapText="1"/>
    </xf>
    <xf numFmtId="0" fontId="19" fillId="3" borderId="8" xfId="0" applyFont="1" applyFill="1" applyBorder="1" applyAlignment="1">
      <alignment vertical="top" wrapText="1"/>
    </xf>
    <xf numFmtId="1" fontId="19" fillId="5" borderId="1" xfId="0" applyNumberFormat="1" applyFont="1" applyFill="1" applyBorder="1" applyAlignment="1">
      <alignment horizontal="center" vertical="center" wrapText="1"/>
    </xf>
    <xf numFmtId="0" fontId="63" fillId="2" borderId="8" xfId="0" applyFont="1" applyFill="1" applyBorder="1" applyAlignment="1">
      <alignment horizontal="center" vertical="top" wrapText="1"/>
    </xf>
    <xf numFmtId="0" fontId="63" fillId="2" borderId="15" xfId="0" applyFont="1" applyFill="1" applyBorder="1" applyAlignment="1">
      <alignment horizontal="center" vertical="top" wrapText="1"/>
    </xf>
    <xf numFmtId="0" fontId="63" fillId="4" borderId="15" xfId="0" applyFont="1" applyFill="1" applyBorder="1" applyAlignment="1">
      <alignment horizontal="center" vertical="center" wrapText="1"/>
    </xf>
    <xf numFmtId="0" fontId="63" fillId="4" borderId="6" xfId="0" applyFont="1" applyFill="1" applyBorder="1" applyAlignment="1">
      <alignment horizontal="center" vertical="center" wrapText="1"/>
    </xf>
    <xf numFmtId="0" fontId="26" fillId="3" borderId="0" xfId="0" applyFont="1" applyFill="1" applyAlignment="1">
      <alignment horizontal="left" vertical="center" wrapText="1" indent="3"/>
    </xf>
    <xf numFmtId="0" fontId="26" fillId="3" borderId="9" xfId="0" applyFont="1" applyFill="1" applyBorder="1" applyAlignment="1">
      <alignment horizontal="left" vertical="center" wrapText="1" indent="3"/>
    </xf>
    <xf numFmtId="0" fontId="26" fillId="3" borderId="12" xfId="0" applyFont="1" applyFill="1" applyBorder="1" applyAlignment="1">
      <alignment horizontal="left" vertical="top" wrapText="1" indent="3"/>
    </xf>
    <xf numFmtId="0" fontId="26" fillId="3" borderId="0" xfId="0" applyFont="1" applyFill="1" applyAlignment="1">
      <alignment horizontal="left" vertical="top" wrapText="1" indent="3"/>
    </xf>
    <xf numFmtId="0" fontId="26" fillId="3" borderId="9" xfId="0" applyFont="1" applyFill="1" applyBorder="1" applyAlignment="1">
      <alignment horizontal="left" vertical="top" wrapText="1" indent="3"/>
    </xf>
    <xf numFmtId="0" fontId="35" fillId="3" borderId="0" xfId="0" applyFont="1" applyFill="1" applyAlignment="1">
      <alignment horizontal="left" vertical="center" wrapText="1"/>
    </xf>
    <xf numFmtId="0" fontId="42" fillId="3" borderId="11" xfId="0" applyFont="1" applyFill="1" applyBorder="1" applyAlignment="1">
      <alignment horizontal="center"/>
    </xf>
    <xf numFmtId="0" fontId="5" fillId="2" borderId="1" xfId="0" applyFont="1" applyFill="1" applyBorder="1" applyAlignment="1">
      <alignment horizontal="center" vertical="center" wrapText="1"/>
    </xf>
    <xf numFmtId="0" fontId="34" fillId="3" borderId="0" xfId="0" applyFont="1" applyFill="1" applyAlignment="1">
      <alignment horizontal="left" vertical="center" wrapText="1"/>
    </xf>
    <xf numFmtId="0" fontId="25" fillId="3" borderId="0" xfId="0" applyFont="1" applyFill="1" applyAlignment="1">
      <alignment horizontal="right" vertical="top" wrapText="1"/>
    </xf>
    <xf numFmtId="0" fontId="42" fillId="3" borderId="6" xfId="0" applyFont="1" applyFill="1" applyBorder="1" applyAlignment="1">
      <alignment horizontal="center"/>
    </xf>
    <xf numFmtId="0" fontId="35" fillId="3" borderId="9" xfId="0" applyFont="1" applyFill="1" applyBorder="1" applyAlignment="1">
      <alignment vertical="center" wrapText="1"/>
    </xf>
    <xf numFmtId="0" fontId="35" fillId="3" borderId="9" xfId="0" applyFont="1" applyFill="1" applyBorder="1" applyAlignment="1">
      <alignment vertical="top" wrapText="1"/>
    </xf>
    <xf numFmtId="0" fontId="19" fillId="3" borderId="9" xfId="0" applyFont="1" applyFill="1" applyBorder="1" applyAlignment="1">
      <alignment vertical="center"/>
    </xf>
    <xf numFmtId="0" fontId="19" fillId="3" borderId="0" xfId="0" applyFont="1" applyFill="1" applyAlignment="1">
      <alignment vertical="top" wrapText="1"/>
    </xf>
    <xf numFmtId="0" fontId="19" fillId="3" borderId="9" xfId="0" applyFont="1" applyFill="1" applyBorder="1" applyAlignment="1">
      <alignment horizontal="center" vertical="center" wrapText="1"/>
    </xf>
    <xf numFmtId="0" fontId="19" fillId="3" borderId="8" xfId="0" applyFont="1" applyFill="1" applyBorder="1"/>
    <xf numFmtId="0" fontId="0" fillId="5" borderId="0" xfId="0" applyFill="1" applyProtection="1">
      <protection locked="0"/>
    </xf>
    <xf numFmtId="1" fontId="28" fillId="3" borderId="3" xfId="0" applyNumberFormat="1" applyFont="1" applyFill="1" applyBorder="1" applyAlignment="1" applyProtection="1">
      <alignment horizontal="left"/>
      <protection locked="0"/>
    </xf>
    <xf numFmtId="1" fontId="28" fillId="3" borderId="2" xfId="0" applyNumberFormat="1" applyFont="1" applyFill="1" applyBorder="1" applyAlignment="1" applyProtection="1">
      <alignment horizontal="left"/>
      <protection locked="0"/>
    </xf>
    <xf numFmtId="0" fontId="19" fillId="5" borderId="1" xfId="0" applyFont="1" applyFill="1" applyBorder="1" applyAlignment="1" applyProtection="1">
      <alignment horizontal="center"/>
      <protection locked="0"/>
    </xf>
    <xf numFmtId="1" fontId="28" fillId="3" borderId="4" xfId="0" applyNumberFormat="1" applyFont="1" applyFill="1" applyBorder="1" applyAlignment="1" applyProtection="1">
      <alignment horizontal="left"/>
      <protection locked="0"/>
    </xf>
    <xf numFmtId="1" fontId="28" fillId="3" borderId="10" xfId="0" applyNumberFormat="1" applyFont="1" applyFill="1" applyBorder="1" applyAlignment="1" applyProtection="1">
      <alignment horizontal="left"/>
      <protection locked="0"/>
    </xf>
    <xf numFmtId="0" fontId="19" fillId="5" borderId="13" xfId="0" applyFont="1" applyFill="1" applyBorder="1" applyAlignment="1" applyProtection="1">
      <alignment horizontal="center"/>
      <protection locked="0"/>
    </xf>
    <xf numFmtId="0" fontId="0" fillId="5" borderId="0" xfId="0" applyFill="1" applyAlignment="1">
      <alignment horizontal="right" vertical="center" wrapText="1"/>
    </xf>
    <xf numFmtId="0" fontId="26" fillId="3" borderId="10" xfId="0" applyFont="1" applyFill="1" applyBorder="1" applyAlignment="1">
      <alignment vertical="center"/>
    </xf>
    <xf numFmtId="0" fontId="26" fillId="3" borderId="7" xfId="0" applyFont="1" applyFill="1" applyBorder="1" applyAlignment="1">
      <alignment vertical="center"/>
    </xf>
    <xf numFmtId="0" fontId="26" fillId="3" borderId="7" xfId="0" applyFont="1" applyFill="1" applyBorder="1" applyAlignment="1">
      <alignment horizontal="right" vertical="center" wrapText="1"/>
    </xf>
    <xf numFmtId="0" fontId="26" fillId="3" borderId="4" xfId="0" applyFont="1" applyFill="1" applyBorder="1" applyAlignment="1">
      <alignment vertical="center"/>
    </xf>
    <xf numFmtId="0" fontId="26" fillId="3" borderId="12" xfId="0" applyFont="1" applyFill="1" applyBorder="1" applyAlignment="1">
      <alignment vertical="center"/>
    </xf>
    <xf numFmtId="0" fontId="34" fillId="3" borderId="0" xfId="0" applyFont="1" applyFill="1" applyAlignment="1">
      <alignment horizontal="right" vertical="center" wrapText="1"/>
    </xf>
    <xf numFmtId="0" fontId="26" fillId="3" borderId="0" xfId="0" applyFont="1" applyFill="1" applyAlignment="1">
      <alignment vertical="center"/>
    </xf>
    <xf numFmtId="0" fontId="26" fillId="3" borderId="9" xfId="0" applyFont="1" applyFill="1" applyBorder="1" applyAlignment="1">
      <alignment vertical="center"/>
    </xf>
    <xf numFmtId="0" fontId="17" fillId="3" borderId="0" xfId="0" applyFont="1" applyFill="1" applyAlignment="1">
      <alignment horizontal="right" vertical="top" wrapText="1"/>
    </xf>
    <xf numFmtId="0" fontId="19" fillId="3" borderId="0" xfId="0" applyFont="1" applyFill="1" applyAlignment="1">
      <alignment vertical="center" wrapText="1"/>
    </xf>
    <xf numFmtId="0" fontId="26" fillId="3" borderId="0" xfId="0" applyFont="1" applyFill="1" applyAlignment="1">
      <alignment horizontal="right" vertical="center" wrapText="1"/>
    </xf>
    <xf numFmtId="0" fontId="38" fillId="5" borderId="0" xfId="0" applyFont="1" applyFill="1"/>
    <xf numFmtId="0" fontId="25" fillId="3" borderId="10" xfId="0" applyFont="1" applyFill="1" applyBorder="1" applyAlignment="1">
      <alignment wrapText="1"/>
    </xf>
    <xf numFmtId="0" fontId="25" fillId="3" borderId="7" xfId="0" applyFont="1" applyFill="1" applyBorder="1" applyAlignment="1">
      <alignment wrapText="1"/>
    </xf>
    <xf numFmtId="0" fontId="26" fillId="3" borderId="0" xfId="0" applyFont="1" applyFill="1" applyAlignment="1">
      <alignment horizontal="right" wrapText="1"/>
    </xf>
    <xf numFmtId="0" fontId="26" fillId="3" borderId="0" xfId="0" applyFont="1" applyFill="1" applyAlignment="1">
      <alignment horizontal="left" wrapText="1"/>
    </xf>
    <xf numFmtId="0" fontId="25" fillId="3" borderId="0" xfId="0" applyFont="1" applyFill="1" applyAlignment="1">
      <alignment horizontal="right" wrapText="1"/>
    </xf>
    <xf numFmtId="0" fontId="19" fillId="3" borderId="0" xfId="0" applyFont="1" applyFill="1" applyAlignment="1">
      <alignment horizontal="right" wrapText="1"/>
    </xf>
    <xf numFmtId="0" fontId="26" fillId="3" borderId="9" xfId="0" applyFont="1" applyFill="1" applyBorder="1" applyAlignment="1">
      <alignment horizontal="left" wrapText="1"/>
    </xf>
    <xf numFmtId="0" fontId="26" fillId="3" borderId="12" xfId="0" applyFont="1" applyFill="1" applyBorder="1" applyAlignment="1">
      <alignment horizontal="left" vertical="top" indent="3"/>
    </xf>
    <xf numFmtId="0" fontId="19" fillId="4" borderId="1" xfId="0" applyFont="1" applyFill="1" applyBorder="1" applyAlignment="1">
      <alignment horizontal="right" vertical="center" wrapText="1"/>
    </xf>
    <xf numFmtId="0" fontId="2" fillId="3" borderId="1" xfId="0" applyFont="1" applyFill="1" applyBorder="1" applyAlignment="1">
      <alignment horizontal="center" vertical="center" wrapText="1"/>
    </xf>
    <xf numFmtId="0" fontId="0" fillId="3" borderId="12" xfId="0" applyFill="1" applyBorder="1"/>
    <xf numFmtId="0" fontId="0" fillId="3" borderId="0" xfId="0" applyFill="1"/>
    <xf numFmtId="0" fontId="0" fillId="3" borderId="9" xfId="0" applyFill="1" applyBorder="1"/>
    <xf numFmtId="168" fontId="0" fillId="5" borderId="0" xfId="0" applyNumberFormat="1" applyFill="1"/>
    <xf numFmtId="1" fontId="2" fillId="3" borderId="1" xfId="0" applyNumberFormat="1" applyFont="1" applyFill="1" applyBorder="1" applyAlignment="1">
      <alignment horizontal="center" vertical="center" wrapText="1"/>
    </xf>
    <xf numFmtId="168" fontId="0" fillId="5" borderId="0" xfId="5" applyNumberFormat="1" applyFont="1" applyFill="1" applyProtection="1"/>
    <xf numFmtId="0" fontId="0" fillId="5" borderId="0" xfId="0" applyFill="1" applyAlignment="1">
      <alignment horizontal="right"/>
    </xf>
    <xf numFmtId="0" fontId="0" fillId="3" borderId="0" xfId="0" applyFill="1" applyAlignment="1">
      <alignment horizontal="right" vertical="center"/>
    </xf>
    <xf numFmtId="0" fontId="17" fillId="3" borderId="10" xfId="0" applyFont="1" applyFill="1" applyBorder="1" applyAlignment="1">
      <alignment wrapText="1"/>
    </xf>
    <xf numFmtId="0" fontId="17" fillId="3" borderId="7" xfId="0" applyFont="1" applyFill="1" applyBorder="1" applyAlignment="1">
      <alignment wrapText="1"/>
    </xf>
    <xf numFmtId="0" fontId="5" fillId="3" borderId="0" xfId="0" applyFont="1" applyFill="1" applyAlignment="1">
      <alignment vertical="center"/>
    </xf>
    <xf numFmtId="165" fontId="16" fillId="4" borderId="1" xfId="0" applyNumberFormat="1" applyFont="1" applyFill="1" applyBorder="1" applyAlignment="1">
      <alignment vertical="center" wrapText="1"/>
    </xf>
    <xf numFmtId="0" fontId="0" fillId="3" borderId="6" xfId="0" applyFill="1" applyBorder="1"/>
    <xf numFmtId="0" fontId="0" fillId="3" borderId="11" xfId="0" applyFill="1" applyBorder="1"/>
    <xf numFmtId="0" fontId="0" fillId="3" borderId="11" xfId="0" applyFill="1" applyBorder="1" applyAlignment="1">
      <alignment horizontal="right" vertical="center" wrapText="1"/>
    </xf>
    <xf numFmtId="0" fontId="0" fillId="3" borderId="8" xfId="0" applyFill="1" applyBorder="1"/>
    <xf numFmtId="0" fontId="0" fillId="5" borderId="0" xfId="0" applyFill="1" applyAlignment="1">
      <alignment horizontal="left" vertical="center"/>
    </xf>
    <xf numFmtId="0" fontId="17" fillId="4" borderId="1" xfId="0" applyFont="1" applyFill="1" applyBorder="1" applyAlignment="1">
      <alignment horizontal="center" vertical="center" wrapText="1"/>
    </xf>
    <xf numFmtId="0" fontId="54" fillId="0" borderId="16" xfId="0" applyFont="1" applyBorder="1"/>
    <xf numFmtId="0" fontId="0" fillId="5" borderId="0" xfId="0" applyFill="1" applyAlignment="1" applyProtection="1">
      <alignment horizontal="center"/>
      <protection locked="0"/>
    </xf>
    <xf numFmtId="0" fontId="29" fillId="3" borderId="0" xfId="3" applyFill="1" applyAlignment="1" applyProtection="1">
      <alignment horizontal="left" vertical="center"/>
    </xf>
    <xf numFmtId="49" fontId="65" fillId="10" borderId="1" xfId="0" applyNumberFormat="1" applyFont="1" applyFill="1" applyBorder="1" applyAlignment="1" applyProtection="1">
      <alignment horizontal="left"/>
      <protection locked="0"/>
    </xf>
    <xf numFmtId="49" fontId="66" fillId="8" borderId="1" xfId="0" applyNumberFormat="1" applyFont="1" applyFill="1" applyBorder="1" applyAlignment="1" applyProtection="1">
      <alignment horizontal="left"/>
      <protection locked="0"/>
    </xf>
    <xf numFmtId="49" fontId="66" fillId="8" borderId="1" xfId="0" applyNumberFormat="1" applyFont="1" applyFill="1" applyBorder="1" applyAlignment="1" applyProtection="1">
      <alignment horizontal="left" vertical="center"/>
      <protection locked="0"/>
    </xf>
    <xf numFmtId="49" fontId="65" fillId="20" borderId="1" xfId="0" applyNumberFormat="1" applyFont="1" applyFill="1" applyBorder="1" applyAlignment="1" applyProtection="1">
      <alignment horizontal="center"/>
      <protection locked="0"/>
    </xf>
    <xf numFmtId="169" fontId="65" fillId="20" borderId="1" xfId="0" applyNumberFormat="1" applyFont="1" applyFill="1" applyBorder="1" applyAlignment="1" applyProtection="1">
      <alignment horizontal="center"/>
      <protection locked="0"/>
    </xf>
    <xf numFmtId="0" fontId="66" fillId="8" borderId="1" xfId="0" applyFont="1" applyFill="1" applyBorder="1" applyAlignment="1" applyProtection="1">
      <alignment horizontal="left" vertical="center"/>
      <protection locked="0"/>
    </xf>
    <xf numFmtId="0" fontId="20" fillId="4" borderId="5" xfId="0" applyFont="1" applyFill="1" applyBorder="1" applyAlignment="1">
      <alignment vertical="center" wrapText="1"/>
    </xf>
    <xf numFmtId="0" fontId="20" fillId="4" borderId="3" xfId="0" applyFont="1" applyFill="1" applyBorder="1" applyAlignment="1">
      <alignment vertical="center" wrapText="1"/>
    </xf>
    <xf numFmtId="0" fontId="35" fillId="3" borderId="0" xfId="0" applyFont="1" applyFill="1" applyAlignment="1">
      <alignment horizontal="left" vertical="center"/>
    </xf>
    <xf numFmtId="0" fontId="19" fillId="3" borderId="0" xfId="0" applyFont="1" applyFill="1" applyAlignment="1">
      <alignment horizontal="right" vertical="center" wrapText="1" indent="1"/>
    </xf>
    <xf numFmtId="0" fontId="20" fillId="4" borderId="5" xfId="0" applyFont="1" applyFill="1" applyBorder="1" applyAlignment="1">
      <alignment vertical="center"/>
    </xf>
    <xf numFmtId="0" fontId="20" fillId="4" borderId="3" xfId="0" applyFont="1" applyFill="1" applyBorder="1" applyAlignment="1">
      <alignment vertical="center"/>
    </xf>
    <xf numFmtId="0" fontId="21" fillId="17" borderId="10" xfId="0" applyFont="1" applyFill="1" applyBorder="1" applyAlignment="1">
      <alignment vertical="center"/>
    </xf>
    <xf numFmtId="0" fontId="21" fillId="17" borderId="2" xfId="0" applyFont="1" applyFill="1" applyBorder="1" applyAlignment="1">
      <alignment vertical="center"/>
    </xf>
    <xf numFmtId="0" fontId="21" fillId="17" borderId="1" xfId="0" applyFont="1" applyFill="1" applyBorder="1" applyAlignment="1">
      <alignment vertical="center"/>
    </xf>
    <xf numFmtId="0" fontId="21" fillId="17" borderId="4" xfId="0" applyFont="1" applyFill="1" applyBorder="1" applyAlignment="1">
      <alignment vertical="center"/>
    </xf>
    <xf numFmtId="0" fontId="21" fillId="18" borderId="1" xfId="0" applyFont="1" applyFill="1" applyBorder="1" applyAlignment="1">
      <alignment vertical="center"/>
    </xf>
    <xf numFmtId="0" fontId="46" fillId="17" borderId="8" xfId="0" applyFont="1" applyFill="1" applyBorder="1" applyAlignment="1">
      <alignment horizontal="center" vertical="center" wrapText="1"/>
    </xf>
    <xf numFmtId="0" fontId="46" fillId="17" borderId="9" xfId="0" applyFont="1" applyFill="1" applyBorder="1" applyAlignment="1">
      <alignment horizontal="center" vertical="center" wrapText="1"/>
    </xf>
    <xf numFmtId="0" fontId="46" fillId="15" borderId="9" xfId="0" applyFont="1" applyFill="1" applyBorder="1" applyAlignment="1">
      <alignment horizontal="center" vertical="center" wrapText="1"/>
    </xf>
    <xf numFmtId="0" fontId="46" fillId="18" borderId="9" xfId="0" applyFont="1" applyFill="1" applyBorder="1" applyAlignment="1">
      <alignment horizontal="center" vertical="center" wrapText="1"/>
    </xf>
    <xf numFmtId="0" fontId="20" fillId="4" borderId="5" xfId="0" applyFont="1" applyFill="1" applyBorder="1" applyAlignment="1">
      <alignment horizontal="center" vertical="center"/>
    </xf>
    <xf numFmtId="0" fontId="67" fillId="4" borderId="5" xfId="0" applyFont="1" applyFill="1" applyBorder="1" applyAlignment="1">
      <alignment vertical="center"/>
    </xf>
    <xf numFmtId="0" fontId="67" fillId="4" borderId="3" xfId="0" applyFont="1" applyFill="1" applyBorder="1" applyAlignment="1">
      <alignment vertical="center"/>
    </xf>
    <xf numFmtId="0" fontId="0" fillId="5" borderId="12" xfId="0" applyFill="1" applyBorder="1"/>
    <xf numFmtId="0" fontId="35" fillId="3" borderId="9" xfId="0" applyFont="1" applyFill="1" applyBorder="1" applyAlignment="1">
      <alignment horizontal="left" vertical="center" wrapText="1"/>
    </xf>
    <xf numFmtId="0" fontId="61" fillId="2" borderId="9" xfId="0" applyFont="1" applyFill="1" applyBorder="1" applyAlignment="1">
      <alignment horizontal="center" vertical="center" wrapText="1"/>
    </xf>
    <xf numFmtId="0" fontId="68" fillId="21" borderId="16" xfId="0" applyFont="1" applyFill="1" applyBorder="1"/>
    <xf numFmtId="0" fontId="54" fillId="22" borderId="16" xfId="0" applyFont="1" applyFill="1" applyBorder="1"/>
    <xf numFmtId="0" fontId="69" fillId="21" borderId="16" xfId="0" applyFont="1" applyFill="1" applyBorder="1"/>
    <xf numFmtId="0" fontId="53" fillId="22" borderId="16" xfId="0" applyFont="1" applyFill="1" applyBorder="1"/>
    <xf numFmtId="0" fontId="53" fillId="0" borderId="16" xfId="0" applyFont="1" applyBorder="1"/>
    <xf numFmtId="0" fontId="53" fillId="22" borderId="17" xfId="0" applyFont="1" applyFill="1" applyBorder="1"/>
    <xf numFmtId="0" fontId="53" fillId="0" borderId="17" xfId="0" applyFont="1" applyBorder="1"/>
    <xf numFmtId="0" fontId="55" fillId="15" borderId="5" xfId="0" applyFont="1" applyFill="1" applyBorder="1" applyAlignment="1">
      <alignment vertical="center"/>
    </xf>
    <xf numFmtId="0" fontId="55" fillId="15" borderId="3" xfId="0" applyFont="1" applyFill="1" applyBorder="1" applyAlignment="1">
      <alignment vertical="center"/>
    </xf>
    <xf numFmtId="49" fontId="19" fillId="8" borderId="1" xfId="0" applyNumberFormat="1" applyFont="1" applyFill="1" applyBorder="1" applyAlignment="1" applyProtection="1">
      <alignment horizontal="center" vertical="center"/>
      <protection locked="0"/>
    </xf>
    <xf numFmtId="0" fontId="19" fillId="8" borderId="1" xfId="0" applyFont="1" applyFill="1" applyBorder="1" applyAlignment="1" applyProtection="1">
      <alignment horizontal="center" vertical="center"/>
      <protection locked="0"/>
    </xf>
    <xf numFmtId="49" fontId="19" fillId="8" borderId="13" xfId="0" applyNumberFormat="1" applyFont="1" applyFill="1" applyBorder="1" applyAlignment="1" applyProtection="1">
      <alignment horizontal="center" vertical="center"/>
      <protection locked="0"/>
    </xf>
    <xf numFmtId="49" fontId="19" fillId="8" borderId="15" xfId="0" applyNumberFormat="1" applyFont="1" applyFill="1" applyBorder="1" applyAlignment="1" applyProtection="1">
      <alignment horizontal="center" vertical="center"/>
      <protection locked="0"/>
    </xf>
    <xf numFmtId="49" fontId="19" fillId="10" borderId="1" xfId="0" applyNumberFormat="1" applyFont="1" applyFill="1" applyBorder="1" applyAlignment="1" applyProtection="1">
      <alignment horizontal="center" vertical="center"/>
      <protection locked="0"/>
    </xf>
    <xf numFmtId="0" fontId="19" fillId="10" borderId="1" xfId="0" applyFont="1" applyFill="1" applyBorder="1" applyAlignment="1" applyProtection="1">
      <alignment horizontal="center" vertical="center"/>
      <protection locked="0"/>
    </xf>
    <xf numFmtId="49" fontId="19" fillId="10" borderId="13" xfId="0" applyNumberFormat="1" applyFont="1" applyFill="1" applyBorder="1" applyAlignment="1" applyProtection="1">
      <alignment horizontal="center" vertical="center"/>
      <protection locked="0"/>
    </xf>
    <xf numFmtId="0" fontId="46" fillId="23" borderId="15" xfId="0" applyFont="1" applyFill="1" applyBorder="1" applyAlignment="1">
      <alignment horizontal="center" vertical="center" wrapText="1"/>
    </xf>
    <xf numFmtId="0" fontId="19" fillId="9" borderId="1" xfId="0" applyFont="1" applyFill="1" applyBorder="1" applyAlignment="1" applyProtection="1">
      <alignment horizontal="center"/>
      <protection locked="0"/>
    </xf>
    <xf numFmtId="0" fontId="70" fillId="4" borderId="3" xfId="0" applyFont="1" applyFill="1" applyBorder="1" applyAlignment="1">
      <alignment horizontal="right" vertical="center"/>
    </xf>
    <xf numFmtId="0" fontId="21" fillId="4" borderId="10" xfId="0" applyFont="1" applyFill="1" applyBorder="1"/>
    <xf numFmtId="0" fontId="19" fillId="4" borderId="12" xfId="0" applyFont="1" applyFill="1" applyBorder="1" applyAlignment="1">
      <alignment vertical="center"/>
    </xf>
    <xf numFmtId="0" fontId="19" fillId="4" borderId="6" xfId="0" applyFont="1" applyFill="1" applyBorder="1"/>
    <xf numFmtId="0" fontId="0" fillId="5" borderId="7" xfId="0" applyFill="1" applyBorder="1"/>
    <xf numFmtId="0" fontId="35" fillId="3" borderId="0" xfId="0" applyFont="1" applyFill="1" applyAlignment="1">
      <alignment vertical="center" wrapText="1"/>
    </xf>
    <xf numFmtId="0" fontId="21" fillId="3" borderId="9" xfId="0" applyFont="1" applyFill="1" applyBorder="1" applyAlignment="1">
      <alignment horizontal="left"/>
    </xf>
    <xf numFmtId="0" fontId="2" fillId="5" borderId="0" xfId="0" applyFont="1" applyFill="1"/>
    <xf numFmtId="0" fontId="2" fillId="5" borderId="0" xfId="0" applyFont="1" applyFill="1" applyAlignment="1">
      <alignment vertical="center" wrapText="1"/>
    </xf>
    <xf numFmtId="0" fontId="2" fillId="3" borderId="10" xfId="0" applyFont="1" applyFill="1" applyBorder="1" applyAlignment="1">
      <alignment vertical="center" wrapText="1"/>
    </xf>
    <xf numFmtId="0" fontId="2" fillId="3" borderId="7" xfId="0" applyFont="1" applyFill="1" applyBorder="1" applyAlignment="1">
      <alignment vertical="center" wrapText="1"/>
    </xf>
    <xf numFmtId="0" fontId="2" fillId="3" borderId="4" xfId="0" applyFont="1" applyFill="1" applyBorder="1" applyAlignment="1">
      <alignment vertical="center" wrapText="1"/>
    </xf>
    <xf numFmtId="0" fontId="2" fillId="3" borderId="0" xfId="0" applyFont="1" applyFill="1" applyAlignment="1">
      <alignment vertical="center" wrapText="1"/>
    </xf>
    <xf numFmtId="0" fontId="2" fillId="3" borderId="0" xfId="0" applyFont="1" applyFill="1" applyAlignment="1">
      <alignment vertical="center"/>
    </xf>
    <xf numFmtId="0" fontId="2" fillId="3" borderId="9" xfId="0" applyFont="1" applyFill="1" applyBorder="1" applyAlignment="1">
      <alignment vertical="center" wrapText="1"/>
    </xf>
    <xf numFmtId="0" fontId="2" fillId="5" borderId="0" xfId="0" applyFont="1" applyFill="1" applyAlignment="1">
      <alignment vertical="center"/>
    </xf>
    <xf numFmtId="164" fontId="2" fillId="3" borderId="0" xfId="0" applyNumberFormat="1" applyFont="1" applyFill="1" applyAlignment="1">
      <alignment vertical="center" wrapText="1"/>
    </xf>
    <xf numFmtId="165" fontId="2" fillId="5" borderId="1" xfId="0" applyNumberFormat="1" applyFont="1" applyFill="1" applyBorder="1" applyAlignment="1">
      <alignment vertical="top" wrapText="1"/>
    </xf>
    <xf numFmtId="165" fontId="2" fillId="5" borderId="1" xfId="0" applyNumberFormat="1" applyFont="1" applyFill="1" applyBorder="1" applyAlignment="1">
      <alignment horizontal="left" vertical="top" wrapText="1"/>
    </xf>
    <xf numFmtId="167" fontId="2" fillId="3" borderId="9" xfId="0" applyNumberFormat="1" applyFont="1" applyFill="1" applyBorder="1" applyAlignment="1">
      <alignment horizontal="left" vertical="top" wrapText="1"/>
    </xf>
    <xf numFmtId="0" fontId="2" fillId="3" borderId="9" xfId="0" applyFont="1" applyFill="1" applyBorder="1" applyAlignment="1">
      <alignment vertical="top" wrapText="1"/>
    </xf>
    <xf numFmtId="0" fontId="2" fillId="3" borderId="9" xfId="0" applyFont="1" applyFill="1" applyBorder="1" applyAlignment="1">
      <alignment horizontal="left" vertical="top" wrapText="1"/>
    </xf>
    <xf numFmtId="0" fontId="2" fillId="3" borderId="0" xfId="0" applyFont="1" applyFill="1" applyAlignment="1">
      <alignment vertical="top" wrapText="1"/>
    </xf>
    <xf numFmtId="0" fontId="2" fillId="3" borderId="11" xfId="0" applyFont="1" applyFill="1" applyBorder="1"/>
    <xf numFmtId="0" fontId="2" fillId="3" borderId="12" xfId="0" applyFont="1" applyFill="1" applyBorder="1"/>
    <xf numFmtId="0" fontId="2" fillId="3" borderId="0" xfId="0" applyFont="1" applyFill="1"/>
    <xf numFmtId="0" fontId="2" fillId="3" borderId="9" xfId="0" applyFont="1" applyFill="1" applyBorder="1"/>
    <xf numFmtId="1" fontId="2" fillId="10" borderId="1" xfId="0" applyNumberFormat="1" applyFont="1" applyFill="1" applyBorder="1" applyAlignment="1" applyProtection="1">
      <alignment horizontal="center" vertical="center"/>
      <protection locked="0"/>
    </xf>
    <xf numFmtId="165" fontId="2" fillId="8" borderId="1" xfId="0" applyNumberFormat="1" applyFont="1" applyFill="1" applyBorder="1" applyAlignment="1" applyProtection="1">
      <alignment horizontal="left" vertical="center" wrapText="1"/>
      <protection locked="0"/>
    </xf>
    <xf numFmtId="165" fontId="2" fillId="9" borderId="1" xfId="0" applyNumberFormat="1" applyFont="1" applyFill="1" applyBorder="1" applyAlignment="1" applyProtection="1">
      <alignment horizontal="left" vertical="center" wrapText="1"/>
      <protection locked="0"/>
    </xf>
    <xf numFmtId="165" fontId="2" fillId="5" borderId="1" xfId="0" applyNumberFormat="1" applyFont="1" applyFill="1" applyBorder="1" applyAlignment="1">
      <alignment horizontal="left" vertical="center" wrapText="1"/>
    </xf>
    <xf numFmtId="0" fontId="2" fillId="0" borderId="9" xfId="0" applyFont="1" applyBorder="1"/>
    <xf numFmtId="0" fontId="2" fillId="3" borderId="12" xfId="0" applyFont="1" applyFill="1" applyBorder="1" applyAlignment="1">
      <alignment vertical="top" wrapText="1"/>
    </xf>
    <xf numFmtId="164" fontId="2" fillId="3" borderId="0" xfId="0" applyNumberFormat="1" applyFont="1" applyFill="1" applyAlignment="1">
      <alignment vertical="top" wrapText="1"/>
    </xf>
    <xf numFmtId="165" fontId="2" fillId="8" borderId="1" xfId="0" applyNumberFormat="1" applyFont="1" applyFill="1" applyBorder="1" applyAlignment="1">
      <alignment vertical="top" wrapText="1"/>
    </xf>
    <xf numFmtId="165" fontId="2" fillId="9" borderId="1" xfId="0" applyNumberFormat="1" applyFont="1" applyFill="1" applyBorder="1" applyAlignment="1">
      <alignment horizontal="left" vertical="top" wrapText="1"/>
    </xf>
    <xf numFmtId="164" fontId="2" fillId="3" borderId="9" xfId="0" applyNumberFormat="1" applyFont="1" applyFill="1" applyBorder="1" applyAlignment="1">
      <alignment horizontal="center" vertical="center"/>
    </xf>
    <xf numFmtId="164" fontId="2" fillId="3" borderId="0" xfId="0" applyNumberFormat="1" applyFont="1" applyFill="1" applyAlignment="1">
      <alignment horizontal="right" vertical="top" wrapText="1"/>
    </xf>
    <xf numFmtId="164" fontId="2" fillId="3" borderId="9" xfId="0" applyNumberFormat="1" applyFont="1" applyFill="1" applyBorder="1"/>
    <xf numFmtId="0" fontId="2" fillId="3" borderId="6" xfId="0" applyFont="1" applyFill="1" applyBorder="1"/>
    <xf numFmtId="0" fontId="2" fillId="3" borderId="8" xfId="0" applyFont="1" applyFill="1" applyBorder="1"/>
    <xf numFmtId="0" fontId="2" fillId="5" borderId="12" xfId="0" applyFont="1" applyFill="1" applyBorder="1"/>
    <xf numFmtId="0" fontId="2" fillId="0" borderId="3" xfId="0" applyFont="1" applyBorder="1" applyProtection="1">
      <protection locked="0"/>
    </xf>
    <xf numFmtId="0" fontId="2" fillId="0" borderId="1" xfId="0" applyFont="1" applyBorder="1" applyProtection="1">
      <protection locked="0"/>
    </xf>
    <xf numFmtId="0" fontId="2" fillId="0" borderId="1" xfId="0" applyFont="1" applyBorder="1" applyAlignment="1" applyProtection="1">
      <alignment horizontal="center" vertical="center"/>
      <protection locked="0"/>
    </xf>
    <xf numFmtId="0" fontId="2" fillId="0" borderId="2" xfId="0" applyFont="1" applyBorder="1" applyProtection="1">
      <protection locked="0"/>
    </xf>
    <xf numFmtId="0" fontId="2" fillId="0" borderId="4" xfId="0" applyFont="1" applyBorder="1" applyProtection="1">
      <protection locked="0"/>
    </xf>
    <xf numFmtId="0" fontId="2" fillId="0" borderId="13" xfId="0" applyFont="1" applyBorder="1" applyProtection="1">
      <protection locked="0"/>
    </xf>
    <xf numFmtId="0" fontId="2" fillId="0" borderId="13" xfId="0" applyFont="1" applyBorder="1" applyAlignment="1" applyProtection="1">
      <alignment horizontal="center" vertical="center"/>
      <protection locked="0"/>
    </xf>
    <xf numFmtId="0" fontId="2" fillId="0" borderId="10" xfId="0" applyFont="1" applyBorder="1" applyProtection="1">
      <protection locked="0"/>
    </xf>
    <xf numFmtId="0" fontId="2" fillId="3" borderId="7" xfId="0" applyFont="1" applyFill="1" applyBorder="1" applyAlignment="1">
      <alignment vertical="center"/>
    </xf>
    <xf numFmtId="0" fontId="2" fillId="3" borderId="11" xfId="0" applyFont="1" applyFill="1" applyBorder="1" applyAlignment="1">
      <alignment vertical="center"/>
    </xf>
    <xf numFmtId="165" fontId="2" fillId="5" borderId="1" xfId="0" applyNumberFormat="1" applyFont="1" applyFill="1" applyBorder="1" applyAlignment="1">
      <alignment vertical="center" wrapText="1"/>
    </xf>
    <xf numFmtId="0" fontId="21" fillId="4" borderId="4" xfId="0" applyFont="1" applyFill="1" applyBorder="1" applyAlignment="1">
      <alignment horizontal="center" vertical="center"/>
    </xf>
    <xf numFmtId="0" fontId="19" fillId="4" borderId="2" xfId="0" applyFont="1" applyFill="1" applyBorder="1" applyAlignment="1">
      <alignment horizontal="right" vertical="center" wrapText="1"/>
    </xf>
    <xf numFmtId="0" fontId="19" fillId="4" borderId="3" xfId="0" applyFont="1" applyFill="1" applyBorder="1" applyAlignment="1">
      <alignment horizontal="right" vertical="center" wrapText="1"/>
    </xf>
    <xf numFmtId="0" fontId="19" fillId="4" borderId="0" xfId="0" applyFont="1" applyFill="1" applyAlignment="1">
      <alignment horizontal="center" vertical="top" wrapText="1"/>
    </xf>
    <xf numFmtId="0" fontId="19" fillId="4" borderId="11" xfId="0" applyFont="1" applyFill="1" applyBorder="1" applyAlignment="1">
      <alignment horizontal="center" vertical="top" wrapText="1"/>
    </xf>
    <xf numFmtId="0" fontId="19" fillId="3" borderId="10" xfId="0" applyFont="1" applyFill="1" applyBorder="1"/>
    <xf numFmtId="0" fontId="19" fillId="3" borderId="7" xfId="0" applyFont="1" applyFill="1" applyBorder="1"/>
    <xf numFmtId="0" fontId="46" fillId="24" borderId="15" xfId="0" applyFont="1" applyFill="1" applyBorder="1" applyAlignment="1">
      <alignment horizontal="center" vertical="center" wrapText="1"/>
    </xf>
    <xf numFmtId="0" fontId="46" fillId="24" borderId="6" xfId="0" applyFont="1" applyFill="1" applyBorder="1" applyAlignment="1">
      <alignment horizontal="center" vertical="center" wrapText="1"/>
    </xf>
    <xf numFmtId="0" fontId="30" fillId="3" borderId="6" xfId="2" applyFont="1" applyFill="1" applyBorder="1" applyAlignment="1" applyProtection="1">
      <alignment vertical="center" wrapText="1"/>
    </xf>
    <xf numFmtId="0" fontId="30" fillId="3" borderId="11" xfId="2" applyFont="1" applyFill="1" applyBorder="1" applyAlignment="1" applyProtection="1">
      <alignment vertical="center" wrapText="1"/>
    </xf>
    <xf numFmtId="0" fontId="30" fillId="3" borderId="8" xfId="2" applyFont="1" applyFill="1" applyBorder="1" applyAlignment="1" applyProtection="1">
      <alignment vertical="center" wrapText="1"/>
    </xf>
    <xf numFmtId="0" fontId="20" fillId="4" borderId="6" xfId="0" applyFont="1" applyFill="1" applyBorder="1" applyAlignment="1">
      <alignment vertical="center" wrapText="1"/>
    </xf>
    <xf numFmtId="0" fontId="20" fillId="4" borderId="11" xfId="0" applyFont="1" applyFill="1" applyBorder="1" applyAlignment="1">
      <alignment vertical="center" wrapText="1"/>
    </xf>
    <xf numFmtId="0" fontId="20" fillId="4" borderId="8" xfId="0" applyFont="1" applyFill="1" applyBorder="1" applyAlignment="1">
      <alignment vertical="center" wrapText="1"/>
    </xf>
    <xf numFmtId="0" fontId="20" fillId="4" borderId="2" xfId="0" applyFont="1" applyFill="1" applyBorder="1" applyAlignment="1">
      <alignment vertical="center"/>
    </xf>
    <xf numFmtId="0" fontId="46" fillId="25" borderId="1" xfId="0" applyFont="1" applyFill="1" applyBorder="1" applyAlignment="1">
      <alignment horizontal="left" vertical="center"/>
    </xf>
    <xf numFmtId="0" fontId="23" fillId="2" borderId="1" xfId="0" applyFont="1" applyFill="1" applyBorder="1" applyAlignment="1">
      <alignment horizontal="center" vertical="center" wrapText="1"/>
    </xf>
    <xf numFmtId="0" fontId="19" fillId="25" borderId="1" xfId="0" applyFont="1" applyFill="1" applyBorder="1" applyAlignment="1">
      <alignment horizontal="center" vertical="center" wrapText="1"/>
    </xf>
    <xf numFmtId="0" fontId="19" fillId="24" borderId="1" xfId="0" applyFont="1" applyFill="1" applyBorder="1" applyAlignment="1">
      <alignment horizontal="center" vertical="center" wrapText="1"/>
    </xf>
    <xf numFmtId="0" fontId="19" fillId="5" borderId="1" xfId="0" applyFont="1" applyFill="1" applyBorder="1" applyAlignment="1">
      <alignment horizontal="left" vertical="center"/>
    </xf>
    <xf numFmtId="1" fontId="19" fillId="26" borderId="1" xfId="0" applyNumberFormat="1" applyFont="1" applyFill="1" applyBorder="1" applyAlignment="1">
      <alignment horizontal="center" vertical="center" wrapText="1"/>
    </xf>
    <xf numFmtId="1" fontId="19" fillId="26" borderId="1" xfId="0" applyNumberFormat="1" applyFont="1" applyFill="1" applyBorder="1" applyAlignment="1">
      <alignment horizontal="center" vertical="center"/>
    </xf>
    <xf numFmtId="0" fontId="46" fillId="15" borderId="7" xfId="0" applyFont="1" applyFill="1" applyBorder="1" applyAlignment="1">
      <alignment horizontal="center" vertical="center" wrapText="1"/>
    </xf>
    <xf numFmtId="0" fontId="2" fillId="3" borderId="0" xfId="0" applyFont="1" applyFill="1" applyAlignment="1">
      <alignment horizontal="left"/>
    </xf>
    <xf numFmtId="0" fontId="2" fillId="3" borderId="0" xfId="0" applyFont="1" applyFill="1" applyAlignment="1">
      <alignment horizontal="left" vertical="center"/>
    </xf>
    <xf numFmtId="0" fontId="19" fillId="3" borderId="5" xfId="3" applyFont="1" applyFill="1" applyBorder="1" applyAlignment="1" applyProtection="1">
      <alignment horizontal="left" vertical="center" wrapText="1"/>
    </xf>
    <xf numFmtId="0" fontId="19" fillId="3" borderId="3" xfId="3" applyFont="1" applyFill="1" applyBorder="1" applyAlignment="1" applyProtection="1">
      <alignment horizontal="left" vertical="center" wrapText="1"/>
    </xf>
    <xf numFmtId="0" fontId="19" fillId="5" borderId="1" xfId="0" applyFont="1" applyFill="1" applyBorder="1" applyAlignment="1">
      <alignment horizontal="center" vertical="center"/>
    </xf>
    <xf numFmtId="0" fontId="29" fillId="5" borderId="1" xfId="3" applyFill="1" applyBorder="1" applyAlignment="1">
      <alignment horizontal="center" vertical="center"/>
    </xf>
    <xf numFmtId="0" fontId="42" fillId="0" borderId="3" xfId="0" applyFont="1" applyBorder="1"/>
    <xf numFmtId="0" fontId="46" fillId="18" borderId="4" xfId="0" applyFont="1" applyFill="1" applyBorder="1" applyAlignment="1">
      <alignment vertical="center" wrapText="1"/>
    </xf>
    <xf numFmtId="1" fontId="28" fillId="3" borderId="5" xfId="0" applyNumberFormat="1" applyFont="1" applyFill="1" applyBorder="1" applyAlignment="1" applyProtection="1">
      <alignment horizontal="left"/>
      <protection locked="0"/>
    </xf>
    <xf numFmtId="0" fontId="46" fillId="15" borderId="7" xfId="0" applyFont="1" applyFill="1" applyBorder="1" applyAlignment="1">
      <alignment vertical="center" wrapText="1"/>
    </xf>
    <xf numFmtId="0" fontId="26" fillId="0" borderId="12" xfId="0" applyFont="1" applyBorder="1" applyAlignment="1">
      <alignment vertical="top" wrapText="1"/>
    </xf>
    <xf numFmtId="0" fontId="26" fillId="0" borderId="0" xfId="0" applyFont="1" applyAlignment="1">
      <alignment vertical="top" wrapText="1"/>
    </xf>
    <xf numFmtId="0" fontId="30" fillId="3" borderId="12" xfId="0" applyFont="1" applyFill="1" applyBorder="1" applyAlignment="1">
      <alignment vertical="top"/>
    </xf>
    <xf numFmtId="0" fontId="30" fillId="3" borderId="0" xfId="0" applyFont="1" applyFill="1" applyAlignment="1">
      <alignment vertical="top" wrapText="1"/>
    </xf>
    <xf numFmtId="0" fontId="30" fillId="3" borderId="12" xfId="0" applyFont="1" applyFill="1" applyBorder="1" applyAlignment="1">
      <alignment vertical="top" wrapText="1"/>
    </xf>
    <xf numFmtId="1" fontId="28" fillId="3" borderId="6" xfId="0" applyNumberFormat="1" applyFont="1" applyFill="1" applyBorder="1" applyAlignment="1" applyProtection="1">
      <alignment horizontal="left"/>
      <protection locked="0"/>
    </xf>
    <xf numFmtId="0" fontId="30" fillId="3" borderId="12" xfId="2" applyFont="1" applyFill="1" applyBorder="1" applyAlignment="1" applyProtection="1">
      <alignment vertical="center" wrapText="1"/>
    </xf>
    <xf numFmtId="0" fontId="30" fillId="3" borderId="12" xfId="2" applyFont="1" applyFill="1" applyBorder="1" applyAlignment="1" applyProtection="1">
      <alignment vertical="center"/>
    </xf>
    <xf numFmtId="1" fontId="28" fillId="3" borderId="1" xfId="0" applyNumberFormat="1" applyFont="1" applyFill="1" applyBorder="1" applyAlignment="1" applyProtection="1">
      <alignment horizontal="left"/>
      <protection locked="0"/>
    </xf>
    <xf numFmtId="49" fontId="28" fillId="3" borderId="1" xfId="0" applyNumberFormat="1" applyFont="1" applyFill="1" applyBorder="1" applyAlignment="1" applyProtection="1">
      <alignment horizontal="left"/>
      <protection locked="0"/>
    </xf>
    <xf numFmtId="0" fontId="19" fillId="4" borderId="1" xfId="0" applyFont="1" applyFill="1" applyBorder="1" applyAlignment="1">
      <alignment horizontal="left" vertical="top" wrapText="1"/>
    </xf>
    <xf numFmtId="0" fontId="1" fillId="0" borderId="0" xfId="6"/>
    <xf numFmtId="0" fontId="19" fillId="3" borderId="5" xfId="3" applyFont="1" applyFill="1" applyBorder="1" applyAlignment="1" applyProtection="1">
      <alignment vertical="center" wrapText="1"/>
    </xf>
    <xf numFmtId="0" fontId="19" fillId="3" borderId="3" xfId="3" applyFont="1" applyFill="1" applyBorder="1" applyAlignment="1" applyProtection="1">
      <alignment vertical="center" wrapText="1"/>
    </xf>
    <xf numFmtId="0" fontId="19" fillId="3" borderId="2" xfId="3" applyFont="1" applyFill="1" applyBorder="1" applyAlignment="1" applyProtection="1">
      <alignment vertical="center"/>
    </xf>
    <xf numFmtId="0" fontId="19" fillId="3" borderId="2" xfId="3" applyFont="1" applyFill="1" applyBorder="1" applyAlignment="1" applyProtection="1">
      <alignment horizontal="left" vertical="center"/>
    </xf>
    <xf numFmtId="0" fontId="19" fillId="3" borderId="1" xfId="0" applyFont="1" applyFill="1" applyBorder="1" applyAlignment="1">
      <alignment horizontal="right" vertical="center" wrapText="1"/>
    </xf>
    <xf numFmtId="0" fontId="21" fillId="3" borderId="0" xfId="0" applyFont="1" applyFill="1" applyAlignment="1">
      <alignment horizontal="right" vertical="center" wrapText="1"/>
    </xf>
    <xf numFmtId="0" fontId="2" fillId="3" borderId="0" xfId="0" applyFont="1" applyFill="1" applyAlignment="1">
      <alignment horizontal="center" vertical="center"/>
    </xf>
    <xf numFmtId="0" fontId="19" fillId="3" borderId="1" xfId="0" applyFont="1" applyFill="1" applyBorder="1" applyAlignment="1" applyProtection="1">
      <alignment horizontal="center"/>
      <protection locked="0"/>
    </xf>
    <xf numFmtId="165" fontId="10" fillId="3" borderId="0" xfId="0" applyNumberFormat="1" applyFont="1" applyFill="1" applyAlignment="1">
      <alignment horizontal="left" vertical="center"/>
    </xf>
    <xf numFmtId="165" fontId="9" fillId="3" borderId="0" xfId="0" applyNumberFormat="1" applyFont="1" applyFill="1" applyAlignment="1">
      <alignment horizontal="left" vertical="center"/>
    </xf>
    <xf numFmtId="164" fontId="11" fillId="3" borderId="0" xfId="0" applyNumberFormat="1" applyFont="1" applyFill="1" applyAlignment="1">
      <alignment horizontal="center" vertical="center"/>
    </xf>
    <xf numFmtId="165" fontId="2" fillId="3" borderId="0" xfId="0" applyNumberFormat="1" applyFont="1" applyFill="1" applyAlignment="1">
      <alignment horizontal="left" vertical="top" wrapText="1"/>
    </xf>
    <xf numFmtId="165" fontId="16" fillId="3" borderId="0" xfId="0" applyNumberFormat="1" applyFont="1" applyFill="1" applyAlignment="1">
      <alignment horizontal="left" vertical="top" wrapText="1"/>
    </xf>
    <xf numFmtId="0" fontId="2" fillId="3" borderId="0" xfId="0" applyFont="1" applyFill="1" applyAlignment="1">
      <alignment horizontal="center" vertical="center" wrapText="1"/>
    </xf>
    <xf numFmtId="1" fontId="2" fillId="3" borderId="0" xfId="0" applyNumberFormat="1" applyFont="1" applyFill="1" applyAlignment="1">
      <alignment horizontal="center" vertical="center" wrapText="1"/>
    </xf>
    <xf numFmtId="1" fontId="2" fillId="5" borderId="1" xfId="0" applyNumberFormat="1" applyFont="1" applyFill="1" applyBorder="1" applyAlignment="1">
      <alignment horizontal="center" vertical="center"/>
    </xf>
    <xf numFmtId="0" fontId="29" fillId="5" borderId="1" xfId="3" applyFill="1" applyBorder="1" applyAlignment="1">
      <alignment horizontal="left" vertical="center"/>
    </xf>
    <xf numFmtId="0" fontId="42" fillId="0" borderId="2" xfId="0" applyFont="1" applyBorder="1"/>
    <xf numFmtId="0" fontId="41" fillId="3" borderId="0" xfId="2" applyFont="1" applyFill="1" applyBorder="1" applyAlignment="1" applyProtection="1">
      <alignment horizontal="center" vertical="center" wrapText="1"/>
    </xf>
    <xf numFmtId="0" fontId="41" fillId="3" borderId="7" xfId="2" applyFont="1" applyFill="1" applyBorder="1" applyAlignment="1" applyProtection="1">
      <alignment horizontal="center" vertical="center" wrapText="1"/>
    </xf>
    <xf numFmtId="0" fontId="55" fillId="15" borderId="2" xfId="0" applyFont="1" applyFill="1" applyBorder="1" applyAlignment="1">
      <alignment horizontal="center" vertical="center"/>
    </xf>
    <xf numFmtId="0" fontId="55" fillId="15" borderId="5" xfId="0" applyFont="1" applyFill="1" applyBorder="1" applyAlignment="1">
      <alignment horizontal="center" vertical="center"/>
    </xf>
    <xf numFmtId="0" fontId="55" fillId="15" borderId="3" xfId="0" applyFont="1" applyFill="1" applyBorder="1" applyAlignment="1">
      <alignment horizontal="center" vertical="center"/>
    </xf>
    <xf numFmtId="0" fontId="26" fillId="3" borderId="10" xfId="0" applyFont="1" applyFill="1" applyBorder="1" applyAlignment="1">
      <alignment horizontal="left" vertical="center" wrapText="1" indent="3"/>
    </xf>
    <xf numFmtId="0" fontId="26" fillId="3" borderId="7" xfId="0" applyFont="1" applyFill="1" applyBorder="1" applyAlignment="1">
      <alignment horizontal="left" vertical="center" wrapText="1" indent="3"/>
    </xf>
    <xf numFmtId="0" fontId="26" fillId="3" borderId="4" xfId="0" applyFont="1" applyFill="1" applyBorder="1" applyAlignment="1">
      <alignment horizontal="left" vertical="center" wrapText="1" indent="3"/>
    </xf>
    <xf numFmtId="0" fontId="26" fillId="3" borderId="12" xfId="0" applyFont="1" applyFill="1" applyBorder="1" applyAlignment="1">
      <alignment horizontal="left" vertical="center" wrapText="1" indent="3"/>
    </xf>
    <xf numFmtId="0" fontId="26" fillId="3" borderId="0" xfId="0" applyFont="1" applyFill="1" applyAlignment="1">
      <alignment horizontal="left" vertical="center" wrapText="1" indent="3"/>
    </xf>
    <xf numFmtId="0" fontId="26" fillId="3" borderId="9" xfId="0" applyFont="1" applyFill="1" applyBorder="1" applyAlignment="1">
      <alignment horizontal="left" vertical="center" wrapText="1" indent="3"/>
    </xf>
    <xf numFmtId="49" fontId="30" fillId="10" borderId="2" xfId="2" applyNumberFormat="1" applyFont="1" applyFill="1" applyBorder="1" applyAlignment="1" applyProtection="1">
      <alignment horizontal="left" vertical="center" wrapText="1"/>
      <protection locked="0"/>
    </xf>
    <xf numFmtId="49" fontId="30" fillId="10" borderId="5" xfId="2" applyNumberFormat="1" applyFont="1" applyFill="1" applyBorder="1" applyAlignment="1" applyProtection="1">
      <alignment horizontal="left" vertical="center" wrapText="1"/>
      <protection locked="0"/>
    </xf>
    <xf numFmtId="49" fontId="30" fillId="10" borderId="3" xfId="2" applyNumberFormat="1" applyFont="1" applyFill="1" applyBorder="1" applyAlignment="1" applyProtection="1">
      <alignment horizontal="left" vertical="center" wrapText="1"/>
      <protection locked="0"/>
    </xf>
    <xf numFmtId="0" fontId="30" fillId="10" borderId="2" xfId="2" applyFont="1" applyFill="1" applyBorder="1" applyAlignment="1" applyProtection="1">
      <alignment horizontal="left" vertical="center" wrapText="1"/>
      <protection locked="0"/>
    </xf>
    <xf numFmtId="0" fontId="30" fillId="10" borderId="5" xfId="2" applyFont="1" applyFill="1" applyBorder="1" applyAlignment="1" applyProtection="1">
      <alignment horizontal="left" vertical="center" wrapText="1"/>
      <protection locked="0"/>
    </xf>
    <xf numFmtId="0" fontId="30" fillId="10" borderId="3" xfId="2" applyFont="1" applyFill="1" applyBorder="1" applyAlignment="1" applyProtection="1">
      <alignment horizontal="left" vertical="center" wrapText="1"/>
      <protection locked="0"/>
    </xf>
    <xf numFmtId="0" fontId="60" fillId="17" borderId="2" xfId="0" applyFont="1" applyFill="1" applyBorder="1" applyAlignment="1">
      <alignment horizontal="right" vertical="center" wrapText="1"/>
    </xf>
    <xf numFmtId="0" fontId="60" fillId="17" borderId="3" xfId="0" applyFont="1" applyFill="1" applyBorder="1" applyAlignment="1">
      <alignment horizontal="right" vertical="center" wrapText="1"/>
    </xf>
    <xf numFmtId="0" fontId="30" fillId="3" borderId="12" xfId="2" applyFont="1" applyFill="1" applyBorder="1" applyAlignment="1" applyProtection="1">
      <alignment horizontal="left" vertical="center" wrapText="1" indent="3"/>
    </xf>
    <xf numFmtId="0" fontId="30" fillId="3" borderId="0" xfId="2" applyFont="1" applyFill="1" applyBorder="1" applyAlignment="1" applyProtection="1">
      <alignment horizontal="left" vertical="center" wrapText="1" indent="3"/>
    </xf>
    <xf numFmtId="0" fontId="30" fillId="3" borderId="9" xfId="2" applyFont="1" applyFill="1" applyBorder="1" applyAlignment="1" applyProtection="1">
      <alignment horizontal="left" vertical="center" wrapText="1" indent="3"/>
    </xf>
    <xf numFmtId="49" fontId="26" fillId="10" borderId="2" xfId="0" applyNumberFormat="1" applyFont="1" applyFill="1" applyBorder="1" applyAlignment="1" applyProtection="1">
      <alignment horizontal="left" vertical="center" wrapText="1"/>
      <protection locked="0"/>
    </xf>
    <xf numFmtId="49" fontId="26" fillId="10" borderId="5" xfId="0" applyNumberFormat="1" applyFont="1" applyFill="1" applyBorder="1" applyAlignment="1" applyProtection="1">
      <alignment horizontal="left" vertical="center" wrapText="1"/>
      <protection locked="0"/>
    </xf>
    <xf numFmtId="49" fontId="26" fillId="10" borderId="3" xfId="0" applyNumberFormat="1" applyFont="1" applyFill="1" applyBorder="1" applyAlignment="1" applyProtection="1">
      <alignment horizontal="left" vertical="center" wrapText="1"/>
      <protection locked="0"/>
    </xf>
    <xf numFmtId="0" fontId="26" fillId="3" borderId="12" xfId="0" applyFont="1" applyFill="1" applyBorder="1" applyAlignment="1">
      <alignment horizontal="left" vertical="top" wrapText="1" indent="3"/>
    </xf>
    <xf numFmtId="0" fontId="26" fillId="3" borderId="0" xfId="0" applyFont="1" applyFill="1" applyAlignment="1">
      <alignment horizontal="left" vertical="top" wrapText="1" indent="3"/>
    </xf>
    <xf numFmtId="0" fontId="26" fillId="3" borderId="9" xfId="0" applyFont="1" applyFill="1" applyBorder="1" applyAlignment="1">
      <alignment horizontal="left" vertical="top" wrapText="1" indent="3"/>
    </xf>
    <xf numFmtId="0" fontId="67" fillId="4" borderId="5" xfId="0" applyFont="1" applyFill="1" applyBorder="1" applyAlignment="1">
      <alignment horizontal="right" vertical="center"/>
    </xf>
    <xf numFmtId="0" fontId="67" fillId="4" borderId="3" xfId="0" applyFont="1" applyFill="1" applyBorder="1" applyAlignment="1">
      <alignment horizontal="right" vertical="center"/>
    </xf>
    <xf numFmtId="0" fontId="13" fillId="4" borderId="2"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20" fillId="4" borderId="2" xfId="0" applyFont="1" applyFill="1" applyBorder="1" applyAlignment="1">
      <alignment horizontal="center" vertical="center"/>
    </xf>
    <xf numFmtId="0" fontId="20" fillId="4" borderId="5" xfId="0" applyFont="1" applyFill="1" applyBorder="1" applyAlignment="1">
      <alignment horizontal="center" vertical="center"/>
    </xf>
    <xf numFmtId="49" fontId="30" fillId="10" borderId="1" xfId="2" applyNumberFormat="1" applyFont="1" applyFill="1" applyBorder="1" applyAlignment="1" applyProtection="1">
      <alignment horizontal="left" vertical="center" wrapText="1"/>
      <protection locked="0"/>
    </xf>
    <xf numFmtId="0" fontId="46" fillId="17" borderId="7" xfId="0" applyFont="1" applyFill="1" applyBorder="1" applyAlignment="1">
      <alignment horizontal="center" vertical="center" wrapText="1"/>
    </xf>
    <xf numFmtId="0" fontId="46" fillId="15" borderId="10" xfId="0" applyFont="1" applyFill="1" applyBorder="1" applyAlignment="1">
      <alignment horizontal="center" vertical="center" wrapText="1"/>
    </xf>
    <xf numFmtId="0" fontId="46" fillId="15" borderId="7" xfId="0" applyFont="1" applyFill="1" applyBorder="1" applyAlignment="1">
      <alignment horizontal="center" vertical="center" wrapText="1"/>
    </xf>
    <xf numFmtId="0" fontId="46" fillId="23" borderId="7" xfId="0" applyFont="1" applyFill="1" applyBorder="1" applyAlignment="1">
      <alignment horizontal="center" vertical="center" wrapText="1"/>
    </xf>
    <xf numFmtId="0" fontId="19" fillId="3" borderId="10" xfId="0" applyFont="1" applyFill="1" applyBorder="1" applyAlignment="1">
      <alignment horizontal="center"/>
    </xf>
    <xf numFmtId="0" fontId="19" fillId="3" borderId="7" xfId="0" applyFont="1" applyFill="1" applyBorder="1" applyAlignment="1">
      <alignment horizontal="center"/>
    </xf>
    <xf numFmtId="0" fontId="19" fillId="3" borderId="4" xfId="0" applyFont="1" applyFill="1" applyBorder="1" applyAlignment="1">
      <alignment horizontal="center"/>
    </xf>
    <xf numFmtId="0" fontId="21" fillId="4" borderId="10"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4" xfId="0" applyFont="1" applyFill="1" applyBorder="1" applyAlignment="1">
      <alignment horizontal="center" vertical="center"/>
    </xf>
    <xf numFmtId="0" fontId="42" fillId="0" borderId="2" xfId="0" applyFont="1" applyBorder="1" applyAlignment="1">
      <alignment horizontal="center"/>
    </xf>
    <xf numFmtId="0" fontId="42" fillId="0" borderId="5" xfId="0" applyFont="1" applyBorder="1" applyAlignment="1">
      <alignment horizontal="center"/>
    </xf>
    <xf numFmtId="0" fontId="42" fillId="0" borderId="3" xfId="0" applyFont="1" applyBorder="1" applyAlignment="1">
      <alignment horizontal="center"/>
    </xf>
    <xf numFmtId="0" fontId="46" fillId="18" borderId="7" xfId="0" applyFont="1" applyFill="1" applyBorder="1" applyAlignment="1">
      <alignment horizontal="center" vertical="center" wrapText="1"/>
    </xf>
    <xf numFmtId="0" fontId="30" fillId="3" borderId="12" xfId="2" applyFont="1" applyFill="1" applyBorder="1" applyAlignment="1" applyProtection="1">
      <alignment horizontal="left" vertical="center" wrapText="1"/>
    </xf>
    <xf numFmtId="0" fontId="30" fillId="3" borderId="0" xfId="2" applyFont="1" applyFill="1" applyBorder="1" applyAlignment="1" applyProtection="1">
      <alignment horizontal="left" vertical="center" wrapText="1"/>
    </xf>
    <xf numFmtId="0" fontId="30" fillId="3" borderId="9" xfId="2" applyFont="1" applyFill="1" applyBorder="1" applyAlignment="1" applyProtection="1">
      <alignment horizontal="left" vertical="center" wrapText="1"/>
    </xf>
    <xf numFmtId="0" fontId="30" fillId="3" borderId="6" xfId="2" applyFont="1" applyFill="1" applyBorder="1" applyAlignment="1" applyProtection="1">
      <alignment horizontal="left" vertical="center" wrapText="1"/>
    </xf>
    <xf numFmtId="0" fontId="30" fillId="3" borderId="11" xfId="2" applyFont="1" applyFill="1" applyBorder="1" applyAlignment="1" applyProtection="1">
      <alignment horizontal="left" vertical="center" wrapText="1"/>
    </xf>
    <xf numFmtId="0" fontId="30" fillId="3" borderId="8" xfId="2" applyFont="1" applyFill="1" applyBorder="1" applyAlignment="1" applyProtection="1">
      <alignment horizontal="left" vertical="center" wrapText="1"/>
    </xf>
    <xf numFmtId="0" fontId="26" fillId="0" borderId="12" xfId="0" applyFont="1" applyBorder="1" applyAlignment="1">
      <alignment horizontal="left" vertical="top" wrapText="1"/>
    </xf>
    <xf numFmtId="0" fontId="26" fillId="0" borderId="0" xfId="0" applyFont="1" applyAlignment="1">
      <alignment horizontal="left" vertical="top" wrapText="1"/>
    </xf>
    <xf numFmtId="0" fontId="20" fillId="4" borderId="2"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3" xfId="0" applyFont="1" applyFill="1" applyBorder="1" applyAlignment="1">
      <alignment horizontal="center" vertical="center"/>
    </xf>
    <xf numFmtId="0" fontId="46" fillId="15" borderId="2" xfId="0" applyFont="1" applyFill="1" applyBorder="1" applyAlignment="1">
      <alignment horizontal="center" vertical="center" wrapText="1"/>
    </xf>
    <xf numFmtId="0" fontId="46" fillId="15" borderId="5" xfId="0" applyFont="1" applyFill="1" applyBorder="1" applyAlignment="1">
      <alignment horizontal="center" vertical="center" wrapText="1"/>
    </xf>
    <xf numFmtId="0" fontId="30" fillId="3" borderId="12" xfId="0" applyFont="1" applyFill="1" applyBorder="1" applyAlignment="1">
      <alignment horizontal="left" vertical="top"/>
    </xf>
    <xf numFmtId="0" fontId="30" fillId="3" borderId="0" xfId="0" applyFont="1" applyFill="1" applyAlignment="1">
      <alignment horizontal="left" vertical="top"/>
    </xf>
    <xf numFmtId="0" fontId="30" fillId="3" borderId="18" xfId="0" applyFont="1" applyFill="1" applyBorder="1" applyAlignment="1">
      <alignment horizontal="left" vertical="top"/>
    </xf>
    <xf numFmtId="0" fontId="30" fillId="3" borderId="10" xfId="2" applyFont="1" applyFill="1" applyBorder="1" applyAlignment="1" applyProtection="1">
      <alignment horizontal="left" vertical="top" wrapText="1"/>
    </xf>
    <xf numFmtId="0" fontId="30" fillId="3" borderId="7" xfId="2" applyFont="1" applyFill="1" applyBorder="1" applyAlignment="1" applyProtection="1">
      <alignment horizontal="left" vertical="top" wrapText="1"/>
    </xf>
    <xf numFmtId="0" fontId="30" fillId="3" borderId="4" xfId="2" applyFont="1" applyFill="1" applyBorder="1" applyAlignment="1" applyProtection="1">
      <alignment horizontal="left" vertical="top" wrapText="1"/>
    </xf>
    <xf numFmtId="0" fontId="30" fillId="3" borderId="12" xfId="2" applyFont="1" applyFill="1" applyBorder="1" applyAlignment="1" applyProtection="1">
      <alignment horizontal="left" vertical="top" wrapText="1"/>
    </xf>
    <xf numFmtId="0" fontId="30" fillId="3" borderId="0" xfId="2" applyFont="1" applyFill="1" applyBorder="1" applyAlignment="1" applyProtection="1">
      <alignment horizontal="left" vertical="top" wrapText="1"/>
    </xf>
    <xf numFmtId="0" fontId="30" fillId="3" borderId="9" xfId="2" applyFont="1" applyFill="1" applyBorder="1" applyAlignment="1" applyProtection="1">
      <alignment horizontal="left" vertical="top" wrapText="1"/>
    </xf>
    <xf numFmtId="0" fontId="30" fillId="3" borderId="6" xfId="2" applyFont="1" applyFill="1" applyBorder="1" applyAlignment="1" applyProtection="1">
      <alignment horizontal="left" vertical="top" wrapText="1"/>
    </xf>
    <xf numFmtId="0" fontId="30" fillId="3" borderId="11" xfId="2" applyFont="1" applyFill="1" applyBorder="1" applyAlignment="1" applyProtection="1">
      <alignment horizontal="left" vertical="top" wrapText="1"/>
    </xf>
    <xf numFmtId="0" fontId="30" fillId="3" borderId="8" xfId="2" applyFont="1" applyFill="1" applyBorder="1" applyAlignment="1" applyProtection="1">
      <alignment horizontal="left" vertical="top" wrapText="1"/>
    </xf>
    <xf numFmtId="0" fontId="76" fillId="3" borderId="12" xfId="0" applyFont="1" applyFill="1" applyBorder="1" applyAlignment="1">
      <alignment horizontal="left" vertical="top" wrapText="1"/>
    </xf>
    <xf numFmtId="0" fontId="71" fillId="3" borderId="0" xfId="0" applyFont="1" applyFill="1" applyAlignment="1">
      <alignment horizontal="left" vertical="top" wrapText="1"/>
    </xf>
    <xf numFmtId="0" fontId="71" fillId="3" borderId="12" xfId="0" applyFont="1" applyFill="1" applyBorder="1" applyAlignment="1">
      <alignment horizontal="left" vertical="top" wrapText="1"/>
    </xf>
    <xf numFmtId="0" fontId="19" fillId="4" borderId="2" xfId="0" applyFont="1" applyFill="1" applyBorder="1" applyAlignment="1">
      <alignment horizontal="right" vertical="center" wrapText="1"/>
    </xf>
    <xf numFmtId="0" fontId="19" fillId="4" borderId="3" xfId="0" applyFont="1" applyFill="1" applyBorder="1" applyAlignment="1">
      <alignment horizontal="right" vertical="center" wrapText="1"/>
    </xf>
    <xf numFmtId="0" fontId="19" fillId="2" borderId="2" xfId="0" applyFont="1" applyFill="1" applyBorder="1" applyAlignment="1">
      <alignment horizontal="right" vertical="center" wrapText="1"/>
    </xf>
    <xf numFmtId="0" fontId="19" fillId="2" borderId="3" xfId="0" applyFont="1" applyFill="1" applyBorder="1" applyAlignment="1">
      <alignment horizontal="right" vertical="center" wrapText="1"/>
    </xf>
    <xf numFmtId="0" fontId="25" fillId="3" borderId="12" xfId="0" applyFont="1" applyFill="1" applyBorder="1" applyAlignment="1">
      <alignment horizontal="right" vertical="center" wrapText="1"/>
    </xf>
    <xf numFmtId="0" fontId="25" fillId="3" borderId="0" xfId="0" applyFont="1" applyFill="1" applyAlignment="1">
      <alignment horizontal="right" vertical="center" wrapText="1"/>
    </xf>
    <xf numFmtId="0" fontId="35" fillId="3" borderId="0" xfId="0" applyFont="1" applyFill="1" applyAlignment="1">
      <alignment horizontal="left" vertical="center" wrapText="1"/>
    </xf>
    <xf numFmtId="0" fontId="19" fillId="2" borderId="1" xfId="0" applyFont="1" applyFill="1" applyBorder="1" applyAlignment="1">
      <alignment horizontal="right" vertical="center"/>
    </xf>
    <xf numFmtId="0" fontId="19" fillId="4" borderId="11" xfId="0" applyFont="1" applyFill="1" applyBorder="1" applyAlignment="1">
      <alignment horizontal="center"/>
    </xf>
    <xf numFmtId="0" fontId="19" fillId="3" borderId="0" xfId="0" applyFont="1" applyFill="1" applyAlignment="1">
      <alignment horizontal="right" vertical="center" wrapText="1"/>
    </xf>
    <xf numFmtId="0" fontId="46" fillId="19" borderId="1" xfId="0" applyFont="1" applyFill="1" applyBorder="1" applyAlignment="1">
      <alignment horizontal="center" vertical="center"/>
    </xf>
    <xf numFmtId="0" fontId="21" fillId="2" borderId="1" xfId="0" applyFont="1" applyFill="1" applyBorder="1" applyAlignment="1">
      <alignment horizontal="center" vertical="center"/>
    </xf>
    <xf numFmtId="0" fontId="42" fillId="3" borderId="11" xfId="0" applyFont="1" applyFill="1" applyBorder="1" applyAlignment="1">
      <alignment horizontal="center"/>
    </xf>
    <xf numFmtId="0" fontId="77" fillId="3" borderId="6" xfId="0" applyFont="1" applyFill="1" applyBorder="1" applyAlignment="1">
      <alignment horizontal="center"/>
    </xf>
    <xf numFmtId="0" fontId="77" fillId="3" borderId="11" xfId="0" applyFont="1" applyFill="1" applyBorder="1" applyAlignment="1">
      <alignment horizontal="center"/>
    </xf>
    <xf numFmtId="0" fontId="20" fillId="4" borderId="3" xfId="0" applyFont="1" applyFill="1" applyBorder="1" applyAlignment="1">
      <alignment horizontal="center" vertical="center" wrapText="1"/>
    </xf>
    <xf numFmtId="0" fontId="35" fillId="3" borderId="9" xfId="0" applyFont="1" applyFill="1" applyBorder="1" applyAlignment="1">
      <alignment horizontal="left" vertical="center" wrapText="1"/>
    </xf>
    <xf numFmtId="0" fontId="46" fillId="19" borderId="10" xfId="0" applyFont="1" applyFill="1" applyBorder="1" applyAlignment="1">
      <alignment horizontal="center" vertical="center"/>
    </xf>
    <xf numFmtId="0" fontId="46" fillId="19" borderId="4" xfId="0" applyFont="1" applyFill="1" applyBorder="1" applyAlignment="1">
      <alignment horizontal="center" vertical="center"/>
    </xf>
    <xf numFmtId="0" fontId="30" fillId="3" borderId="10" xfId="2" applyFont="1" applyFill="1" applyBorder="1" applyAlignment="1" applyProtection="1">
      <alignment horizontal="left" vertical="center" wrapText="1"/>
    </xf>
    <xf numFmtId="0" fontId="30" fillId="3" borderId="7" xfId="2" applyFont="1" applyFill="1" applyBorder="1" applyAlignment="1" applyProtection="1">
      <alignment horizontal="left" vertical="center" wrapText="1"/>
    </xf>
    <xf numFmtId="0" fontId="26" fillId="3" borderId="12" xfId="0" applyFont="1" applyFill="1" applyBorder="1" applyAlignment="1">
      <alignment horizontal="left" vertical="top" wrapText="1"/>
    </xf>
    <xf numFmtId="0" fontId="26" fillId="3" borderId="0" xfId="0" applyFont="1" applyFill="1" applyAlignment="1">
      <alignment horizontal="left" vertical="top" wrapText="1"/>
    </xf>
    <xf numFmtId="0" fontId="26" fillId="3" borderId="9" xfId="0" applyFont="1" applyFill="1" applyBorder="1" applyAlignment="1">
      <alignment horizontal="left" vertical="top" wrapText="1"/>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3" xfId="0" applyFont="1" applyFill="1" applyBorder="1" applyAlignment="1">
      <alignment horizontal="center" vertical="center"/>
    </xf>
    <xf numFmtId="0" fontId="34" fillId="3" borderId="0" xfId="0" applyFont="1" applyFill="1" applyAlignment="1">
      <alignment horizontal="left" vertical="center" wrapText="1"/>
    </xf>
    <xf numFmtId="0" fontId="34" fillId="3" borderId="9" xfId="0" applyFont="1" applyFill="1" applyBorder="1" applyAlignment="1">
      <alignment horizontal="left" vertical="center" wrapText="1"/>
    </xf>
    <xf numFmtId="0" fontId="12" fillId="3" borderId="12" xfId="0" applyFont="1" applyFill="1" applyBorder="1" applyAlignment="1">
      <alignment horizontal="left" vertical="top" wrapText="1"/>
    </xf>
    <xf numFmtId="0" fontId="12" fillId="3" borderId="0" xfId="0" applyFont="1" applyFill="1" applyAlignment="1">
      <alignment horizontal="left" vertical="top" wrapText="1"/>
    </xf>
    <xf numFmtId="0" fontId="12" fillId="3" borderId="9" xfId="0" applyFont="1" applyFill="1" applyBorder="1" applyAlignment="1">
      <alignment horizontal="left" vertical="top" wrapText="1"/>
    </xf>
    <xf numFmtId="0" fontId="6" fillId="3" borderId="1" xfId="0" applyFont="1" applyFill="1" applyBorder="1" applyAlignment="1">
      <alignment horizontal="left" vertical="center" wrapText="1" indent="1"/>
    </xf>
    <xf numFmtId="0" fontId="6" fillId="3" borderId="1" xfId="0" applyFont="1" applyFill="1" applyBorder="1" applyAlignment="1" applyProtection="1">
      <alignment horizontal="left" vertical="center" wrapText="1" indent="1"/>
      <protection locked="0"/>
    </xf>
    <xf numFmtId="0" fontId="6" fillId="0" borderId="1" xfId="0" applyFont="1" applyBorder="1" applyAlignment="1">
      <alignment horizontal="left" vertical="center" wrapText="1"/>
    </xf>
    <xf numFmtId="0" fontId="5" fillId="4" borderId="1" xfId="0" applyFont="1" applyFill="1" applyBorder="1" applyAlignment="1">
      <alignment horizontal="left" vertical="center" wrapText="1"/>
    </xf>
    <xf numFmtId="0" fontId="13" fillId="4" borderId="3" xfId="0" applyFont="1" applyFill="1" applyBorder="1" applyAlignment="1">
      <alignment horizontal="center" vertical="center" wrapText="1"/>
    </xf>
    <xf numFmtId="0" fontId="2" fillId="3" borderId="0" xfId="0" applyFont="1" applyFill="1" applyAlignment="1">
      <alignment horizontal="left" vertical="center"/>
    </xf>
    <xf numFmtId="0" fontId="10" fillId="4" borderId="1" xfId="0" applyFont="1" applyFill="1" applyBorder="1" applyAlignment="1">
      <alignment horizontal="right"/>
    </xf>
    <xf numFmtId="0" fontId="10" fillId="5" borderId="1" xfId="0" applyFont="1" applyFill="1" applyBorder="1" applyAlignment="1">
      <alignment horizontal="right"/>
    </xf>
    <xf numFmtId="0" fontId="9" fillId="4" borderId="1" xfId="0" applyFont="1" applyFill="1" applyBorder="1" applyAlignment="1">
      <alignment horizontal="right"/>
    </xf>
    <xf numFmtId="0" fontId="6" fillId="3" borderId="1" xfId="0" applyFont="1" applyFill="1" applyBorder="1" applyAlignment="1">
      <alignment horizontal="left" vertical="center" indent="1"/>
    </xf>
    <xf numFmtId="0" fontId="5" fillId="2" borderId="1" xfId="0" applyFont="1" applyFill="1" applyBorder="1" applyAlignment="1">
      <alignment horizontal="center" vertical="center" wrapText="1"/>
    </xf>
    <xf numFmtId="0" fontId="51" fillId="15" borderId="13" xfId="0" applyFont="1" applyFill="1" applyBorder="1" applyAlignment="1">
      <alignment horizontal="center" vertical="center" wrapText="1"/>
    </xf>
    <xf numFmtId="0" fontId="51" fillId="16" borderId="13" xfId="0" applyFont="1" applyFill="1" applyBorder="1" applyAlignment="1">
      <alignment horizontal="center" vertical="center" wrapText="1"/>
    </xf>
    <xf numFmtId="0" fontId="6" fillId="0" borderId="1" xfId="0" applyFont="1" applyBorder="1" applyAlignment="1">
      <alignment horizontal="left" vertical="center" indent="1"/>
    </xf>
    <xf numFmtId="0" fontId="12" fillId="3" borderId="12" xfId="0" applyFont="1" applyFill="1" applyBorder="1" applyAlignment="1">
      <alignment horizontal="left" vertical="top" wrapText="1" indent="3"/>
    </xf>
    <xf numFmtId="0" fontId="12" fillId="3" borderId="0" xfId="0" applyFont="1" applyFill="1" applyAlignment="1">
      <alignment horizontal="left" vertical="top" wrapText="1" indent="3"/>
    </xf>
    <xf numFmtId="0" fontId="12" fillId="3" borderId="10" xfId="0" applyFont="1" applyFill="1" applyBorder="1" applyAlignment="1">
      <alignment horizontal="left" vertical="center" wrapText="1" indent="2"/>
    </xf>
    <xf numFmtId="0" fontId="12" fillId="3" borderId="7" xfId="0" applyFont="1" applyFill="1" applyBorder="1" applyAlignment="1">
      <alignment horizontal="left" vertical="center" wrapText="1" indent="2"/>
    </xf>
    <xf numFmtId="0" fontId="12" fillId="3" borderId="4" xfId="0" applyFont="1" applyFill="1" applyBorder="1" applyAlignment="1">
      <alignment horizontal="left" vertical="center" wrapText="1" indent="2"/>
    </xf>
    <xf numFmtId="0" fontId="12" fillId="3" borderId="12" xfId="0" applyFont="1" applyFill="1" applyBorder="1" applyAlignment="1">
      <alignment horizontal="left" vertical="center" wrapText="1" indent="2"/>
    </xf>
    <xf numFmtId="0" fontId="12" fillId="3" borderId="0" xfId="0" applyFont="1" applyFill="1" applyAlignment="1">
      <alignment horizontal="left" vertical="center" wrapText="1" indent="2"/>
    </xf>
    <xf numFmtId="0" fontId="12" fillId="3" borderId="9" xfId="0" applyFont="1" applyFill="1" applyBorder="1" applyAlignment="1">
      <alignment horizontal="left" vertical="center" wrapText="1" indent="2"/>
    </xf>
    <xf numFmtId="0" fontId="12" fillId="3" borderId="6" xfId="0" applyFont="1" applyFill="1" applyBorder="1" applyAlignment="1">
      <alignment horizontal="left" vertical="center" wrapText="1" indent="2"/>
    </xf>
    <xf numFmtId="0" fontId="12" fillId="3" borderId="11" xfId="0" applyFont="1" applyFill="1" applyBorder="1" applyAlignment="1">
      <alignment horizontal="left" vertical="center" wrapText="1" indent="2"/>
    </xf>
    <xf numFmtId="0" fontId="12" fillId="3" borderId="8" xfId="0" applyFont="1" applyFill="1" applyBorder="1" applyAlignment="1">
      <alignment horizontal="left" vertical="center" wrapText="1" indent="2"/>
    </xf>
    <xf numFmtId="0" fontId="6" fillId="3" borderId="1" xfId="0" applyFont="1" applyFill="1" applyBorder="1" applyAlignment="1">
      <alignment horizontal="left" vertical="center" wrapText="1"/>
    </xf>
    <xf numFmtId="0" fontId="56" fillId="15" borderId="2" xfId="0" applyFont="1" applyFill="1" applyBorder="1" applyAlignment="1">
      <alignment horizontal="center" vertical="center"/>
    </xf>
    <xf numFmtId="0" fontId="56" fillId="15" borderId="5" xfId="0" applyFont="1" applyFill="1" applyBorder="1" applyAlignment="1">
      <alignment horizontal="center" vertical="center"/>
    </xf>
    <xf numFmtId="0" fontId="56" fillId="15" borderId="3" xfId="0" applyFont="1" applyFill="1" applyBorder="1" applyAlignment="1">
      <alignment horizontal="center" vertical="center"/>
    </xf>
    <xf numFmtId="0" fontId="6" fillId="3" borderId="1" xfId="0" applyFont="1" applyFill="1" applyBorder="1" applyAlignment="1">
      <alignment vertical="center" wrapText="1"/>
    </xf>
    <xf numFmtId="0" fontId="16" fillId="3" borderId="12" xfId="0" applyFont="1" applyFill="1" applyBorder="1" applyAlignment="1">
      <alignment horizontal="right" vertical="center" wrapText="1"/>
    </xf>
    <xf numFmtId="0" fontId="16" fillId="3" borderId="0" xfId="0" applyFont="1" applyFill="1" applyAlignment="1">
      <alignment horizontal="right" vertical="center" wrapText="1"/>
    </xf>
    <xf numFmtId="0" fontId="5" fillId="4" borderId="1" xfId="0" applyFont="1" applyFill="1" applyBorder="1" applyAlignment="1">
      <alignment horizontal="left" vertical="center"/>
    </xf>
    <xf numFmtId="164" fontId="6" fillId="5" borderId="1" xfId="0" applyNumberFormat="1" applyFont="1" applyFill="1" applyBorder="1" applyAlignment="1">
      <alignment horizontal="right" vertical="top" wrapText="1"/>
    </xf>
    <xf numFmtId="164" fontId="9" fillId="5" borderId="1" xfId="0" applyNumberFormat="1" applyFont="1" applyFill="1" applyBorder="1" applyAlignment="1">
      <alignment horizontal="right"/>
    </xf>
    <xf numFmtId="164" fontId="9" fillId="13" borderId="1" xfId="0" applyNumberFormat="1" applyFont="1" applyFill="1" applyBorder="1" applyAlignment="1">
      <alignment horizontal="right"/>
    </xf>
    <xf numFmtId="0" fontId="1" fillId="13" borderId="1" xfId="0" applyFont="1" applyFill="1" applyBorder="1" applyAlignment="1">
      <alignment horizontal="right" vertical="center"/>
    </xf>
    <xf numFmtId="0" fontId="2" fillId="13" borderId="1" xfId="0" applyFont="1" applyFill="1" applyBorder="1" applyAlignment="1">
      <alignment horizontal="right" vertical="center"/>
    </xf>
    <xf numFmtId="0" fontId="2" fillId="13" borderId="1" xfId="0" applyFont="1" applyFill="1" applyBorder="1" applyAlignment="1">
      <alignment horizontal="right"/>
    </xf>
    <xf numFmtId="0" fontId="2" fillId="13" borderId="1" xfId="0" applyFont="1" applyFill="1" applyBorder="1" applyAlignment="1" applyProtection="1">
      <alignment horizontal="right"/>
      <protection locked="0"/>
    </xf>
    <xf numFmtId="0" fontId="2" fillId="12" borderId="1" xfId="0" applyFont="1" applyFill="1" applyBorder="1" applyAlignment="1">
      <alignment horizontal="left" vertical="center"/>
    </xf>
    <xf numFmtId="166" fontId="50" fillId="3" borderId="12" xfId="0" applyNumberFormat="1" applyFont="1" applyFill="1" applyBorder="1" applyAlignment="1">
      <alignment horizontal="left"/>
    </xf>
    <xf numFmtId="166" fontId="50" fillId="3" borderId="0" xfId="0" applyNumberFormat="1" applyFont="1" applyFill="1" applyAlignment="1">
      <alignment horizontal="left"/>
    </xf>
    <xf numFmtId="0" fontId="2" fillId="3" borderId="0" xfId="0" applyFont="1" applyFill="1" applyAlignment="1">
      <alignment horizontal="left"/>
    </xf>
    <xf numFmtId="0" fontId="51" fillId="16" borderId="6" xfId="0" applyFont="1" applyFill="1" applyBorder="1" applyAlignment="1">
      <alignment horizontal="center" vertical="center" wrapText="1"/>
    </xf>
    <xf numFmtId="0" fontId="51" fillId="16" borderId="8" xfId="0" applyFont="1" applyFill="1" applyBorder="1" applyAlignment="1">
      <alignment horizontal="center" vertical="center" wrapText="1"/>
    </xf>
    <xf numFmtId="0" fontId="12" fillId="3" borderId="10" xfId="0" applyFont="1" applyFill="1" applyBorder="1" applyAlignment="1">
      <alignment horizontal="left" vertical="center" wrapText="1" indent="3"/>
    </xf>
    <xf numFmtId="0" fontId="12" fillId="3" borderId="7" xfId="0" applyFont="1" applyFill="1" applyBorder="1" applyAlignment="1">
      <alignment horizontal="left" vertical="center" wrapText="1" indent="3"/>
    </xf>
    <xf numFmtId="0" fontId="12" fillId="3" borderId="4" xfId="0" applyFont="1" applyFill="1" applyBorder="1" applyAlignment="1">
      <alignment horizontal="left" vertical="center" wrapText="1" indent="3"/>
    </xf>
    <xf numFmtId="0" fontId="12" fillId="3" borderId="12" xfId="0" applyFont="1" applyFill="1" applyBorder="1" applyAlignment="1">
      <alignment horizontal="left" vertical="center" wrapText="1" indent="3"/>
    </xf>
    <xf numFmtId="0" fontId="12" fillId="3" borderId="0" xfId="0" applyFont="1" applyFill="1" applyAlignment="1">
      <alignment horizontal="left" vertical="center" wrapText="1" indent="3"/>
    </xf>
    <xf numFmtId="0" fontId="12" fillId="3" borderId="9" xfId="0" applyFont="1" applyFill="1" applyBorder="1" applyAlignment="1">
      <alignment horizontal="left" vertical="center" wrapText="1" indent="3"/>
    </xf>
    <xf numFmtId="0" fontId="13" fillId="4" borderId="6" xfId="0" applyFont="1" applyFill="1" applyBorder="1" applyAlignment="1">
      <alignment horizontal="center" vertical="center"/>
    </xf>
    <xf numFmtId="0" fontId="13" fillId="4" borderId="11" xfId="0" applyFont="1" applyFill="1" applyBorder="1" applyAlignment="1">
      <alignment horizontal="center" vertical="center"/>
    </xf>
    <xf numFmtId="0" fontId="12" fillId="3" borderId="10"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46" fillId="15" borderId="4" xfId="0" applyFont="1" applyFill="1" applyBorder="1" applyAlignment="1">
      <alignment horizontal="center" vertical="center" wrapText="1"/>
    </xf>
    <xf numFmtId="0" fontId="19" fillId="3" borderId="12" xfId="0" applyFont="1" applyFill="1" applyBorder="1" applyAlignment="1">
      <alignment horizontal="left"/>
    </xf>
    <xf numFmtId="0" fontId="19" fillId="3" borderId="0" xfId="0" applyFont="1" applyFill="1" applyAlignment="1">
      <alignment horizontal="left"/>
    </xf>
    <xf numFmtId="0" fontId="19" fillId="3" borderId="9" xfId="0" applyFont="1" applyFill="1" applyBorder="1" applyAlignment="1">
      <alignment horizontal="left"/>
    </xf>
    <xf numFmtId="0" fontId="30" fillId="3" borderId="12" xfId="2" applyFont="1" applyFill="1" applyBorder="1" applyAlignment="1" applyProtection="1">
      <alignment horizontal="left" vertical="center" wrapText="1" indent="1"/>
    </xf>
    <xf numFmtId="0" fontId="30" fillId="3" borderId="0" xfId="2" applyFont="1" applyFill="1" applyBorder="1" applyAlignment="1" applyProtection="1">
      <alignment horizontal="left" vertical="center" wrapText="1" indent="1"/>
    </xf>
    <xf numFmtId="0" fontId="30" fillId="3" borderId="9" xfId="2" applyFont="1" applyFill="1" applyBorder="1" applyAlignment="1" applyProtection="1">
      <alignment horizontal="left" vertical="center" wrapText="1" indent="1"/>
    </xf>
    <xf numFmtId="0" fontId="30" fillId="3" borderId="6" xfId="2" applyFont="1" applyFill="1" applyBorder="1" applyAlignment="1" applyProtection="1">
      <alignment horizontal="left" vertical="center" wrapText="1" indent="1"/>
    </xf>
    <xf numFmtId="0" fontId="30" fillId="3" borderId="11" xfId="2" applyFont="1" applyFill="1" applyBorder="1" applyAlignment="1" applyProtection="1">
      <alignment horizontal="left" vertical="center" wrapText="1" indent="1"/>
    </xf>
    <xf numFmtId="0" fontId="30" fillId="3" borderId="8" xfId="2" applyFont="1" applyFill="1" applyBorder="1" applyAlignment="1" applyProtection="1">
      <alignment horizontal="left" vertical="center" wrapText="1" indent="1"/>
    </xf>
    <xf numFmtId="0" fontId="25" fillId="3" borderId="12" xfId="0" applyFont="1" applyFill="1" applyBorder="1" applyAlignment="1">
      <alignment horizontal="left" vertical="top" wrapText="1" indent="1"/>
    </xf>
    <xf numFmtId="0" fontId="26" fillId="3" borderId="0" xfId="0" applyFont="1" applyFill="1" applyAlignment="1">
      <alignment horizontal="left" vertical="top" wrapText="1" indent="1"/>
    </xf>
    <xf numFmtId="0" fontId="26" fillId="3" borderId="12" xfId="0" applyFont="1" applyFill="1" applyBorder="1" applyAlignment="1">
      <alignment horizontal="left" vertical="top" wrapText="1" indent="1"/>
    </xf>
    <xf numFmtId="0" fontId="25" fillId="4" borderId="2" xfId="0" applyFont="1" applyFill="1" applyBorder="1" applyAlignment="1">
      <alignment horizontal="left" vertical="center" wrapText="1" indent="1"/>
    </xf>
    <xf numFmtId="0" fontId="25" fillId="4" borderId="5" xfId="0" applyFont="1" applyFill="1" applyBorder="1" applyAlignment="1">
      <alignment horizontal="left" vertical="center" wrapText="1" indent="1"/>
    </xf>
    <xf numFmtId="0" fontId="25" fillId="4" borderId="3" xfId="0" applyFont="1" applyFill="1" applyBorder="1" applyAlignment="1">
      <alignment horizontal="left" vertical="center" wrapText="1" indent="1"/>
    </xf>
    <xf numFmtId="0" fontId="10" fillId="5" borderId="2" xfId="0" applyFont="1" applyFill="1" applyBorder="1" applyAlignment="1">
      <alignment horizontal="right" vertical="center"/>
    </xf>
    <xf numFmtId="0" fontId="10" fillId="5" borderId="3" xfId="0" applyFont="1" applyFill="1" applyBorder="1" applyAlignment="1">
      <alignment horizontal="right" vertical="center"/>
    </xf>
    <xf numFmtId="0" fontId="25" fillId="3" borderId="12" xfId="0" applyFont="1" applyFill="1" applyBorder="1" applyAlignment="1">
      <alignment horizontal="right"/>
    </xf>
    <xf numFmtId="0" fontId="25" fillId="3" borderId="0" xfId="0" applyFont="1" applyFill="1" applyAlignment="1">
      <alignment horizontal="right"/>
    </xf>
    <xf numFmtId="0" fontId="17" fillId="3" borderId="12" xfId="0" applyFont="1" applyFill="1" applyBorder="1" applyAlignment="1">
      <alignment horizontal="right" wrapText="1"/>
    </xf>
    <xf numFmtId="0" fontId="17" fillId="3" borderId="0" xfId="0" applyFont="1" applyFill="1" applyAlignment="1">
      <alignment horizontal="right" wrapText="1"/>
    </xf>
    <xf numFmtId="0" fontId="49" fillId="3" borderId="4" xfId="0" applyFont="1" applyFill="1" applyBorder="1" applyAlignment="1">
      <alignment horizontal="left" wrapText="1"/>
    </xf>
    <xf numFmtId="0" fontId="49" fillId="3" borderId="9" xfId="0" applyFont="1" applyFill="1" applyBorder="1" applyAlignment="1">
      <alignment horizontal="left" wrapText="1"/>
    </xf>
    <xf numFmtId="0" fontId="9" fillId="4" borderId="2" xfId="0" applyFont="1" applyFill="1" applyBorder="1" applyAlignment="1">
      <alignment horizontal="right" vertical="center"/>
    </xf>
    <xf numFmtId="0" fontId="9" fillId="4" borderId="3" xfId="0" applyFont="1" applyFill="1" applyBorder="1" applyAlignment="1">
      <alignment horizontal="right" vertical="center"/>
    </xf>
    <xf numFmtId="0" fontId="0" fillId="5" borderId="0" xfId="0" applyFill="1" applyAlignment="1">
      <alignment horizontal="right"/>
    </xf>
    <xf numFmtId="0" fontId="10" fillId="4" borderId="2" xfId="0" applyFont="1" applyFill="1" applyBorder="1" applyAlignment="1">
      <alignment horizontal="right" vertical="center"/>
    </xf>
    <xf numFmtId="0" fontId="10" fillId="4" borderId="3" xfId="0" applyFont="1" applyFill="1" applyBorder="1" applyAlignment="1">
      <alignment horizontal="right" vertical="center"/>
    </xf>
  </cellXfs>
  <cellStyles count="7">
    <cellStyle name="Check Cell 2" xfId="2" xr:uid="{639FACC7-BE9F-4BB0-B770-BB903B18E248}"/>
    <cellStyle name="Currency" xfId="5" builtinId="4"/>
    <cellStyle name="Hyperlink" xfId="3" builtinId="8"/>
    <cellStyle name="Normal" xfId="0" builtinId="0"/>
    <cellStyle name="Normal 2" xfId="1" xr:uid="{00000000-0005-0000-0000-00002F000000}"/>
    <cellStyle name="Normal 3" xfId="4" xr:uid="{D6129002-A347-47FD-9126-97BE04CAE581}"/>
    <cellStyle name="Normal 4" xfId="6" xr:uid="{266ACD1E-216C-4758-AFAE-73FDDBE9302B}"/>
  </cellStyles>
  <dxfs count="220">
    <dxf>
      <font>
        <color theme="9"/>
      </font>
    </dxf>
    <dxf>
      <font>
        <color rgb="FFFF0000"/>
      </font>
    </dxf>
    <dxf>
      <font>
        <color theme="1" tint="0.499984740745262"/>
      </font>
      <fill>
        <patternFill>
          <bgColor theme="0" tint="-0.14996795556505021"/>
        </patternFill>
      </fill>
    </dxf>
    <dxf>
      <fill>
        <patternFill>
          <bgColor theme="0" tint="-4.9989318521683403E-2"/>
        </patternFill>
      </fill>
    </dxf>
    <dxf>
      <font>
        <color theme="1" tint="0.499984740745262"/>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ill>
        <patternFill>
          <bgColor theme="0" tint="-4.9989318521683403E-2"/>
        </patternFill>
      </fill>
    </dxf>
    <dxf>
      <font>
        <color theme="1" tint="0.499984740745262"/>
      </font>
      <fill>
        <patternFill>
          <bgColor theme="0" tint="-0.14996795556505021"/>
        </patternFill>
      </fill>
    </dxf>
    <dxf>
      <fill>
        <patternFill>
          <bgColor theme="0" tint="-4.9989318521683403E-2"/>
        </patternFill>
      </fill>
    </dxf>
    <dxf>
      <font>
        <color theme="1" tint="0.499984740745262"/>
      </font>
      <fill>
        <patternFill>
          <bgColor theme="0" tint="-0.14996795556505021"/>
        </patternFill>
      </fill>
    </dxf>
    <dxf>
      <font>
        <color theme="9"/>
      </font>
    </dxf>
    <dxf>
      <font>
        <color rgb="FFFF0000"/>
      </font>
    </dxf>
    <dxf>
      <fill>
        <patternFill>
          <bgColor theme="0" tint="-4.9989318521683403E-2"/>
        </patternFill>
      </fill>
    </dxf>
    <dxf>
      <fill>
        <patternFill>
          <bgColor theme="0" tint="-4.9989318521683403E-2"/>
        </patternFill>
      </fill>
    </dxf>
    <dxf>
      <font>
        <color theme="1" tint="0.499984740745262"/>
      </font>
      <fill>
        <patternFill>
          <bgColor theme="0" tint="-0.14996795556505021"/>
        </patternFill>
      </fill>
    </dxf>
    <dxf>
      <fill>
        <patternFill>
          <bgColor theme="0" tint="-4.9989318521683403E-2"/>
        </patternFill>
      </fill>
    </dxf>
    <dxf>
      <fill>
        <patternFill>
          <bgColor theme="0" tint="-4.9989318521683403E-2"/>
        </patternFill>
      </fill>
    </dxf>
    <dxf>
      <font>
        <color theme="1" tint="0.499984740745262"/>
      </font>
      <fill>
        <patternFill>
          <bgColor theme="0" tint="-0.14996795556505021"/>
        </patternFill>
      </fill>
    </dxf>
    <dxf>
      <fill>
        <patternFill patternType="lightUp">
          <fgColor theme="1" tint="0.34998626667073579"/>
          <bgColor theme="1" tint="0.14996795556505021"/>
        </patternFill>
      </fill>
    </dxf>
    <dxf>
      <fill>
        <patternFill patternType="lightUp">
          <fgColor theme="1" tint="0.24994659260841701"/>
          <bgColor theme="1" tint="0.14996795556505021"/>
        </patternFill>
      </fill>
    </dxf>
    <dxf>
      <fill>
        <patternFill patternType="lightUp">
          <fgColor theme="1" tint="0.34998626667073579"/>
          <bgColor theme="1" tint="0.14996795556505021"/>
        </patternFill>
      </fill>
    </dxf>
    <dxf>
      <fill>
        <patternFill patternType="lightUp">
          <fgColor theme="1" tint="0.24994659260841701"/>
          <bgColor theme="1" tint="0.14996795556505021"/>
        </patternFill>
      </fill>
    </dxf>
    <dxf>
      <fill>
        <patternFill patternType="lightUp">
          <fgColor theme="1" tint="0.34998626667073579"/>
          <bgColor theme="1" tint="0.14996795556505021"/>
        </patternFill>
      </fill>
    </dxf>
    <dxf>
      <fill>
        <patternFill patternType="lightUp">
          <fgColor theme="1" tint="0.24994659260841701"/>
          <bgColor theme="1" tint="0.14996795556505021"/>
        </patternFill>
      </fill>
    </dxf>
    <dxf>
      <font>
        <color theme="1" tint="0.499984740745262"/>
      </font>
      <fill>
        <patternFill>
          <bgColor theme="0" tint="-0.14996795556505021"/>
        </patternFill>
      </fill>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ont>
        <color theme="1" tint="0.499984740745262"/>
      </font>
      <fill>
        <patternFill>
          <bgColor theme="0" tint="-0.14996795556505021"/>
        </patternFill>
      </fill>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ont>
        <color theme="1" tint="0.499984740745262"/>
      </font>
      <fill>
        <patternFill>
          <bgColor theme="0" tint="-0.14996795556505021"/>
        </patternFill>
      </fill>
    </dxf>
    <dxf>
      <font>
        <color theme="9" tint="-0.24994659260841701"/>
      </font>
    </dxf>
    <dxf>
      <font>
        <color rgb="FFC00000"/>
      </font>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ill>
        <patternFill>
          <bgColor theme="0" tint="-4.9989318521683403E-2"/>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9" tint="-0.24994659260841701"/>
      </font>
    </dxf>
    <dxf>
      <font>
        <color rgb="FFC00000"/>
      </font>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ill>
        <patternFill>
          <bgColor theme="0" tint="-4.9989318521683403E-2"/>
        </patternFill>
      </fill>
    </dxf>
    <dxf>
      <font>
        <color theme="1" tint="0.499984740745262"/>
      </font>
      <fill>
        <patternFill>
          <bgColor theme="0" tint="-0.14996795556505021"/>
        </patternFill>
      </fill>
    </dxf>
    <dxf>
      <font>
        <color theme="9" tint="-0.24994659260841701"/>
      </font>
    </dxf>
    <dxf>
      <font>
        <color rgb="FFC00000"/>
      </font>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ont>
        <color theme="1" tint="0.499984740745262"/>
      </font>
      <fill>
        <patternFill>
          <bgColor theme="0" tint="-0.14996795556505021"/>
        </patternFill>
      </fill>
    </dxf>
    <dxf>
      <numFmt numFmtId="0" formatCode="General"/>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numFmt numFmtId="30" formatCode="@"/>
    </dxf>
    <dxf>
      <font>
        <b val="0"/>
        <i val="0"/>
        <strike val="0"/>
        <condense val="0"/>
        <extend val="0"/>
        <outline val="0"/>
        <shadow val="0"/>
        <u val="none"/>
        <vertAlign val="baseline"/>
        <sz val="9"/>
        <color theme="1"/>
        <name val="Calibri Light"/>
        <family val="2"/>
        <scheme val="none"/>
      </font>
      <numFmt numFmtId="30" formatCode="@"/>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strike val="0"/>
        <outline val="0"/>
        <shadow val="0"/>
        <u val="none"/>
        <vertAlign val="baseline"/>
        <sz val="10"/>
        <color theme="1"/>
        <name val="Calibri Light"/>
        <family val="2"/>
        <scheme val="none"/>
      </font>
    </dxf>
    <dxf>
      <font>
        <strike val="0"/>
        <outline val="0"/>
        <shadow val="0"/>
        <u val="none"/>
        <vertAlign val="baseline"/>
        <sz val="10"/>
        <color theme="1"/>
        <name val="Calibri Light"/>
        <family val="2"/>
        <scheme val="none"/>
      </font>
    </dxf>
    <dxf>
      <font>
        <strike val="0"/>
        <outline val="0"/>
        <shadow val="0"/>
        <u val="none"/>
        <vertAlign val="baseline"/>
        <sz val="10"/>
        <color theme="1"/>
        <name val="Calibri Light"/>
        <family val="2"/>
        <scheme val="none"/>
      </font>
      <alignment horizontal="left" vertical="top" textRotation="0" wrapText="0" indent="0" justifyLastLine="0" shrinkToFit="0" readingOrder="0"/>
    </dxf>
    <dxf>
      <font>
        <strike val="0"/>
        <outline val="0"/>
        <shadow val="0"/>
        <u val="none"/>
        <vertAlign val="baseline"/>
        <sz val="10"/>
        <color theme="1"/>
        <name val="Calibri Light"/>
        <family val="2"/>
        <scheme val="none"/>
      </font>
    </dxf>
    <dxf>
      <font>
        <strike val="0"/>
        <outline val="0"/>
        <shadow val="0"/>
        <u val="none"/>
        <vertAlign val="baseline"/>
        <sz val="10"/>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numFmt numFmtId="30" formatCode="@"/>
    </dxf>
    <dxf>
      <font>
        <b val="0"/>
        <i val="0"/>
        <strike val="0"/>
        <condense val="0"/>
        <extend val="0"/>
        <outline val="0"/>
        <shadow val="0"/>
        <u val="none"/>
        <vertAlign val="baseline"/>
        <sz val="9"/>
        <color theme="1"/>
        <name val="Calibri Light"/>
        <family val="2"/>
        <scheme val="none"/>
      </font>
      <numFmt numFmtId="30" formatCode="@"/>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strike val="0"/>
        <outline val="0"/>
        <shadow val="0"/>
        <u val="none"/>
        <vertAlign val="baseline"/>
        <sz val="9"/>
        <color theme="1"/>
        <name val="Calibri Light"/>
        <family val="2"/>
        <scheme val="none"/>
      </font>
    </dxf>
    <dxf>
      <font>
        <strike val="0"/>
        <outline val="0"/>
        <shadow val="0"/>
        <u val="none"/>
        <vertAlign val="baseline"/>
        <sz val="9"/>
        <color theme="1"/>
        <name val="Calibri Light"/>
        <family val="2"/>
        <scheme val="none"/>
      </font>
    </dxf>
    <dxf>
      <font>
        <strike val="0"/>
        <outline val="0"/>
        <shadow val="0"/>
        <u val="none"/>
        <vertAlign val="baseline"/>
        <sz val="9"/>
        <color theme="1"/>
        <name val="Calibri Light"/>
        <family val="2"/>
        <scheme val="none"/>
      </font>
    </dxf>
    <dxf>
      <font>
        <b val="0"/>
        <i val="0"/>
        <strike val="0"/>
        <condense val="0"/>
        <extend val="0"/>
        <outline val="0"/>
        <shadow val="0"/>
        <u val="none"/>
        <vertAlign val="baseline"/>
        <sz val="10"/>
        <color indexed="8"/>
        <name val="Calibri"/>
        <family val="2"/>
        <scheme val="none"/>
      </font>
      <numFmt numFmtId="169" formatCode="[$-409]d\-mmm\-yyyy;@"/>
      <fill>
        <patternFill patternType="solid">
          <fgColor indexed="64"/>
          <bgColor rgb="FFFDEFE7"/>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indexed="8"/>
        <name val="Calibri"/>
        <family val="2"/>
        <scheme val="none"/>
      </font>
      <numFmt numFmtId="30" formatCode="@"/>
      <fill>
        <patternFill patternType="solid">
          <fgColor indexed="64"/>
          <bgColor rgb="FFFDEFE7"/>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none"/>
      </font>
      <numFmt numFmtId="30" formatCode="@"/>
      <fill>
        <patternFill patternType="solid">
          <fgColor indexed="64"/>
          <bgColor rgb="FFF0F3FA"/>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none"/>
      </font>
      <numFmt numFmtId="30" formatCode="@"/>
      <fill>
        <patternFill patternType="solid">
          <fgColor indexed="64"/>
          <bgColor rgb="FFF0F3FA"/>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none"/>
      </font>
      <numFmt numFmtId="30" formatCode="@"/>
      <fill>
        <patternFill patternType="solid">
          <fgColor indexed="64"/>
          <bgColor rgb="FFF0F3FA"/>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none"/>
      </font>
      <numFmt numFmtId="30" formatCode="@"/>
      <fill>
        <patternFill patternType="solid">
          <fgColor indexed="64"/>
          <bgColor rgb="FFF0F3FA"/>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indexed="8"/>
        <name val="Calibri"/>
        <family val="2"/>
        <scheme val="none"/>
      </font>
      <numFmt numFmtId="30" formatCode="@"/>
      <fill>
        <patternFill patternType="solid">
          <fgColor indexed="64"/>
          <bgColor rgb="FFF0F3FA"/>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indexed="8"/>
        <name val="Calibri"/>
        <family val="2"/>
        <scheme val="none"/>
      </font>
      <numFmt numFmtId="30" formatCode="@"/>
      <fill>
        <patternFill patternType="solid">
          <fgColor indexed="64"/>
          <bgColor rgb="FFEAF4E4"/>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indexed="8"/>
        <name val="Calibri"/>
        <family val="2"/>
        <scheme val="none"/>
      </font>
      <numFmt numFmtId="30" formatCode="@"/>
      <fill>
        <patternFill patternType="solid">
          <fgColor indexed="64"/>
          <bgColor rgb="FFEAF4E4"/>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indexed="8"/>
        <name val="Calibri"/>
        <family val="2"/>
        <scheme val="none"/>
      </font>
      <numFmt numFmtId="30" formatCode="@"/>
      <fill>
        <patternFill patternType="solid">
          <fgColor indexed="64"/>
          <bgColor rgb="FFEAF4E4"/>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indexed="8"/>
        <name val="Calibri"/>
        <family val="2"/>
        <scheme val="none"/>
      </font>
      <numFmt numFmtId="30" formatCode="@"/>
      <fill>
        <patternFill patternType="solid">
          <fgColor indexed="64"/>
          <bgColor rgb="FFEAF4E4"/>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left style="thin">
          <color indexed="64"/>
        </left>
        <right style="thin">
          <color indexed="64"/>
        </right>
        <top style="thin">
          <color indexed="64"/>
        </top>
        <bottom style="thin">
          <color indexed="64"/>
        </bottom>
      </border>
    </dxf>
    <dxf>
      <protection locked="0" hidden="0"/>
    </dxf>
    <dxf>
      <protection locked="1" hidden="0"/>
    </dxf>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ill>
        <patternFill patternType="solid">
          <fgColor indexed="64"/>
          <bgColor theme="0" tint="-4.9989318521683403E-2"/>
        </patternFill>
      </fill>
      <alignment horizontal="center" vertical="bottom" textRotation="0" wrapText="0" indent="0" justifyLastLine="0" shrinkToFit="0" readingOrder="0"/>
      <protection locked="0" hidden="0"/>
    </dxf>
    <dxf>
      <fill>
        <patternFill patternType="solid">
          <fgColor indexed="64"/>
          <bgColor theme="0" tint="-4.9989318521683403E-2"/>
        </patternFill>
      </fill>
      <alignment horizontal="center" vertical="bottom" textRotation="0" wrapText="0" indent="0" justifyLastLine="0" shrinkToFit="0" readingOrder="0"/>
      <protection locked="0" hidden="0"/>
    </dxf>
    <dxf>
      <fill>
        <patternFill patternType="solid">
          <fgColor indexed="64"/>
          <bgColor theme="0" tint="-4.9989318521683403E-2"/>
        </patternFill>
      </fill>
      <protection locked="0" hidden="0"/>
    </dxf>
    <dxf>
      <fill>
        <patternFill patternType="solid">
          <fgColor indexed="64"/>
          <bgColor theme="0" tint="-4.9989318521683403E-2"/>
        </patternFill>
      </fill>
      <protection locked="0" hidden="0"/>
    </dxf>
    <dxf>
      <fill>
        <patternFill patternType="solid">
          <fgColor indexed="64"/>
          <bgColor theme="0" tint="-4.9989318521683403E-2"/>
        </patternFill>
      </fill>
      <protection locked="0" hidden="0"/>
    </dxf>
    <dxf>
      <fill>
        <patternFill patternType="solid">
          <fgColor indexed="64"/>
          <bgColor theme="0" tint="-4.9989318521683403E-2"/>
        </patternFill>
      </fill>
      <protection locked="0" hidden="0"/>
    </dxf>
    <dxf>
      <fill>
        <patternFill patternType="solid">
          <fgColor indexed="64"/>
          <bgColor theme="0" tint="-4.9989318521683403E-2"/>
        </patternFill>
      </fill>
      <protection locked="0" hidden="0"/>
    </dxf>
    <dxf>
      <fill>
        <patternFill patternType="solid">
          <fgColor indexed="64"/>
          <bgColor theme="0" tint="-4.9989318521683403E-2"/>
        </patternFill>
      </fill>
      <protection locked="0" hidden="0"/>
    </dxf>
    <dxf>
      <fill>
        <patternFill patternType="solid">
          <fgColor indexed="64"/>
          <bgColor theme="0" tint="-4.9989318521683403E-2"/>
        </patternFill>
      </fill>
      <protection locked="0" hidden="0"/>
    </dxf>
    <dxf>
      <border outline="0">
        <top style="thin">
          <color indexed="64"/>
        </top>
      </border>
    </dxf>
    <dxf>
      <fill>
        <patternFill patternType="solid">
          <fgColor indexed="64"/>
          <bgColor theme="0" tint="-4.9989318521683403E-2"/>
        </patternFill>
      </fill>
      <protection locked="1" hidden="0"/>
    </dxf>
    <dxf>
      <border outline="0">
        <bottom style="thin">
          <color indexed="64"/>
        </bottom>
      </border>
    </dxf>
    <dxf>
      <protection locked="1" hidden="0"/>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family val="2"/>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family val="2"/>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family val="2"/>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family val="2"/>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thin">
          <color rgb="FF000000"/>
        </left>
        <right style="thin">
          <color rgb="FF000000"/>
        </right>
        <top style="thin">
          <color rgb="FF000000"/>
        </top>
        <bottom style="thin">
          <color rgb="FF000000"/>
        </bottom>
      </border>
    </dxf>
    <dxf>
      <protection locked="0" hidden="0"/>
    </dxf>
    <dxf>
      <protection locked="1" hidden="0"/>
    </dxf>
    <dxf>
      <font>
        <b val="0"/>
        <i val="0"/>
        <strike val="0"/>
        <condense val="0"/>
        <extend val="0"/>
        <outline val="0"/>
        <shadow val="0"/>
        <u val="none"/>
        <vertAlign val="baseline"/>
        <sz val="11"/>
        <color indexed="8"/>
        <name val="Calibri"/>
        <family val="2"/>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family val="2"/>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family val="2"/>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family val="2"/>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family val="2"/>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family val="2"/>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family val="2"/>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family val="2"/>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family val="2"/>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family val="2"/>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
        <color indexed="8"/>
        <name val="Calibri"/>
        <family val="2"/>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outline="0">
        <left style="thin">
          <color rgb="FF000000"/>
        </left>
        <right style="thin">
          <color rgb="FF000000"/>
        </right>
        <top style="thin">
          <color rgb="FF000000"/>
        </top>
        <bottom style="thin">
          <color rgb="FF000000"/>
        </bottom>
      </border>
    </dxf>
    <dxf>
      <protection locked="0" hidden="0"/>
    </dxf>
    <dxf>
      <protection locked="1" hidden="0"/>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FFF8E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FFF8E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EAF4E4"/>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EAF4E4"/>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EAF4E4"/>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EAF4E4"/>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EAF4E4"/>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EAF4E4"/>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F0F3FA"/>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F0F3FA"/>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F0F3FA"/>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F0F3FA"/>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F0F3FA"/>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F0F3FA"/>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F0F3FA"/>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F0F3FA"/>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F0F3FA"/>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F0F3FA"/>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F0F3FA"/>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F0F3FA"/>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F0F3FA"/>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family val="2"/>
        <scheme val="none"/>
      </font>
      <numFmt numFmtId="30" formatCode="@"/>
      <fill>
        <patternFill patternType="solid">
          <fgColor indexed="64"/>
          <bgColor rgb="FFF0F3FA"/>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family val="2"/>
        <scheme val="none"/>
      </font>
      <numFmt numFmtId="30" formatCode="@"/>
      <fill>
        <patternFill patternType="solid">
          <fgColor indexed="64"/>
          <bgColor rgb="FFF0F3FA"/>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family val="2"/>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family val="2"/>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family val="2"/>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family val="2"/>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family val="2"/>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family val="2"/>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thin">
          <color rgb="FF000000"/>
        </left>
        <right style="thin">
          <color rgb="FF000000"/>
        </right>
        <top style="thin">
          <color rgb="FF000000"/>
        </top>
        <bottom style="thin">
          <color rgb="FF000000"/>
        </bottom>
      </border>
    </dxf>
    <dxf>
      <protection locked="0" hidden="0"/>
    </dxf>
    <dxf>
      <protection locked="1" hidden="0"/>
    </dxf>
  </dxfs>
  <tableStyles count="0" defaultTableStyle="TableStyleMedium2" defaultPivotStyle="PivotStyleLight16"/>
  <colors>
    <mruColors>
      <color rgb="FFF2F2F2"/>
      <color rgb="FFD9D9D9"/>
      <color rgb="FF5B9BD5"/>
      <color rgb="FF70AD47"/>
      <color rgb="FFEAE1FF"/>
      <color rgb="FFFFF8E5"/>
      <color rgb="FFEAF4E4"/>
      <color rgb="FFFEF2EC"/>
      <color rgb="FFE6E6E6"/>
      <color rgb="FFF0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Unguran, Carreen CITZ:EX" id="{17E102FD-5A6E-41FF-8211-476E02EF2918}" userId="S::Carreen.Unguran@gov.bc.ca::4a92c90d-669d-4dd6-978f-a88090523c50"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648837B-4C63-4DAE-91F6-DC98ABA59DE4}" name="Table920" displayName="Table920" ref="B25:AG92" totalsRowShown="0" headerRowDxfId="219" dataDxfId="218" tableBorderDxfId="217">
  <autoFilter ref="B25:AG92" xr:uid="{CDBBEE50-3158-4924-A79D-BCBA6B9131EC}"/>
  <tableColumns count="32">
    <tableColumn id="1" xr3:uid="{096AFF1E-113A-4502-8467-13BF52401A41}" name="Site ID" dataDxfId="216"/>
    <tableColumn id="32" xr3:uid="{16C1ED9C-A9AB-4A8A-B42A-413BC6398173}" name="Highway" dataDxfId="215"/>
    <tableColumn id="2" xr3:uid="{283BBB29-1497-4D1C-9055-81F24E65B793}" name="Latitude" dataDxfId="214"/>
    <tableColumn id="3" xr3:uid="{1C62EFF6-2F26-4EBC-82DA-01D6B7C4C38B}" name="Longitude" dataDxfId="213"/>
    <tableColumn id="11" xr3:uid="{92A9020C-1744-476D-8D55-2AE1A1162969}" name="Base Station Tower Height Above Ground (m)" dataDxfId="212"/>
    <tableColumn id="10" xr3:uid="{6F016CC2-1785-49C1-AD56-9A49FCF837BA}" name="Base Station Antenna Height Above Ground (m)" dataDxfId="211"/>
    <tableColumn id="4" xr3:uid="{4E3B7995-58B8-41E5-A25C-79E353F7F7E7}" name="Tower Use_x000a_(use drop-down in each cell)" dataDxfId="210"/>
    <tableColumn id="8" xr3:uid="{D99D03EF-C052-4E9A-A1FC-FFD843BFAD30}" name="New or Existing (use drop-down in each cell)" dataDxfId="209"/>
    <tableColumn id="5" xr3:uid="{4EEB37B3-FF65-44E5-9AF9-7F47F2035B61}" name="Wireless Technology Standard (use drop-down in each cell)" dataDxfId="208"/>
    <tableColumn id="9" xr3:uid="{1E9A3C78-B446-404F-8CBF-DE77770F7B52}" name="If &quot;Other&quot; Technology Selected, Please Specify" dataDxfId="207"/>
    <tableColumn id="6" xr3:uid="{4766A59B-E550-4B84-B55F-5661AE207002}" name="If &quot;LTE&quot; Technology Selected, Please Specify configuration (use drop-down in each cell)" dataDxfId="206"/>
    <tableColumn id="13" xr3:uid="{E2CCE5F3-F3B7-49CD-BBBC-9902331C7BD6}" name="Release/Version" dataDxfId="205"/>
    <tableColumn id="12" xr3:uid="{93AA940E-F999-474B-A247-ED482411B02F}" name="Operational Frequency Band (MHz)" dataDxfId="204"/>
    <tableColumn id="17" xr3:uid="{D59178A5-D0A4-4AA9-9011-E084D4628EAB}" name="Operational Bandwidth (MHz)" dataDxfId="203"/>
    <tableColumn id="16" xr3:uid="{D5DEBB1B-DCD6-45D7-AEC8-262BD44D727F}" name="Spectrum License Status (use drop-down in each cell)" dataDxfId="202"/>
    <tableColumn id="15" xr3:uid="{7A3C5039-C6CD-4353-920A-972DF3A2CEB6}" name="Multiple Input Multiple Output (MIMO) Configuration (use drop-down in each cell)" dataDxfId="201"/>
    <tableColumn id="21" xr3:uid="{2D386326-5DB6-4F38-949B-BB3244BA5537}" name="Massive MIMO Gain Factor (if known)" dataDxfId="200"/>
    <tableColumn id="20" xr3:uid="{EBA2E323-3181-4583-A0FC-24BCC42F6E3C}" name="Base Station Antenna Gain (dBi)" dataDxfId="199"/>
    <tableColumn id="19" xr3:uid="{6D28AD8A-9B38-4626-9F37-BE2AA6CDA281}" name="Number of Sectors (use drop-down in each cell)" dataDxfId="198"/>
    <tableColumn id="18" xr3:uid="{4816581E-7C57-45B5-8A76-04CD33EAB682}" name="Base Station Tower Height Above Ground (m)2" dataDxfId="197"/>
    <tableColumn id="22" xr3:uid="{5EAC3C86-7F80-4240-BA90-CA0E7922326C}" name="Base Station Antenna Height Above Groung (m)" dataDxfId="196"/>
    <tableColumn id="28" xr3:uid="{043178D4-0FE7-4CCB-AA91-0E387997ADC7}" name="Sector 1" dataDxfId="195"/>
    <tableColumn id="27" xr3:uid="{F3032198-FBA3-4F2C-A69D-FFCA8BDD313B}" name="Sector 2" dataDxfId="194"/>
    <tableColumn id="26" xr3:uid="{62954E71-2159-4766-9077-D1A668585B42}" name="Sector 3" dataDxfId="193"/>
    <tableColumn id="25" xr3:uid="{3BF53CC8-1988-418C-A224-295790F40AE0}" name="Sector 4" dataDxfId="192"/>
    <tableColumn id="24" xr3:uid="{AF0F6A89-E620-4CE6-A12E-B6C54FB94B81}" name="Sector 5" dataDxfId="191"/>
    <tableColumn id="23" xr3:uid="{BB48C5BD-7D9C-4731-B605-73E4E55E4505}" name="Sector 6" dataDxfId="190"/>
    <tableColumn id="29" xr3:uid="{62A1292D-FCA8-4FE3-AC10-4CD7B6F090E3}" name="Backbone Components (use drop-down in each cell)" dataDxfId="189"/>
    <tableColumn id="30" xr3:uid="{E9B0DC21-8061-4C6D-83F4-65CFDF66DC81}" name="If &quot;Fibre&quot;, Number of Strands in Cable Bundle" dataDxfId="188"/>
    <tableColumn id="14" xr3:uid="{3E974C37-157E-4A29-B2B5-42D608262663}" name="Downstream Capacity (Mbps)" dataDxfId="187"/>
    <tableColumn id="31" xr3:uid="{BB4E1E55-E2F8-43A3-9A27-43825C17EF2B}" name="Upstream Capacity (Mbps)" dataDxfId="186"/>
    <tableColumn id="7" xr3:uid="{14422F13-ECA7-44BC-8313-8B23A06C9909}" name="Estimated new cellular coverage (km)" dataDxfId="185"/>
  </tableColumns>
  <tableStyleInfo name="TableStyleLight1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BAC8804-28DF-4C6B-A398-E0518B43FB2A}" name="Table3" displayName="Table3" ref="C2:C5" totalsRowShown="0" headerRowDxfId="99" dataDxfId="98">
  <autoFilter ref="C2:C5" xr:uid="{08409E98-01A7-4D78-A628-A84B0473BACB}"/>
  <tableColumns count="1">
    <tableColumn id="1" xr3:uid="{E6B9778F-464B-4A03-94C4-4A3B3BC6D233}" name="Community Deployment" dataDxfId="97"/>
  </tableColumns>
  <tableStyleInfo name="TableStyleMedium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E7C301D-B4B5-4250-8B90-7C8B46E3C6CE}" name="Table4" displayName="Table4" ref="E2:E5" totalsRowShown="0" headerRowDxfId="96" dataDxfId="95">
  <autoFilter ref="E2:E5" xr:uid="{B226360C-6F7A-4DB3-857E-8B0CA44685C5}"/>
  <tableColumns count="1">
    <tableColumn id="1" xr3:uid="{34C46DCF-F85A-4D1A-A990-3BBDC6DAA370}" name="Proposed Speeds" dataDxfId="94"/>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47C4674-93E6-470D-B4C9-5ECE4A9DC32B}" name="Table5" displayName="Table5" ref="C15:C17" totalsRowShown="0" headerRowDxfId="93" dataDxfId="92">
  <autoFilter ref="C15:C17" xr:uid="{C1B9EE41-9AA4-47F7-B515-E03B243FBC61}"/>
  <tableColumns count="1">
    <tableColumn id="1" xr3:uid="{017B204C-4DF7-426F-BC52-7131BAEC99EC}" name="Site Status" dataDxfId="91"/>
  </tableColumns>
  <tableStyleInfo name="TableStyleMedium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EB027B-2D23-4323-8A63-6346DABF30FC}" name="Table6" displayName="Table6" ref="B15:B19" totalsRowShown="0" headerRowDxfId="90" dataDxfId="89">
  <autoFilter ref="B15:B19" xr:uid="{53A61970-DFD8-41C1-83EF-E39523DE856C}"/>
  <tableColumns count="1">
    <tableColumn id="1" xr3:uid="{C1CB65A1-3B14-43B9-9E62-85788089A9C4}" name="Site Type" dataDxfId="88"/>
  </tableColumns>
  <tableStyleInfo name="TableStyleMedium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F008DE7-4BE1-43B5-ACA8-E1D9FD6D018A}" name="Table7" displayName="Table7" ref="D15:D17" totalsRowShown="0" headerRowDxfId="87" dataDxfId="86">
  <autoFilter ref="D15:D17" xr:uid="{900305C6-84D9-4876-801A-5C98E0D2CCBC}"/>
  <tableColumns count="1">
    <tableColumn id="1" xr3:uid="{846E376C-2F79-4106-B1D5-949144DB37BA}" name="Power Status" dataDxfId="85"/>
  </tableColumns>
  <tableStyleInfo name="TableStyleMedium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27D09E9-455B-4FF9-AEE7-D733754A8395}" name="Table8" displayName="Table8" ref="G2:I75" totalsRowShown="0" headerRowDxfId="84" dataDxfId="83">
  <autoFilter ref="G2:I75" xr:uid="{E736B74E-E265-45F9-BE3B-871BAF1E9902}"/>
  <tableColumns count="3">
    <tableColumn id="1" xr3:uid="{D61E9668-EBAB-437D-A7FB-DDEB5BE5C7BF}" name="#" dataDxfId="82"/>
    <tableColumn id="2" xr3:uid="{BBA4073B-C930-4508-A19D-C3AD9B500805}" name="HIGHWAY" dataDxfId="81"/>
    <tableColumn id="3" xr3:uid="{10CCDBD5-46A0-4074-962E-E1092E126100}" name="List of BC HWYs" dataDxfId="80">
      <calculatedColumnFormula>_xlfn.CONCAT("HWY ",G3," - ",H3)</calculatedColumnFormula>
    </tableColumn>
  </tableColumns>
  <tableStyleInfo name="TableStyleMedium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7374E14-2040-419E-ADCE-31FDFFA497A6}" name="Table10" displayName="Table10" ref="E15:E20" totalsRowShown="0" headerRowDxfId="79" dataDxfId="78">
  <autoFilter ref="E15:E20" xr:uid="{59B4F6B2-08C1-4F0D-B0B6-ECE832CD2410}"/>
  <tableColumns count="1">
    <tableColumn id="1" xr3:uid="{1EE46171-B43D-4E9F-86B8-C0817C9E3D0B}" name="HWY Site Type" dataDxfId="77"/>
  </tableColumns>
  <tableStyleInfo name="TableStyleMedium6"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E570EEC-AB8B-4980-A876-22F74ED310DC}" name="Table12" displayName="Table12" ref="K2:K238" totalsRowShown="0" headerRowDxfId="76" dataDxfId="75">
  <autoFilter ref="K2:K238" xr:uid="{49AF0C6F-9305-4827-8F47-74D491C150EA}"/>
  <tableColumns count="1">
    <tableColumn id="1" xr3:uid="{F622F184-FEEA-4440-B8A6-E31FCD0D956A}" name="Inland Ferries &amp; Rest Areas" dataDxfId="74"/>
  </tableColumns>
  <tableStyleInfo name="TableStyleMedium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C5FB5FB-4AAF-4522-AC09-AE27B45F7548}" name="Table13" displayName="Table13" ref="B22:B25" totalsRowShown="0" headerRowDxfId="73" dataDxfId="72">
  <autoFilter ref="B22:B25" xr:uid="{56CBE6A1-3B3C-423F-A8BB-005111CD156B}"/>
  <tableColumns count="1">
    <tableColumn id="1" xr3:uid="{25E5CC8B-589C-4531-8A77-892492FF73EB}" name="Cellular Solutions" dataDxfId="71"/>
  </tableColumns>
  <tableStyleInfo name="TableStyleMedium6"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4CAEA9D-CC32-4F8E-A1FD-96308451FDDD}" name="Table17" displayName="Table17" ref="M2:M31" totalsRowShown="0" headerRowDxfId="70" dataDxfId="69">
  <autoFilter ref="M2:M31" xr:uid="{2FCA29CA-5DBE-49F4-A002-A7A9F1848CD4}"/>
  <tableColumns count="1">
    <tableColumn id="1" xr3:uid="{510174EC-328B-4CC7-ADED-B9B62512F322}" name="Regional Districts" dataDxfId="68"/>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F7046AC-5CE0-45D7-9539-AE6E0FBAEF3E}" name="Table9201222" displayName="Table9201222" ref="B25:L92" totalsRowShown="0" headerRowDxfId="184" dataDxfId="183" tableBorderDxfId="182">
  <autoFilter ref="B25:L92" xr:uid="{CDBBEE50-3158-4924-A79D-BCBA6B9131EC}"/>
  <tableColumns count="11">
    <tableColumn id="1" xr3:uid="{3A42C608-5324-4456-9B69-5D59AD16A6C3}" name="Location ID" dataDxfId="181"/>
    <tableColumn id="17" xr3:uid="{36E6E9EE-5A76-47E7-B2C5-99E2856468BA}" name="Proposed Site Type _x000a_(use drop-down in each cell)" dataDxfId="180"/>
    <tableColumn id="10" xr3:uid="{3B5253E2-701B-4674-A93C-E86442366622}" name="Inland Ferries &amp; Rest Areas_x000a_(use drop-down in each cell)" dataDxfId="179"/>
    <tableColumn id="2" xr3:uid="{8F7FF04A-F71E-4F4E-BBE2-4B1B74566F71}" name="Latitude" dataDxfId="178"/>
    <tableColumn id="3" xr3:uid="{5C64D53A-B7C5-4F19-8CDB-DC5041E405CA}" name="Longitude" dataDxfId="177"/>
    <tableColumn id="11" xr3:uid="{10C1C453-0463-49C8-8312-246859460FE1}" name="Operating Frquencies" dataDxfId="176"/>
    <tableColumn id="12" xr3:uid="{5386F4B7-1546-4400-916B-8528CEB678B4}" name="Upload Capacity Supplied to Access Point" dataDxfId="175"/>
    <tableColumn id="13" xr3:uid="{645CB4F6-6E02-4111-BE32-005CCD8472FE}" name="Download Capacity Supplied to Access Point" dataDxfId="174"/>
    <tableColumn id="14" xr3:uid="{FC550FFB-1D33-4D20-B07F-DCDF7324C594}" name="Backbone Components (use drop-down in each cell)" dataDxfId="173"/>
    <tableColumn id="15" xr3:uid="{79CB18CA-45C8-4A9C-8A19-15968FC2E053}" name="Service Targets" dataDxfId="172"/>
    <tableColumn id="16" xr3:uid="{AF854F6B-F7B7-42F5-AEBD-58872F353F59}" name="Target Communities" dataDxfId="171"/>
  </tableColumns>
  <tableStyleInfo name="TableStyleLight1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9579112-DA20-4D59-93DD-34748607476D}" name="Table18" displayName="Table18" ref="O2:O9" totalsRowShown="0" headerRowDxfId="67" dataDxfId="66">
  <autoFilter ref="O2:O9" xr:uid="{F53D68F2-9055-4A92-BA2D-2DB652D54CB9}"/>
  <tableColumns count="1">
    <tableColumn id="1" xr3:uid="{09141AF7-2AFC-48AD-8FC5-06013819A425}" name="Economic Regions" dataDxfId="65"/>
  </tableColumns>
  <tableStyleInfo name="TableStyleMedium6"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93EDD978-6FC1-4928-B8FF-326EC2855D0B}" name="Table123" displayName="Table123" ref="A1:D93" totalsRowShown="0">
  <autoFilter ref="A1:D93" xr:uid="{E4708C0F-BD90-45CE-B414-056BA0E97A96}"/>
  <sortState xmlns:xlrd2="http://schemas.microsoft.com/office/spreadsheetml/2017/richdata2" ref="A2:C73">
    <sortCondition ref="A1:A73"/>
  </sortState>
  <tableColumns count="4">
    <tableColumn id="1" xr3:uid="{CBFF5463-ED82-40A3-BE9D-EB736F419D4A}" name="Hwy #"/>
    <tableColumn id="2" xr3:uid="{CC8C8A6E-6BF2-4B62-A314-F1D577B796B2}" name="From"/>
    <tableColumn id="3" xr3:uid="{3D7713BB-88EC-414E-B584-701A29D56438}" name="To"/>
    <tableColumn id="4" xr3:uid="{7051B9AF-F2F5-47D7-BB92-4D8D2CB04435}" name="Joined" dataDxfId="64">
      <calculatedColumnFormula>Table123[[#This Row],[Hwy '#]]&amp;" - From "&amp;Table123[[#This Row],[From]]&amp;" To "&amp;Table123[[#This Row],[To]]</calculatedColumnFormula>
    </tableColumn>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59AF7E1-E3B6-4EB2-B7CA-48ECAAB988B7}" name="Table92012" displayName="Table92012" ref="B25:H92" totalsRowShown="0" headerRowDxfId="170" dataDxfId="169" tableBorderDxfId="168">
  <autoFilter ref="B25:H92" xr:uid="{CDBBEE50-3158-4924-A79D-BCBA6B9131EC}"/>
  <tableColumns count="7">
    <tableColumn id="1" xr3:uid="{95FAE1C3-7742-43AD-9832-8A1D5374BAC2}" name="Callbox ID" dataDxfId="167"/>
    <tableColumn id="5" xr3:uid="{4DC4ED7D-7CAD-4603-BD8E-C561F94F39DB}" name="Highway " dataDxfId="166"/>
    <tableColumn id="2" xr3:uid="{044D5F0A-DCE4-479B-8DB2-834929E064DF}" name="Latitude" dataDxfId="165"/>
    <tableColumn id="3" xr3:uid="{9E0ADFE3-ABFA-4C30-9400-96E5D540D9CC}" name="Longitude" dataDxfId="164"/>
    <tableColumn id="29" xr3:uid="{C205DB5A-072E-4ED6-88D6-419EA7F3AE4B}" name="Backbone Components (use drop-down in each cell)" dataDxfId="163"/>
    <tableColumn id="30" xr3:uid="{5958EEAA-AFDD-43B5-B70D-6B8BDFC37A00}" name="If &quot;Fibre&quot;, Number of Strands in Cable Bundle" dataDxfId="162"/>
    <tableColumn id="14" xr3:uid="{F61E1E22-86F8-4A39-A04D-8BEFBBC3416B}" name="Estimated new call box coverage (km)" dataDxfId="161"/>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EE928E6-B51B-448C-95CE-C1F95716E485}" name="Table20" displayName="Table20" ref="B27:O3243" totalsRowShown="0" headerRowDxfId="160" dataDxfId="159">
  <autoFilter ref="B27:O3243" xr:uid="{AEE928E6-B51B-448C-95CE-C1F95716E485}"/>
  <tableColumns count="14">
    <tableColumn id="1" xr3:uid="{F77EFC1B-32A7-4EC9-99D7-8A5539523D46}" name="GeoName ID" dataDxfId="158"/>
    <tableColumn id="2" xr3:uid="{D3D62B34-F4A0-4D9B-98E9-8C0F7160FD4C}" name="BC Geographic Name" dataDxfId="157"/>
    <tableColumn id="3" xr3:uid="{95E238D1-30D5-4AD6-88C5-4D43219FA154}" name="Type" dataDxfId="156"/>
    <tableColumn id="4" xr3:uid="{C23B7259-7F21-48C8-A5CA-16354ECEDFB8}" name="View on Map" dataDxfId="155" dataCellStyle="Hyperlink">
      <calculatedColumnFormula>HYPERLINK(Table20[[#This Row],[Map Link]],Table20[[#This Row],[Map Text]])</calculatedColumnFormula>
    </tableColumn>
    <tableColumn id="5" xr3:uid="{82714471-6091-4FCE-817A-0BE86B7B423D}" name="Region" dataDxfId="154"/>
    <tableColumn id="6" xr3:uid="{D8E172EE-19D3-48B2-A1CC-6B434038C079}" name="Economic Region" dataDxfId="153"/>
    <tableColumn id="7" xr3:uid="{3602FD50-EA5C-423D-BC94-0CEC0E95A2A3}" name="Latitude" dataDxfId="152"/>
    <tableColumn id="8" xr3:uid="{704A5F1E-5947-44FD-BCE3-F8C60FCF3CA2}" name="Longitude" dataDxfId="151"/>
    <tableColumn id="9" xr3:uid="{158B9333-8516-4FF3-9C83-30EE7B1CEE41}" name="Map Text" dataDxfId="150"/>
    <tableColumn id="10" xr3:uid="{98752718-EC7F-4850-A7BB-D1037E65D938}" name="Map Link" dataDxfId="149"/>
    <tableColumn id="11" xr3:uid="{C3C17B9D-ABB9-4E53-BBF0-6BBD1DC86FA5}" name="Indigenous" dataDxfId="148"/>
    <tableColumn id="12" xr3:uid="{22C11DDF-9C9C-4B7C-9CEA-4AFAAB8DB717}" name="_x000a_Identify Solution for _x000a_Proposed Community _x000a_(use drop-down in each cell)_x000a_" dataDxfId="147"/>
    <tableColumn id="13" xr3:uid="{4C7BCD87-9805-4DE9-BD67-EC28C441D213}" name="Total Number of Households proposed to be served?" dataDxfId="146"/>
    <tableColumn id="14" xr3:uid="{FFA1E2A7-C736-4191-BD60-FF3DC41975B5}" name="Number of Indigenous Households proposed to be served?" dataDxfId="145"/>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F173615-6313-44BE-B2EF-BFCB3883B955}" name="Table16" displayName="Table16" ref="B28:J66" totalsRowShown="0" headerRowDxfId="144" dataDxfId="142" headerRowBorderDxfId="143" tableBorderDxfId="141">
  <autoFilter ref="B28:J66" xr:uid="{D3DD8E55-BD94-4C51-8347-85630931925D}"/>
  <tableColumns count="9">
    <tableColumn id="1" xr3:uid="{1CB1B196-9D68-4153-9444-C896DE777F4D}" name="Locale Name" dataDxfId="140"/>
    <tableColumn id="2" xr3:uid="{C2F9523B-1DC2-47AD-A71D-BE2C41781BE2}" name="Latitude" dataDxfId="139"/>
    <tableColumn id="3" xr3:uid="{765E1C67-F6A4-408C-84D7-7905795BB827}" name="Longitude" dataDxfId="138"/>
    <tableColumn id="4" xr3:uid="{DA35292A-41E7-4712-8656-32EB62D346BE}" name="Regional District" dataDxfId="137"/>
    <tableColumn id="5" xr3:uid="{B8B0F715-1F32-4377-8836-EDD108509B86}" name="Economic Region" dataDxfId="136"/>
    <tableColumn id="8" xr3:uid="{8BF27900-EC31-4BE9-883F-BC0535028B98}" name="Indigenous_x000a_(Yes|No)" dataDxfId="135"/>
    <tableColumn id="6" xr3:uid="{F0F0300E-4606-4F33-8EF8-868986CD4185}" name="_x000a_Identify Solution for _x000a_Proposed Locale _x000a_(use drop-down in each cell)_x000a_" dataDxfId="134"/>
    <tableColumn id="7" xr3:uid="{D3501C83-09DF-4D97-995D-2A15CAC66162}" name="Total Number of Households proposed to be served?" dataDxfId="133"/>
    <tableColumn id="9" xr3:uid="{31C0A5F1-013F-4537-8366-12D6C5CF18CD}" name="Number of Indigenous Households proposed to be served?" dataDxfId="132"/>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CB572C0-6702-4C69-A159-931603330C68}" name="Table14" displayName="Table14" ref="B11:H1183" totalsRowShown="0" headerRowDxfId="131" dataDxfId="129" headerRowBorderDxfId="130" tableBorderDxfId="128" totalsRowBorderDxfId="127">
  <autoFilter ref="B11:H1183" xr:uid="{F4E9BB94-F3F6-4939-9F56-0924F4B6C942}"/>
  <tableColumns count="7">
    <tableColumn id="1" xr3:uid="{D95918AA-A36B-4CDA-920B-F3C36FF5C52C}" name="Network Identifier_x000a_(should match with the logical network diagram and project mapping data)" dataDxfId="126"/>
    <tableColumn id="2" xr3:uid="{DB091C00-F447-4C5A-AEA4-A2827EE45B98}" name="Indicate Cellular or Value Added Component_x000a_(use drop-down)" dataDxfId="125"/>
    <tableColumn id="4" xr3:uid="{6D51DAE9-725A-462E-A40A-A322989542C6}" name="Equipment Description (including Manufacturer and Model)" dataDxfId="124"/>
    <tableColumn id="5" xr3:uid="{DD3FAC2F-C74B-4E6C-BADD-5E7C00D8AB0F}" name="Proposed Throughput _x000a_(if applicable,_x000a_in Mbps)" dataDxfId="123"/>
    <tableColumn id="6" xr3:uid="{A7E0D44F-6169-4D34-8A93-01A19D4FDCBC}" name="Wireless/Mobile Transmitter Frequency _x000a_(if applicable, in MHz)" dataDxfId="122"/>
    <tableColumn id="7" xr3:uid="{2B20A95C-EC5C-47A8-A559-05311F7C10F9}" name="Wireless/Mobile Transmitter Bandwidth_x000a_(if applicable,_x000a_in MHz)" dataDxfId="121"/>
    <tableColumn id="8" xr3:uid="{67604CF7-A5C1-4F92-A1D9-7F68DA0DC59D}" name="Licensing Status_x000a_(use drop-down)" dataDxfId="120"/>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0CE03C7-87D7-46ED-9524-46621D60DFBF}" name="Table916" displayName="Table916" ref="B24:L40" totalsRowShown="0" headerRowDxfId="119" dataDxfId="118" tableBorderDxfId="117">
  <autoFilter ref="B24:L40" xr:uid="{CDBBEE50-3158-4924-A79D-BCBA6B9131EC}"/>
  <tableColumns count="11">
    <tableColumn id="1" xr3:uid="{373FAB1B-4A49-442B-9766-76A70E55C480}" name="ASSET REQUIRED" dataDxfId="116"/>
    <tableColumn id="2" xr3:uid="{6E67B50C-353D-4406-B2E6-779FF2DBEBD8}" name="ASSET OWNER" dataDxfId="115"/>
    <tableColumn id="3" xr3:uid="{1576292E-AC41-4D7B-93E8-6D2DFD98F65B}" name="TYPE OF PERMIT REQUIRED" dataDxfId="114"/>
    <tableColumn id="4" xr3:uid="{07797DA9-63B6-4D55-A5C2-A2B8351D4F08}" name="PERMITTING AUTHORITY" dataDxfId="113"/>
    <tableColumn id="8" xr3:uid="{B53F4301-6690-40F7-AF0F-62A1945BBEA0}" name="ORGANIZATION NAME" dataDxfId="112"/>
    <tableColumn id="5" xr3:uid="{34489062-8882-4D3D-8F5A-7AFDB1348DEB}" name="CONTACT NAME_x000a_(first name, last name)" dataDxfId="111"/>
    <tableColumn id="9" xr3:uid="{B8D658E9-F981-456A-B437-12D6D6D20F21}" name="POSITION/TITLE" dataDxfId="110"/>
    <tableColumn id="6" xr3:uid="{94E8DC2A-C972-47BA-A2CC-E966DC8C22DF}" name="PHONE NUMBER" dataDxfId="109"/>
    <tableColumn id="11" xr3:uid="{D4FAC75A-1A35-4853-ABAA-27A7C679A747}" name="E-MAIL ADDRESS" dataDxfId="108"/>
    <tableColumn id="12" xr3:uid="{76002A21-4F48-4644-B135-EEB721643270}" name="STATUS_x000a_(use drop-down)" dataDxfId="107"/>
    <tableColumn id="7" xr3:uid="{A8A064DC-3B51-47B2-841A-631C173FA7C2}" name="DATE PERMIT_x000a_IS REQUIRED" dataDxfId="106"/>
  </tableColumns>
  <tableStyleInfo name="TableStyleLight1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94BD332-7518-4C21-BD51-A99C6B5E00AD}" name="Table1" displayName="Table1" ref="B2:B6" totalsRowShown="0" headerRowDxfId="105" dataDxfId="104">
  <autoFilter ref="B2:B6" xr:uid="{1A765CB0-EA7B-4AFA-A2A8-0E5BC94CD3FB}"/>
  <tableColumns count="1">
    <tableColumn id="1" xr3:uid="{87F61233-9BBB-4A5F-BF5A-1C60B03EED73}" name="Project Types" dataDxfId="103"/>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9EAC567-4187-4E1F-9701-DACB5069EB6B}" name="Table2" displayName="Table2" ref="D2:D8" totalsRowShown="0" headerRowDxfId="102" dataDxfId="101">
  <autoFilter ref="D2:D8" xr:uid="{6662C8E0-781F-4A1C-85E6-67F3EAA4FB06}"/>
  <tableColumns count="1">
    <tableColumn id="1" xr3:uid="{9CA11FE3-2C22-4E05-A170-8B2F62C59AFD}" name="Broadband Solutions" dataDxfId="10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2" dT="2023-08-30T18:53:01.75" personId="{17E102FD-5A6E-41FF-8211-476E02EF2918}" id="{FF53844E-346F-4773-B156-438C87B1F6AD}">
    <text>Verify with Jordan that this list was verified against what Krista sent.</text>
  </threadedComment>
  <threadedComment ref="K2" dT="2023-08-30T18:53:28.84" personId="{17E102FD-5A6E-41FF-8211-476E02EF2918}" id="{42074D53-8176-4312-BB44-38315C767E26}">
    <text>Allow for "other" free-form.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table" Target="../tables/table13.xml"/><Relationship Id="rId13" Type="http://schemas.openxmlformats.org/officeDocument/2006/relationships/table" Target="../tables/table18.xml"/><Relationship Id="rId3" Type="http://schemas.openxmlformats.org/officeDocument/2006/relationships/table" Target="../tables/table8.xml"/><Relationship Id="rId7" Type="http://schemas.openxmlformats.org/officeDocument/2006/relationships/table" Target="../tables/table12.xml"/><Relationship Id="rId12" Type="http://schemas.openxmlformats.org/officeDocument/2006/relationships/table" Target="../tables/table17.xml"/><Relationship Id="rId17" Type="http://schemas.microsoft.com/office/2017/10/relationships/threadedComment" Target="../threadedComments/threadedComment1.xml"/><Relationship Id="rId2" Type="http://schemas.openxmlformats.org/officeDocument/2006/relationships/vmlDrawing" Target="../drawings/vmlDrawing1.vml"/><Relationship Id="rId16" Type="http://schemas.openxmlformats.org/officeDocument/2006/relationships/comments" Target="../comments1.xml"/><Relationship Id="rId1" Type="http://schemas.openxmlformats.org/officeDocument/2006/relationships/printerSettings" Target="../printerSettings/printerSettings11.bin"/><Relationship Id="rId6" Type="http://schemas.openxmlformats.org/officeDocument/2006/relationships/table" Target="../tables/table11.xml"/><Relationship Id="rId11" Type="http://schemas.openxmlformats.org/officeDocument/2006/relationships/table" Target="../tables/table16.xml"/><Relationship Id="rId5" Type="http://schemas.openxmlformats.org/officeDocument/2006/relationships/table" Target="../tables/table10.xml"/><Relationship Id="rId15" Type="http://schemas.openxmlformats.org/officeDocument/2006/relationships/table" Target="../tables/table20.xml"/><Relationship Id="rId10" Type="http://schemas.openxmlformats.org/officeDocument/2006/relationships/table" Target="../tables/table15.xml"/><Relationship Id="rId4" Type="http://schemas.openxmlformats.org/officeDocument/2006/relationships/table" Target="../tables/table9.xml"/><Relationship Id="rId9" Type="http://schemas.openxmlformats.org/officeDocument/2006/relationships/table" Target="../tables/table14.xml"/><Relationship Id="rId14" Type="http://schemas.openxmlformats.org/officeDocument/2006/relationships/table" Target="../tables/table19.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5.bin"/><Relationship Id="rId1" Type="http://schemas.openxmlformats.org/officeDocument/2006/relationships/hyperlink" Target="https://apps.gov.bc.ca/pub/bcgnws/names/65700.html"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F752A-045B-498B-BD62-26E46B58C2C6}">
  <sheetPr>
    <pageSetUpPr fitToPage="1"/>
  </sheetPr>
  <dimension ref="A1:S41"/>
  <sheetViews>
    <sheetView zoomScale="80" zoomScaleNormal="80" workbookViewId="0">
      <selection activeCell="H17" sqref="H17"/>
    </sheetView>
  </sheetViews>
  <sheetFormatPr defaultColWidth="0" defaultRowHeight="15" zeroHeight="1" x14ac:dyDescent="0.25"/>
  <cols>
    <col min="1" max="1" width="3" style="2" customWidth="1"/>
    <col min="2" max="3" width="11.625" style="2" customWidth="1"/>
    <col min="4" max="6" width="16.125" style="2" customWidth="1"/>
    <col min="7" max="11" width="11.625" style="2" customWidth="1"/>
    <col min="12" max="12" width="11.375" style="2" customWidth="1"/>
    <col min="13" max="13" width="12.5" style="2" customWidth="1"/>
    <col min="14" max="14" width="10.75" style="2" customWidth="1"/>
    <col min="15" max="15" width="3" style="2" customWidth="1"/>
    <col min="16" max="18" width="9" style="2" hidden="1" customWidth="1"/>
    <col min="19" max="19" width="16.25" style="2" hidden="1" customWidth="1"/>
    <col min="20" max="16384" width="9" style="2" hidden="1"/>
  </cols>
  <sheetData>
    <row r="1" spans="2:14" x14ac:dyDescent="0.25"/>
    <row r="2" spans="2:14" ht="36" customHeight="1" x14ac:dyDescent="0.25">
      <c r="B2" s="386" t="s">
        <v>0</v>
      </c>
      <c r="C2" s="387"/>
      <c r="D2" s="387"/>
      <c r="E2" s="387"/>
      <c r="F2" s="387"/>
      <c r="G2" s="387"/>
      <c r="H2" s="387"/>
      <c r="I2" s="387"/>
      <c r="J2" s="387"/>
      <c r="K2" s="387"/>
      <c r="L2" s="387"/>
      <c r="M2" s="387"/>
      <c r="N2" s="388"/>
    </row>
    <row r="3" spans="2:14" ht="21" x14ac:dyDescent="0.25">
      <c r="B3" s="416" t="s">
        <v>1</v>
      </c>
      <c r="C3" s="417"/>
      <c r="D3" s="417"/>
      <c r="E3" s="417"/>
      <c r="F3" s="417"/>
      <c r="G3" s="417"/>
      <c r="H3" s="417"/>
      <c r="I3" s="417"/>
      <c r="J3" s="417"/>
      <c r="K3" s="417"/>
      <c r="L3" s="417"/>
      <c r="M3" s="412" t="s">
        <v>7476</v>
      </c>
      <c r="N3" s="413"/>
    </row>
    <row r="4" spans="2:14" x14ac:dyDescent="0.25">
      <c r="B4" s="389" t="s">
        <v>3</v>
      </c>
      <c r="C4" s="390"/>
      <c r="D4" s="390"/>
      <c r="E4" s="390"/>
      <c r="F4" s="390"/>
      <c r="G4" s="390"/>
      <c r="H4" s="390"/>
      <c r="I4" s="390"/>
      <c r="J4" s="390"/>
      <c r="K4" s="390"/>
      <c r="L4" s="390"/>
      <c r="M4" s="390"/>
      <c r="N4" s="391"/>
    </row>
    <row r="5" spans="2:14" x14ac:dyDescent="0.25">
      <c r="B5" s="392"/>
      <c r="C5" s="393"/>
      <c r="D5" s="393"/>
      <c r="E5" s="393"/>
      <c r="F5" s="393"/>
      <c r="G5" s="393"/>
      <c r="H5" s="393"/>
      <c r="I5" s="393"/>
      <c r="J5" s="393"/>
      <c r="K5" s="393"/>
      <c r="L5" s="393"/>
      <c r="M5" s="393"/>
      <c r="N5" s="394"/>
    </row>
    <row r="6" spans="2:14" x14ac:dyDescent="0.25">
      <c r="B6" s="392"/>
      <c r="C6" s="393"/>
      <c r="D6" s="393"/>
      <c r="E6" s="393"/>
      <c r="F6" s="393"/>
      <c r="G6" s="393"/>
      <c r="H6" s="393"/>
      <c r="I6" s="393"/>
      <c r="J6" s="393"/>
      <c r="K6" s="393"/>
      <c r="L6" s="393"/>
      <c r="M6" s="393"/>
      <c r="N6" s="394"/>
    </row>
    <row r="7" spans="2:14" ht="15.75" x14ac:dyDescent="0.25">
      <c r="B7" s="5" t="s">
        <v>7379</v>
      </c>
      <c r="C7" s="154"/>
      <c r="D7" s="154"/>
      <c r="E7" s="154"/>
      <c r="F7" s="154"/>
      <c r="G7" s="154"/>
      <c r="H7" s="154"/>
      <c r="I7" s="154"/>
      <c r="J7" s="154"/>
      <c r="K7" s="154"/>
      <c r="L7" s="154"/>
      <c r="M7" s="154"/>
      <c r="N7" s="155"/>
    </row>
    <row r="8" spans="2:14" ht="15.75" x14ac:dyDescent="0.25">
      <c r="B8" s="6"/>
      <c r="C8" s="7" t="s">
        <v>4</v>
      </c>
      <c r="D8" s="8"/>
      <c r="E8" s="154"/>
      <c r="F8" s="154"/>
      <c r="G8" s="154"/>
      <c r="H8" s="154"/>
      <c r="I8" s="154"/>
      <c r="J8" s="154"/>
      <c r="K8" s="154"/>
      <c r="L8" s="154"/>
      <c r="M8" s="154"/>
      <c r="N8" s="155"/>
    </row>
    <row r="9" spans="2:14" ht="15.75" x14ac:dyDescent="0.25">
      <c r="B9" s="6"/>
      <c r="C9" s="7" t="s">
        <v>90</v>
      </c>
      <c r="D9" s="8"/>
      <c r="E9" s="154"/>
      <c r="F9" s="154"/>
      <c r="G9" s="154"/>
      <c r="H9" s="154"/>
      <c r="I9" s="154"/>
      <c r="J9" s="154"/>
      <c r="K9" s="154"/>
      <c r="L9" s="154"/>
      <c r="M9" s="154"/>
      <c r="N9" s="155"/>
    </row>
    <row r="10" spans="2:14" ht="15.75" x14ac:dyDescent="0.25">
      <c r="B10" s="6"/>
      <c r="C10" s="7" t="s">
        <v>7119</v>
      </c>
      <c r="D10" s="8"/>
      <c r="E10" s="154"/>
      <c r="F10" s="154"/>
      <c r="G10" s="154"/>
      <c r="H10" s="154"/>
      <c r="I10" s="154"/>
      <c r="J10" s="154"/>
      <c r="K10" s="154"/>
      <c r="L10" s="154"/>
      <c r="M10" s="154"/>
      <c r="N10" s="155"/>
    </row>
    <row r="11" spans="2:14" ht="15.75" x14ac:dyDescent="0.25">
      <c r="B11" s="6"/>
      <c r="C11" s="7" t="s">
        <v>7377</v>
      </c>
      <c r="D11" s="8"/>
      <c r="E11" s="154"/>
      <c r="F11" s="154"/>
      <c r="G11" s="154"/>
      <c r="H11" s="154"/>
      <c r="I11" s="154"/>
      <c r="J11" s="154"/>
      <c r="K11" s="154"/>
      <c r="L11" s="154"/>
      <c r="M11" s="154"/>
      <c r="N11" s="155"/>
    </row>
    <row r="12" spans="2:14" ht="15.75" x14ac:dyDescent="0.25">
      <c r="B12" s="6"/>
      <c r="C12" s="221" t="s">
        <v>5</v>
      </c>
      <c r="D12" s="8"/>
      <c r="E12" s="154"/>
      <c r="F12" s="154"/>
      <c r="G12" s="154"/>
      <c r="H12" s="154"/>
      <c r="I12" s="154"/>
      <c r="J12" s="154"/>
      <c r="K12" s="154"/>
      <c r="L12" s="154"/>
      <c r="M12" s="154"/>
      <c r="N12" s="155"/>
    </row>
    <row r="13" spans="2:14" ht="15.75" x14ac:dyDescent="0.25">
      <c r="B13" s="6"/>
      <c r="C13" s="7" t="s">
        <v>6</v>
      </c>
      <c r="D13" s="8"/>
      <c r="E13" s="154"/>
      <c r="F13" s="154"/>
      <c r="G13" s="154"/>
      <c r="H13" s="154"/>
      <c r="I13" s="154"/>
      <c r="J13" s="154"/>
      <c r="K13" s="154"/>
      <c r="L13" s="154"/>
      <c r="M13" s="154"/>
      <c r="N13" s="155"/>
    </row>
    <row r="14" spans="2:14" ht="15.75" x14ac:dyDescent="0.25">
      <c r="B14" s="6"/>
      <c r="C14" s="7" t="s">
        <v>9</v>
      </c>
      <c r="D14" s="8"/>
      <c r="E14" s="154"/>
      <c r="F14" s="154"/>
      <c r="G14" s="154"/>
      <c r="H14" s="154"/>
      <c r="I14" s="154"/>
      <c r="J14" s="154"/>
      <c r="K14" s="154"/>
      <c r="L14" s="154"/>
      <c r="M14" s="154"/>
      <c r="N14" s="155"/>
    </row>
    <row r="15" spans="2:14" ht="15.75" x14ac:dyDescent="0.25">
      <c r="B15" s="6"/>
      <c r="C15" s="7" t="s">
        <v>10</v>
      </c>
      <c r="D15" s="8"/>
      <c r="E15" s="154"/>
      <c r="F15" s="154"/>
      <c r="G15" s="154"/>
      <c r="H15" s="154"/>
      <c r="I15" s="154"/>
      <c r="J15" s="154"/>
      <c r="K15" s="154"/>
      <c r="L15" s="154"/>
      <c r="M15" s="154"/>
      <c r="N15" s="155"/>
    </row>
    <row r="16" spans="2:14" ht="15.75" x14ac:dyDescent="0.25">
      <c r="B16" s="6"/>
      <c r="C16" s="221" t="s">
        <v>11</v>
      </c>
      <c r="D16" s="8"/>
      <c r="E16" s="154"/>
      <c r="F16" s="154"/>
      <c r="G16" s="154"/>
      <c r="H16" s="154"/>
      <c r="I16" s="154"/>
      <c r="J16" s="154"/>
      <c r="K16" s="154"/>
      <c r="L16" s="154"/>
      <c r="M16" s="154"/>
      <c r="N16" s="155"/>
    </row>
    <row r="17" spans="2:19" ht="15.75" x14ac:dyDescent="0.25">
      <c r="B17" s="6"/>
      <c r="C17" s="7" t="s">
        <v>7378</v>
      </c>
      <c r="D17" s="8"/>
      <c r="E17" s="154"/>
      <c r="F17" s="154"/>
      <c r="G17" s="154"/>
      <c r="H17" s="154"/>
      <c r="I17" s="154"/>
      <c r="J17" s="154"/>
      <c r="K17" s="154"/>
      <c r="L17" s="154"/>
      <c r="M17" s="154"/>
      <c r="N17" s="155"/>
    </row>
    <row r="18" spans="2:19" ht="15.75" x14ac:dyDescent="0.25">
      <c r="B18" s="6"/>
      <c r="C18" s="154"/>
      <c r="D18" s="154"/>
      <c r="E18" s="154"/>
      <c r="F18" s="154"/>
      <c r="G18" s="154"/>
      <c r="H18" s="154"/>
      <c r="I18" s="154"/>
      <c r="J18" s="154"/>
      <c r="K18" s="154"/>
      <c r="L18" s="154"/>
      <c r="M18" s="154"/>
      <c r="N18" s="155"/>
    </row>
    <row r="19" spans="2:19" x14ac:dyDescent="0.25">
      <c r="B19" s="409" t="s">
        <v>12</v>
      </c>
      <c r="C19" s="410"/>
      <c r="D19" s="410"/>
      <c r="E19" s="410"/>
      <c r="F19" s="410"/>
      <c r="G19" s="410"/>
      <c r="H19" s="410"/>
      <c r="I19" s="410"/>
      <c r="J19" s="410"/>
      <c r="K19" s="410"/>
      <c r="L19" s="410"/>
      <c r="M19" s="410"/>
      <c r="N19" s="411"/>
    </row>
    <row r="20" spans="2:19" x14ac:dyDescent="0.25">
      <c r="B20" s="409"/>
      <c r="C20" s="410"/>
      <c r="D20" s="410"/>
      <c r="E20" s="410"/>
      <c r="F20" s="410"/>
      <c r="G20" s="410"/>
      <c r="H20" s="410"/>
      <c r="I20" s="410"/>
      <c r="J20" s="410"/>
      <c r="K20" s="410"/>
      <c r="L20" s="410"/>
      <c r="M20" s="410"/>
      <c r="N20" s="411"/>
    </row>
    <row r="21" spans="2:19" ht="20.45" customHeight="1" x14ac:dyDescent="0.25">
      <c r="B21" s="409"/>
      <c r="C21" s="410"/>
      <c r="D21" s="410"/>
      <c r="E21" s="410"/>
      <c r="F21" s="410"/>
      <c r="G21" s="410"/>
      <c r="H21" s="410"/>
      <c r="I21" s="410"/>
      <c r="J21" s="410"/>
      <c r="K21" s="410"/>
      <c r="L21" s="410"/>
      <c r="M21" s="410"/>
      <c r="N21" s="411"/>
    </row>
    <row r="22" spans="2:19" ht="15.75" customHeight="1" x14ac:dyDescent="0.25">
      <c r="B22" s="409" t="s">
        <v>13</v>
      </c>
      <c r="C22" s="410"/>
      <c r="D22" s="410"/>
      <c r="E22" s="410"/>
      <c r="F22" s="410"/>
      <c r="G22" s="410"/>
      <c r="H22" s="410"/>
      <c r="I22" s="410"/>
      <c r="J22" s="410"/>
      <c r="K22" s="410"/>
      <c r="L22" s="410"/>
      <c r="M22" s="410"/>
      <c r="N22" s="411"/>
    </row>
    <row r="23" spans="2:19" ht="15.75" customHeight="1" x14ac:dyDescent="0.25">
      <c r="B23" s="409"/>
      <c r="C23" s="410"/>
      <c r="D23" s="410"/>
      <c r="E23" s="410"/>
      <c r="F23" s="410"/>
      <c r="G23" s="410"/>
      <c r="H23" s="410"/>
      <c r="I23" s="410"/>
      <c r="J23" s="410"/>
      <c r="K23" s="410"/>
      <c r="L23" s="410"/>
      <c r="M23" s="410"/>
      <c r="N23" s="411"/>
    </row>
    <row r="24" spans="2:19" ht="21" customHeight="1" x14ac:dyDescent="0.25">
      <c r="B24" s="414" t="s">
        <v>14</v>
      </c>
      <c r="C24" s="415"/>
      <c r="D24" s="415"/>
      <c r="E24" s="415"/>
      <c r="F24" s="415"/>
      <c r="G24" s="415"/>
      <c r="H24" s="415"/>
      <c r="I24" s="415"/>
      <c r="J24" s="415"/>
      <c r="K24" s="415"/>
      <c r="L24" s="415"/>
      <c r="M24" s="59"/>
      <c r="N24" s="60"/>
    </row>
    <row r="25" spans="2:19" ht="15.75" x14ac:dyDescent="0.25">
      <c r="B25" s="9"/>
      <c r="C25" s="10"/>
      <c r="D25" s="10"/>
      <c r="E25" s="10"/>
      <c r="F25" s="10"/>
      <c r="G25" s="10"/>
      <c r="H25" s="10"/>
      <c r="I25" s="10"/>
      <c r="J25" s="10"/>
      <c r="K25" s="10"/>
      <c r="L25" s="10"/>
      <c r="M25" s="10"/>
      <c r="N25" s="11"/>
    </row>
    <row r="26" spans="2:19" x14ac:dyDescent="0.25">
      <c r="B26" s="409" t="s">
        <v>7477</v>
      </c>
      <c r="C26" s="410"/>
      <c r="D26" s="410"/>
      <c r="E26" s="410"/>
      <c r="F26" s="410"/>
      <c r="G26" s="410"/>
      <c r="H26" s="410"/>
      <c r="I26" s="410"/>
      <c r="J26" s="410"/>
      <c r="K26" s="410"/>
      <c r="L26" s="410"/>
      <c r="M26" s="410"/>
      <c r="N26" s="411"/>
    </row>
    <row r="27" spans="2:19" x14ac:dyDescent="0.25">
      <c r="B27" s="409"/>
      <c r="C27" s="410"/>
      <c r="D27" s="410"/>
      <c r="E27" s="410"/>
      <c r="F27" s="410"/>
      <c r="G27" s="410"/>
      <c r="H27" s="410"/>
      <c r="I27" s="410"/>
      <c r="J27" s="410"/>
      <c r="K27" s="410"/>
      <c r="L27" s="410"/>
      <c r="M27" s="410"/>
      <c r="N27" s="411"/>
      <c r="S27" s="12"/>
    </row>
    <row r="28" spans="2:19" ht="15.75" x14ac:dyDescent="0.25">
      <c r="B28" s="156"/>
      <c r="C28" s="401" t="s">
        <v>15</v>
      </c>
      <c r="D28" s="402"/>
      <c r="E28" s="406"/>
      <c r="F28" s="407"/>
      <c r="G28" s="407"/>
      <c r="H28" s="407"/>
      <c r="I28" s="407"/>
      <c r="J28" s="408"/>
      <c r="K28" s="157"/>
      <c r="L28" s="157"/>
      <c r="M28" s="157"/>
      <c r="N28" s="158"/>
      <c r="S28" s="12"/>
    </row>
    <row r="29" spans="2:19" ht="15.75" x14ac:dyDescent="0.25">
      <c r="B29" s="156"/>
      <c r="C29" s="157"/>
      <c r="D29" s="157"/>
      <c r="E29" s="157"/>
      <c r="F29" s="157"/>
      <c r="G29" s="157"/>
      <c r="H29" s="157"/>
      <c r="I29" s="157"/>
      <c r="J29" s="157"/>
      <c r="K29" s="157"/>
      <c r="L29" s="157"/>
      <c r="M29" s="157"/>
      <c r="N29" s="158"/>
      <c r="S29" s="12"/>
    </row>
    <row r="30" spans="2:19" x14ac:dyDescent="0.25">
      <c r="B30" s="403" t="s">
        <v>16</v>
      </c>
      <c r="C30" s="404"/>
      <c r="D30" s="404"/>
      <c r="E30" s="404"/>
      <c r="F30" s="404"/>
      <c r="G30" s="404"/>
      <c r="H30" s="404"/>
      <c r="I30" s="404"/>
      <c r="J30" s="404"/>
      <c r="K30" s="404"/>
      <c r="L30" s="404"/>
      <c r="M30" s="404"/>
      <c r="N30" s="405"/>
    </row>
    <row r="31" spans="2:19" x14ac:dyDescent="0.25">
      <c r="B31" s="403"/>
      <c r="C31" s="404"/>
      <c r="D31" s="404"/>
      <c r="E31" s="404"/>
      <c r="F31" s="404"/>
      <c r="G31" s="404"/>
      <c r="H31" s="404"/>
      <c r="I31" s="404"/>
      <c r="J31" s="404"/>
      <c r="K31" s="404"/>
      <c r="L31" s="404"/>
      <c r="M31" s="404"/>
      <c r="N31" s="405"/>
    </row>
    <row r="32" spans="2:19" ht="15.75" x14ac:dyDescent="0.25">
      <c r="B32" s="6"/>
      <c r="C32" s="401" t="s">
        <v>17</v>
      </c>
      <c r="D32" s="402"/>
      <c r="E32" s="398"/>
      <c r="F32" s="399"/>
      <c r="G32" s="399"/>
      <c r="H32" s="399"/>
      <c r="I32" s="399"/>
      <c r="J32" s="399"/>
      <c r="K32" s="400"/>
      <c r="L32" s="17"/>
      <c r="M32" s="17"/>
      <c r="N32" s="18"/>
      <c r="S32" s="12"/>
    </row>
    <row r="33" spans="2:19" ht="15.75" x14ac:dyDescent="0.25">
      <c r="B33" s="6"/>
      <c r="C33" s="19"/>
      <c r="D33" s="20"/>
      <c r="E33" s="17"/>
      <c r="F33" s="17"/>
      <c r="G33" s="17"/>
      <c r="H33" s="17"/>
      <c r="I33" s="17"/>
      <c r="J33" s="17"/>
      <c r="K33" s="17"/>
      <c r="L33" s="17"/>
      <c r="M33" s="17"/>
      <c r="N33" s="18"/>
      <c r="S33" s="274"/>
    </row>
    <row r="34" spans="2:19" ht="15.75" x14ac:dyDescent="0.25">
      <c r="B34" s="6"/>
      <c r="C34" s="401" t="s">
        <v>18</v>
      </c>
      <c r="D34" s="402"/>
      <c r="E34" s="418"/>
      <c r="F34" s="418"/>
      <c r="G34" s="418"/>
      <c r="H34" s="395"/>
      <c r="I34" s="396"/>
      <c r="J34" s="396"/>
      <c r="K34" s="397"/>
      <c r="L34" s="17"/>
      <c r="M34" s="17"/>
      <c r="N34" s="18"/>
      <c r="S34" s="274"/>
    </row>
    <row r="35" spans="2:19" ht="15.75" x14ac:dyDescent="0.25">
      <c r="B35" s="5"/>
      <c r="C35" s="17"/>
      <c r="D35" s="17"/>
      <c r="E35" s="384" t="s">
        <v>19</v>
      </c>
      <c r="F35" s="384"/>
      <c r="G35" s="384"/>
      <c r="H35" s="385" t="s">
        <v>20</v>
      </c>
      <c r="I35" s="385"/>
      <c r="J35" s="385"/>
      <c r="K35" s="385"/>
      <c r="L35" s="17"/>
      <c r="M35" s="17"/>
      <c r="N35" s="18"/>
      <c r="S35" s="274"/>
    </row>
    <row r="36" spans="2:19" ht="15.75" x14ac:dyDescent="0.25">
      <c r="B36" s="21"/>
      <c r="C36" s="22"/>
      <c r="D36" s="22"/>
      <c r="E36" s="22"/>
      <c r="F36" s="22"/>
      <c r="G36" s="22"/>
      <c r="H36" s="22"/>
      <c r="I36" s="22"/>
      <c r="J36" s="22"/>
      <c r="K36" s="22"/>
      <c r="L36" s="22"/>
      <c r="M36" s="22"/>
      <c r="N36" s="23"/>
    </row>
    <row r="37" spans="2:19" x14ac:dyDescent="0.25"/>
    <row r="38" spans="2:19" x14ac:dyDescent="0.25"/>
    <row r="39" spans="2:19" x14ac:dyDescent="0.25"/>
    <row r="40" spans="2:19" x14ac:dyDescent="0.25"/>
    <row r="41" spans="2:19" x14ac:dyDescent="0.25"/>
  </sheetData>
  <mergeCells count="18">
    <mergeCell ref="E34:G34"/>
    <mergeCell ref="B22:N23"/>
    <mergeCell ref="E35:G35"/>
    <mergeCell ref="H35:K35"/>
    <mergeCell ref="B2:N2"/>
    <mergeCell ref="B4:N6"/>
    <mergeCell ref="H34:K34"/>
    <mergeCell ref="E32:K32"/>
    <mergeCell ref="C34:D34"/>
    <mergeCell ref="B30:N31"/>
    <mergeCell ref="E28:J28"/>
    <mergeCell ref="B19:N21"/>
    <mergeCell ref="B26:N27"/>
    <mergeCell ref="C28:D28"/>
    <mergeCell ref="C32:D32"/>
    <mergeCell ref="M3:N3"/>
    <mergeCell ref="B24:L24"/>
    <mergeCell ref="B3:L3"/>
  </mergeCells>
  <hyperlinks>
    <hyperlink ref="C8:D8" location="'INSTRUCTIONS - Project Info'!A1" display="• INSTRUCTIONS - Project Information" xr:uid="{EB7E712F-4A71-4085-9B8F-1486871E0B5B}"/>
  </hyperlinks>
  <pageMargins left="0.7" right="0.7" top="0.75" bottom="0.75" header="0.3" footer="0.3"/>
  <pageSetup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395D5-0BB0-43F7-836D-413A2E1F55E0}">
  <sheetPr>
    <pageSetUpPr fitToPage="1"/>
  </sheetPr>
  <dimension ref="A1:R132"/>
  <sheetViews>
    <sheetView zoomScale="85" zoomScaleNormal="85" zoomScaleSheetLayoutView="80" workbookViewId="0">
      <selection activeCell="H17" sqref="H17"/>
    </sheetView>
  </sheetViews>
  <sheetFormatPr defaultColWidth="0" defaultRowHeight="15" zeroHeight="1" x14ac:dyDescent="0.25"/>
  <cols>
    <col min="1" max="1" width="4" style="2" customWidth="1"/>
    <col min="2" max="2" width="0.5" style="2" customWidth="1"/>
    <col min="3" max="3" width="13.375" style="2" bestFit="1" customWidth="1"/>
    <col min="4" max="4" width="25.625" style="178" customWidth="1"/>
    <col min="5" max="7" width="20" style="2" customWidth="1"/>
    <col min="8" max="8" width="14.875" style="2" bestFit="1" customWidth="1"/>
    <col min="9" max="9" width="29" style="2" customWidth="1"/>
    <col min="10" max="10" width="20" style="2" customWidth="1"/>
    <col min="11" max="11" width="12.375" style="2" customWidth="1"/>
    <col min="12" max="12" width="11.75" style="2" bestFit="1" customWidth="1"/>
    <col min="13" max="13" width="4" style="2" customWidth="1"/>
    <col min="14" max="14" width="12.75" style="2" hidden="1" customWidth="1"/>
    <col min="15" max="17" width="9" style="2" hidden="1" customWidth="1"/>
    <col min="18" max="18" width="7.375" style="2" hidden="1" customWidth="1"/>
    <col min="19" max="19" width="9" style="2" hidden="1" customWidth="1"/>
    <col min="20" max="16384" width="9" style="2" hidden="1"/>
  </cols>
  <sheetData>
    <row r="1" spans="2:18" x14ac:dyDescent="0.25"/>
    <row r="2" spans="2:18" ht="36" customHeight="1" x14ac:dyDescent="0.25">
      <c r="B2" s="386" t="s">
        <v>7114</v>
      </c>
      <c r="C2" s="387"/>
      <c r="D2" s="387"/>
      <c r="E2" s="387"/>
      <c r="F2" s="387"/>
      <c r="G2" s="387"/>
      <c r="H2" s="387"/>
      <c r="I2" s="387"/>
      <c r="J2" s="387"/>
      <c r="K2" s="387"/>
      <c r="L2" s="388"/>
    </row>
    <row r="3" spans="2:18" ht="24" customHeight="1" x14ac:dyDescent="0.25">
      <c r="B3" s="416" t="s">
        <v>1154</v>
      </c>
      <c r="C3" s="417"/>
      <c r="D3" s="417"/>
      <c r="E3" s="417"/>
      <c r="F3" s="417"/>
      <c r="G3" s="417"/>
      <c r="H3" s="417"/>
      <c r="I3" s="417"/>
      <c r="J3" s="417"/>
      <c r="K3" s="412"/>
      <c r="L3" s="413"/>
    </row>
    <row r="4" spans="2:18" ht="15" customHeight="1" x14ac:dyDescent="0.25">
      <c r="B4" s="179"/>
      <c r="C4" s="180"/>
      <c r="D4" s="181"/>
      <c r="E4" s="180"/>
      <c r="F4" s="180"/>
      <c r="G4" s="180"/>
      <c r="H4" s="180"/>
      <c r="I4" s="180"/>
      <c r="J4" s="180"/>
      <c r="K4" s="180"/>
      <c r="L4" s="182"/>
    </row>
    <row r="5" spans="2:18" ht="15" customHeight="1" x14ac:dyDescent="0.25">
      <c r="B5" s="183"/>
      <c r="C5" s="61" t="s">
        <v>15</v>
      </c>
      <c r="D5" s="488" t="str">
        <f>IF(ISBLANK('INSTRUCTIONS - Project Info'!E28), "Auto-Populated from the INSTRUCTIONS Sheet", 'INSTRUCTIONS - Project Info'!E28)</f>
        <v>Auto-Populated from the INSTRUCTIONS Sheet</v>
      </c>
      <c r="E5" s="488"/>
      <c r="F5" s="488"/>
      <c r="G5" s="488"/>
      <c r="H5" s="488"/>
      <c r="I5" s="488"/>
      <c r="J5" s="488"/>
      <c r="K5" s="488"/>
      <c r="L5" s="489"/>
    </row>
    <row r="6" spans="2:18" ht="6.75" customHeight="1" x14ac:dyDescent="0.25">
      <c r="B6" s="183"/>
      <c r="C6" s="61"/>
      <c r="D6" s="184"/>
      <c r="E6" s="162"/>
      <c r="F6" s="162"/>
      <c r="G6" s="162"/>
      <c r="H6" s="162"/>
      <c r="I6" s="162"/>
      <c r="J6" s="162"/>
      <c r="K6" s="185"/>
      <c r="L6" s="186"/>
    </row>
    <row r="7" spans="2:18" ht="15.75" customHeight="1" x14ac:dyDescent="0.25">
      <c r="B7" s="183"/>
      <c r="C7" s="187"/>
      <c r="D7" s="467"/>
      <c r="E7" s="467"/>
      <c r="F7" s="467"/>
      <c r="G7" s="467"/>
      <c r="H7" s="467"/>
      <c r="I7" s="467"/>
      <c r="J7" s="188"/>
      <c r="K7" s="185"/>
      <c r="L7" s="186"/>
    </row>
    <row r="8" spans="2:18" ht="15.75" x14ac:dyDescent="0.25">
      <c r="B8" s="5"/>
      <c r="C8" s="185"/>
      <c r="D8" s="189"/>
      <c r="E8" s="154"/>
      <c r="F8" s="154"/>
      <c r="G8" s="154"/>
      <c r="H8" s="154"/>
      <c r="I8" s="154"/>
      <c r="J8" s="154"/>
      <c r="K8" s="154"/>
      <c r="L8" s="155"/>
    </row>
    <row r="9" spans="2:18" ht="21" x14ac:dyDescent="0.25">
      <c r="B9" s="414" t="s">
        <v>1155</v>
      </c>
      <c r="C9" s="415"/>
      <c r="D9" s="415"/>
      <c r="E9" s="415"/>
      <c r="F9" s="415"/>
      <c r="G9" s="415"/>
      <c r="H9" s="415"/>
      <c r="I9" s="415"/>
      <c r="J9" s="415"/>
      <c r="K9" s="415"/>
      <c r="L9" s="497"/>
      <c r="N9" s="190" t="s">
        <v>1039</v>
      </c>
    </row>
    <row r="10" spans="2:18" ht="15.75" x14ac:dyDescent="0.25">
      <c r="B10" s="191"/>
      <c r="C10" s="192"/>
      <c r="D10" s="193"/>
      <c r="E10" s="194"/>
      <c r="F10" s="194"/>
      <c r="G10" s="194"/>
      <c r="H10" s="195"/>
      <c r="I10" s="196"/>
      <c r="J10" s="194"/>
      <c r="K10" s="194"/>
      <c r="L10" s="197"/>
      <c r="N10" s="190"/>
    </row>
    <row r="11" spans="2:18" ht="15.75" x14ac:dyDescent="0.25">
      <c r="B11" s="571" t="s">
        <v>7472</v>
      </c>
      <c r="C11" s="572"/>
      <c r="D11" s="193"/>
      <c r="E11" s="194"/>
      <c r="F11" s="194"/>
      <c r="G11" s="194"/>
      <c r="H11" s="195" t="s">
        <v>7</v>
      </c>
      <c r="I11" s="196"/>
      <c r="J11" s="194"/>
      <c r="K11" s="194"/>
      <c r="L11" s="197"/>
    </row>
    <row r="12" spans="2:18" ht="15.75" x14ac:dyDescent="0.25">
      <c r="B12" s="198"/>
      <c r="C12" s="188"/>
      <c r="D12" s="199" t="s">
        <v>86</v>
      </c>
      <c r="E12" s="200">
        <f>'Named Communities'!O13</f>
        <v>0</v>
      </c>
      <c r="F12" s="379"/>
      <c r="G12" s="188"/>
      <c r="H12" s="188"/>
      <c r="I12" s="199" t="str">
        <f>Cellular!K10</f>
        <v>New Cellular Coverage (km)</v>
      </c>
      <c r="J12" s="370">
        <f>Cellular!L10</f>
        <v>0</v>
      </c>
      <c r="K12" s="13"/>
      <c r="L12" s="14"/>
      <c r="N12" s="579" t="s">
        <v>1156</v>
      </c>
      <c r="O12" s="579"/>
      <c r="P12" s="579"/>
      <c r="Q12" s="579"/>
      <c r="R12" s="2" t="e">
        <f>D26/E12</f>
        <v>#DIV/0!</v>
      </c>
    </row>
    <row r="13" spans="2:18" ht="15.75" x14ac:dyDescent="0.25">
      <c r="B13" s="198"/>
      <c r="C13" s="188"/>
      <c r="D13" s="199" t="s">
        <v>87</v>
      </c>
      <c r="E13" s="200">
        <f>'Named Communities'!O14</f>
        <v>0</v>
      </c>
      <c r="F13" s="379"/>
      <c r="G13" s="188"/>
      <c r="H13" s="188"/>
      <c r="I13" s="199" t="str">
        <f>'Call Boxes'!G18</f>
        <v>Number of callboxes</v>
      </c>
      <c r="J13" s="370">
        <f>'Call Boxes'!H18</f>
        <v>0</v>
      </c>
      <c r="K13" s="13"/>
      <c r="L13" s="14"/>
      <c r="N13" s="207"/>
      <c r="O13" s="207"/>
      <c r="P13" s="207"/>
      <c r="Q13" s="207"/>
    </row>
    <row r="14" spans="2:18" x14ac:dyDescent="0.25">
      <c r="B14" s="201"/>
      <c r="C14" s="188"/>
      <c r="D14" s="199" t="s">
        <v>1159</v>
      </c>
      <c r="E14" s="205">
        <f>Locales!J13</f>
        <v>0</v>
      </c>
      <c r="F14" s="380"/>
      <c r="G14" s="188"/>
      <c r="H14" s="188"/>
      <c r="I14" s="199" t="str">
        <f>'Call Boxes'!G17</f>
        <v>Total new highway coverage (km)</v>
      </c>
      <c r="J14" s="370">
        <f>'Call Boxes'!H17</f>
        <v>0</v>
      </c>
      <c r="K14" s="202"/>
      <c r="L14" s="203"/>
      <c r="N14" s="579" t="s">
        <v>1157</v>
      </c>
      <c r="O14" s="579"/>
      <c r="P14" s="579"/>
      <c r="Q14" s="579"/>
      <c r="R14" s="204" t="e">
        <f>D26/E15</f>
        <v>#DIV/0!</v>
      </c>
    </row>
    <row r="15" spans="2:18" x14ac:dyDescent="0.25">
      <c r="B15" s="201"/>
      <c r="C15" s="188"/>
      <c r="D15" s="199" t="str">
        <f>Wifi!K10</f>
        <v>Number of Road Segments</v>
      </c>
      <c r="E15" s="205">
        <f>Wifi!L10</f>
        <v>0</v>
      </c>
      <c r="F15" s="380"/>
      <c r="G15" s="188"/>
      <c r="H15" s="371"/>
      <c r="I15" s="44"/>
      <c r="J15" s="372"/>
      <c r="K15" s="202"/>
      <c r="L15" s="203"/>
      <c r="N15" s="579" t="s">
        <v>1158</v>
      </c>
      <c r="O15" s="579"/>
      <c r="P15" s="579"/>
      <c r="Q15" s="579"/>
      <c r="R15" s="206" t="e">
        <f>D26/'Detailed Budget'!D65</f>
        <v>#DIV/0!</v>
      </c>
    </row>
    <row r="16" spans="2:18" x14ac:dyDescent="0.25">
      <c r="B16" s="201"/>
      <c r="C16" s="188"/>
      <c r="D16" s="199" t="str">
        <f>Wifi!K11</f>
        <v>Number of Rest Areas</v>
      </c>
      <c r="E16" s="205">
        <f>Wifi!L11</f>
        <v>0</v>
      </c>
      <c r="F16" s="380"/>
      <c r="G16" s="188"/>
      <c r="H16" s="188"/>
      <c r="I16" s="44"/>
      <c r="J16" s="372"/>
      <c r="K16" s="202"/>
      <c r="L16" s="203"/>
      <c r="N16" s="207"/>
      <c r="O16" s="207"/>
      <c r="P16" s="207"/>
      <c r="Q16" s="207"/>
      <c r="R16" s="206"/>
    </row>
    <row r="17" spans="2:18" x14ac:dyDescent="0.25">
      <c r="B17" s="201"/>
      <c r="C17" s="188"/>
      <c r="D17" s="199" t="str">
        <f>Wifi!K12</f>
        <v>Number of Highway Pullouts</v>
      </c>
      <c r="E17" s="205">
        <f>Wifi!L12</f>
        <v>0</v>
      </c>
      <c r="F17" s="380"/>
      <c r="G17" s="188"/>
      <c r="H17" s="188"/>
      <c r="I17" s="44"/>
      <c r="J17" s="372"/>
      <c r="K17" s="202"/>
      <c r="L17" s="203"/>
      <c r="N17" s="207"/>
      <c r="O17" s="207"/>
      <c r="P17" s="207"/>
      <c r="Q17" s="207"/>
      <c r="R17" s="206"/>
    </row>
    <row r="18" spans="2:18" x14ac:dyDescent="0.25">
      <c r="B18" s="201"/>
      <c r="C18" s="188"/>
      <c r="D18" s="199" t="str">
        <f>Wifi!K13</f>
        <v>Number of Inland Ferries</v>
      </c>
      <c r="E18" s="205">
        <f>Wifi!L13</f>
        <v>0</v>
      </c>
      <c r="F18" s="380"/>
      <c r="G18" s="188"/>
      <c r="H18" s="188"/>
      <c r="I18" s="44"/>
      <c r="J18" s="372"/>
      <c r="K18" s="202"/>
      <c r="L18" s="203"/>
      <c r="N18" s="207"/>
      <c r="O18" s="207"/>
      <c r="P18" s="207"/>
      <c r="Q18" s="207"/>
      <c r="R18" s="206"/>
    </row>
    <row r="19" spans="2:18" x14ac:dyDescent="0.25">
      <c r="B19" s="201"/>
      <c r="C19" s="188"/>
      <c r="D19" s="199" t="str">
        <f>Wifi!K14</f>
        <v>Number of Others</v>
      </c>
      <c r="E19" s="205">
        <f>Wifi!L14</f>
        <v>0</v>
      </c>
      <c r="F19" s="380"/>
      <c r="G19" s="188"/>
      <c r="H19" s="188"/>
      <c r="I19" s="44"/>
      <c r="J19" s="372"/>
      <c r="K19" s="202"/>
      <c r="L19" s="203"/>
      <c r="N19" s="207"/>
      <c r="O19" s="207"/>
      <c r="P19" s="207"/>
      <c r="Q19" s="207"/>
      <c r="R19" s="206"/>
    </row>
    <row r="20" spans="2:18" x14ac:dyDescent="0.25">
      <c r="B20" s="201"/>
      <c r="C20" s="188"/>
      <c r="D20" s="44"/>
      <c r="E20" s="45"/>
      <c r="F20" s="45"/>
      <c r="G20" s="188"/>
      <c r="H20" s="188"/>
      <c r="I20" s="44"/>
      <c r="J20" s="372"/>
      <c r="K20" s="202"/>
      <c r="L20" s="203"/>
      <c r="N20" s="207"/>
      <c r="O20" s="207"/>
      <c r="P20" s="207"/>
      <c r="Q20" s="207"/>
      <c r="R20" s="206"/>
    </row>
    <row r="21" spans="2:18" x14ac:dyDescent="0.25">
      <c r="B21" s="201"/>
      <c r="C21" s="33"/>
      <c r="D21" s="44"/>
      <c r="E21" s="208"/>
      <c r="F21" s="208"/>
      <c r="G21" s="202"/>
      <c r="H21" s="202"/>
      <c r="I21" s="202"/>
      <c r="J21" s="202"/>
      <c r="K21" s="202"/>
      <c r="L21" s="203"/>
    </row>
    <row r="22" spans="2:18" ht="21" x14ac:dyDescent="0.25">
      <c r="B22" s="414" t="s">
        <v>1160</v>
      </c>
      <c r="C22" s="415"/>
      <c r="D22" s="415"/>
      <c r="E22" s="415"/>
      <c r="F22" s="415"/>
      <c r="G22" s="415"/>
      <c r="H22" s="415"/>
      <c r="I22" s="415"/>
      <c r="J22" s="415"/>
      <c r="K22" s="415"/>
      <c r="L22" s="497"/>
    </row>
    <row r="23" spans="2:18" ht="15.75" x14ac:dyDescent="0.25">
      <c r="B23" s="209"/>
      <c r="C23" s="210"/>
      <c r="D23" s="211"/>
      <c r="E23" s="280"/>
      <c r="F23" s="280"/>
      <c r="G23" s="280"/>
      <c r="H23" s="64"/>
      <c r="I23" s="317"/>
      <c r="J23" s="317"/>
      <c r="K23" s="317"/>
      <c r="L23" s="575" t="s">
        <v>1161</v>
      </c>
    </row>
    <row r="24" spans="2:18" ht="15.75" x14ac:dyDescent="0.25">
      <c r="B24" s="573" t="s">
        <v>1034</v>
      </c>
      <c r="C24" s="574"/>
      <c r="D24" s="65"/>
      <c r="E24" s="280"/>
      <c r="F24" s="280"/>
      <c r="G24" s="280"/>
      <c r="H24" s="64" t="s">
        <v>1042</v>
      </c>
      <c r="I24" s="318"/>
      <c r="J24" s="318"/>
      <c r="K24" s="318"/>
      <c r="L24" s="576"/>
    </row>
    <row r="25" spans="2:18" ht="30.75" customHeight="1" x14ac:dyDescent="0.25">
      <c r="B25" s="201"/>
      <c r="C25" s="283"/>
      <c r="D25" s="67" t="s">
        <v>90</v>
      </c>
      <c r="E25" s="67" t="s">
        <v>7113</v>
      </c>
      <c r="F25" s="67" t="s">
        <v>7475</v>
      </c>
      <c r="G25" s="68" t="s">
        <v>1038</v>
      </c>
      <c r="H25" s="279"/>
      <c r="I25" s="580" t="s">
        <v>1044</v>
      </c>
      <c r="J25" s="581"/>
      <c r="K25" s="79">
        <f>'Detailed Budget'!H18</f>
        <v>0</v>
      </c>
      <c r="L25" s="80" t="e">
        <f>K25/G26</f>
        <v>#DIV/0!</v>
      </c>
    </row>
    <row r="26" spans="2:18" ht="30.75" customHeight="1" x14ac:dyDescent="0.25">
      <c r="B26" s="201"/>
      <c r="C26" s="72" t="s">
        <v>1039</v>
      </c>
      <c r="D26" s="319">
        <f>'Detailed Budget'!F14</f>
        <v>0</v>
      </c>
      <c r="E26" s="319">
        <f>'Detailed Budget'!G14</f>
        <v>0</v>
      </c>
      <c r="F26" s="319">
        <f>'Detailed Budget'!H14</f>
        <v>0</v>
      </c>
      <c r="G26" s="319">
        <f>'Detailed Budget'!I14</f>
        <v>0</v>
      </c>
      <c r="H26" s="82"/>
      <c r="I26" s="569" t="s">
        <v>1045</v>
      </c>
      <c r="J26" s="570"/>
      <c r="K26" s="83">
        <f>'Detailed Budget'!H19</f>
        <v>0</v>
      </c>
      <c r="L26" s="84"/>
    </row>
    <row r="27" spans="2:18" ht="30.75" customHeight="1" x14ac:dyDescent="0.25">
      <c r="B27" s="201"/>
      <c r="C27" s="72" t="s">
        <v>1040</v>
      </c>
      <c r="D27" s="319">
        <f>'Detailed Budget'!F15</f>
        <v>0</v>
      </c>
      <c r="E27" s="319">
        <f>'Detailed Budget'!G15</f>
        <v>0</v>
      </c>
      <c r="F27" s="319">
        <f>'Detailed Budget'!H15</f>
        <v>0</v>
      </c>
      <c r="G27" s="319">
        <f>'Detailed Budget'!I15</f>
        <v>0</v>
      </c>
      <c r="H27" s="82"/>
      <c r="I27" s="569" t="s">
        <v>1046</v>
      </c>
      <c r="J27" s="570"/>
      <c r="K27" s="83">
        <f>'Detailed Budget'!H20</f>
        <v>0</v>
      </c>
      <c r="L27" s="84"/>
    </row>
    <row r="28" spans="2:18" ht="30.75" customHeight="1" x14ac:dyDescent="0.25">
      <c r="B28" s="201"/>
      <c r="C28" s="75" t="s">
        <v>1041</v>
      </c>
      <c r="D28" s="212">
        <f>'Detailed Budget'!F16</f>
        <v>0</v>
      </c>
      <c r="E28" s="212">
        <f>'Detailed Budget'!G16</f>
        <v>0</v>
      </c>
      <c r="F28" s="212">
        <f>'Detailed Budget'!H16</f>
        <v>0</v>
      </c>
      <c r="G28" s="212">
        <f>'Detailed Budget'!I16</f>
        <v>0</v>
      </c>
      <c r="H28" s="82"/>
      <c r="I28" s="577" t="s">
        <v>1047</v>
      </c>
      <c r="J28" s="578"/>
      <c r="K28" s="86">
        <f>'Detailed Budget'!H21</f>
        <v>0</v>
      </c>
      <c r="L28" s="84"/>
    </row>
    <row r="29" spans="2:18" x14ac:dyDescent="0.25">
      <c r="B29" s="213"/>
      <c r="C29" s="214"/>
      <c r="D29" s="215"/>
      <c r="E29" s="214"/>
      <c r="F29" s="214"/>
      <c r="G29" s="214"/>
      <c r="H29" s="214"/>
      <c r="I29" s="214"/>
      <c r="J29" s="214"/>
      <c r="K29" s="214"/>
      <c r="L29" s="216"/>
    </row>
    <row r="30" spans="2:18" x14ac:dyDescent="0.25"/>
    <row r="31" spans="2:18" s="217" customFormat="1" ht="36" customHeight="1" x14ac:dyDescent="0.25">
      <c r="C31" s="566" t="s">
        <v>1162</v>
      </c>
      <c r="D31" s="567"/>
      <c r="E31" s="567"/>
      <c r="F31" s="567"/>
      <c r="G31" s="567"/>
      <c r="H31" s="567"/>
      <c r="I31" s="567"/>
      <c r="J31" s="568"/>
      <c r="K31" s="218" t="s">
        <v>1163</v>
      </c>
    </row>
    <row r="32" spans="2:18" s="217" customFormat="1" ht="15" customHeight="1" x14ac:dyDescent="0.25">
      <c r="C32" s="368" t="s">
        <v>7380</v>
      </c>
      <c r="D32" s="366"/>
      <c r="E32" s="366"/>
      <c r="F32" s="366"/>
      <c r="G32" s="366"/>
      <c r="H32" s="366"/>
      <c r="I32" s="366"/>
      <c r="J32" s="367"/>
      <c r="K32" s="381">
        <f>SUMIF(Table920[Highway],SUMMARY!C32,Table920[Estimated new cellular coverage (km)])+SUMIF(Table92012[[Highway ]],SUMMARY!C32,Table92012[Estimated new call box coverage (km)])</f>
        <v>0</v>
      </c>
    </row>
    <row r="33" spans="3:11" s="217" customFormat="1" ht="15" customHeight="1" x14ac:dyDescent="0.25">
      <c r="C33" s="368" t="s">
        <v>7381</v>
      </c>
      <c r="D33" s="366"/>
      <c r="E33" s="366"/>
      <c r="F33" s="366"/>
      <c r="G33" s="366"/>
      <c r="H33" s="366"/>
      <c r="I33" s="366"/>
      <c r="J33" s="367"/>
      <c r="K33" s="381">
        <f>SUMIF(Table920[Highway],SUMMARY!C33,Table920[Estimated new cellular coverage (km)])+SUMIF(Table92012[[Highway ]],SUMMARY!C33,Table92012[Estimated new call box coverage (km)])</f>
        <v>0</v>
      </c>
    </row>
    <row r="34" spans="3:11" s="217" customFormat="1" ht="15" customHeight="1" x14ac:dyDescent="0.25">
      <c r="C34" s="368" t="s">
        <v>7382</v>
      </c>
      <c r="D34" s="366"/>
      <c r="E34" s="366"/>
      <c r="F34" s="366"/>
      <c r="G34" s="366"/>
      <c r="H34" s="366"/>
      <c r="I34" s="366"/>
      <c r="J34" s="367"/>
      <c r="K34" s="381">
        <f>SUMIF(Table920[Highway],SUMMARY!C34,Table920[Estimated new cellular coverage (km)])+SUMIF(Table92012[[Highway ]],SUMMARY!C34,Table92012[Estimated new call box coverage (km)])</f>
        <v>0</v>
      </c>
    </row>
    <row r="35" spans="3:11" s="217" customFormat="1" ht="15" customHeight="1" x14ac:dyDescent="0.25">
      <c r="C35" s="368" t="s">
        <v>7383</v>
      </c>
      <c r="D35" s="366"/>
      <c r="E35" s="366"/>
      <c r="F35" s="366"/>
      <c r="G35" s="366"/>
      <c r="H35" s="366"/>
      <c r="I35" s="366"/>
      <c r="J35" s="367"/>
      <c r="K35" s="381">
        <f>SUMIF(Table920[Highway],SUMMARY!C35,Table920[Estimated new cellular coverage (km)])+SUMIF(Table92012[[Highway ]],SUMMARY!C35,Table92012[Estimated new call box coverage (km)])</f>
        <v>0</v>
      </c>
    </row>
    <row r="36" spans="3:11" s="217" customFormat="1" ht="15" customHeight="1" x14ac:dyDescent="0.25">
      <c r="C36" s="368" t="s">
        <v>7384</v>
      </c>
      <c r="D36" s="366"/>
      <c r="E36" s="366"/>
      <c r="F36" s="366"/>
      <c r="G36" s="366"/>
      <c r="H36" s="366"/>
      <c r="I36" s="366"/>
      <c r="J36" s="367"/>
      <c r="K36" s="381">
        <f>SUMIF(Table920[Highway],SUMMARY!C36,Table920[Estimated new cellular coverage (km)])+SUMIF(Table92012[[Highway ]],SUMMARY!C36,Table92012[Estimated new call box coverage (km)])</f>
        <v>0</v>
      </c>
    </row>
    <row r="37" spans="3:11" s="217" customFormat="1" ht="15" customHeight="1" x14ac:dyDescent="0.25">
      <c r="C37" s="368" t="s">
        <v>7385</v>
      </c>
      <c r="D37" s="366"/>
      <c r="E37" s="366"/>
      <c r="F37" s="366"/>
      <c r="G37" s="366"/>
      <c r="H37" s="366"/>
      <c r="I37" s="366"/>
      <c r="J37" s="367"/>
      <c r="K37" s="381">
        <f>SUMIF(Table920[Highway],SUMMARY!C37,Table920[Estimated new cellular coverage (km)])+SUMIF(Table92012[[Highway ]],SUMMARY!C37,Table92012[Estimated new call box coverage (km)])</f>
        <v>0</v>
      </c>
    </row>
    <row r="38" spans="3:11" s="217" customFormat="1" ht="15" customHeight="1" x14ac:dyDescent="0.25">
      <c r="C38" s="368" t="s">
        <v>7386</v>
      </c>
      <c r="D38" s="366"/>
      <c r="E38" s="366"/>
      <c r="F38" s="366"/>
      <c r="G38" s="366"/>
      <c r="H38" s="366"/>
      <c r="I38" s="366"/>
      <c r="J38" s="367"/>
      <c r="K38" s="381">
        <f>SUMIF(Table920[Highway],SUMMARY!C38,Table920[Estimated new cellular coverage (km)])+SUMIF(Table92012[[Highway ]],SUMMARY!C38,Table92012[Estimated new call box coverage (km)])</f>
        <v>0</v>
      </c>
    </row>
    <row r="39" spans="3:11" s="217" customFormat="1" ht="15" customHeight="1" x14ac:dyDescent="0.25">
      <c r="C39" s="368" t="s">
        <v>7387</v>
      </c>
      <c r="D39" s="366"/>
      <c r="E39" s="366"/>
      <c r="F39" s="366"/>
      <c r="G39" s="366"/>
      <c r="H39" s="366"/>
      <c r="I39" s="366"/>
      <c r="J39" s="367"/>
      <c r="K39" s="381">
        <f>SUMIF(Table920[Highway],SUMMARY!C39,Table920[Estimated new cellular coverage (km)])+SUMIF(Table92012[[Highway ]],SUMMARY!C39,Table92012[Estimated new call box coverage (km)])</f>
        <v>0</v>
      </c>
    </row>
    <row r="40" spans="3:11" s="217" customFormat="1" ht="15" customHeight="1" x14ac:dyDescent="0.25">
      <c r="C40" s="368" t="s">
        <v>7388</v>
      </c>
      <c r="D40" s="366"/>
      <c r="E40" s="366"/>
      <c r="F40" s="366"/>
      <c r="G40" s="366"/>
      <c r="H40" s="366"/>
      <c r="I40" s="366"/>
      <c r="J40" s="367"/>
      <c r="K40" s="381">
        <f>SUMIF(Table920[Highway],SUMMARY!C40,Table920[Estimated new cellular coverage (km)])+SUMIF(Table92012[[Highway ]],SUMMARY!C40,Table92012[Estimated new call box coverage (km)])</f>
        <v>0</v>
      </c>
    </row>
    <row r="41" spans="3:11" s="217" customFormat="1" ht="15" customHeight="1" x14ac:dyDescent="0.25">
      <c r="C41" s="368" t="s">
        <v>7389</v>
      </c>
      <c r="D41" s="366"/>
      <c r="E41" s="366"/>
      <c r="F41" s="366"/>
      <c r="G41" s="366"/>
      <c r="H41" s="366"/>
      <c r="I41" s="366"/>
      <c r="J41" s="367"/>
      <c r="K41" s="381">
        <f>SUMIF(Table920[Highway],SUMMARY!C41,Table920[Estimated new cellular coverage (km)])+SUMIF(Table92012[[Highway ]],SUMMARY!C41,Table92012[Estimated new call box coverage (km)])</f>
        <v>0</v>
      </c>
    </row>
    <row r="42" spans="3:11" s="217" customFormat="1" ht="15" customHeight="1" x14ac:dyDescent="0.25">
      <c r="C42" s="368" t="s">
        <v>7390</v>
      </c>
      <c r="D42" s="366"/>
      <c r="E42" s="366"/>
      <c r="F42" s="366"/>
      <c r="G42" s="366"/>
      <c r="H42" s="366"/>
      <c r="I42" s="366"/>
      <c r="J42" s="367"/>
      <c r="K42" s="381">
        <f>SUMIF(Table920[Highway],SUMMARY!C42,Table920[Estimated new cellular coverage (km)])+SUMIF(Table92012[[Highway ]],SUMMARY!C42,Table92012[Estimated new call box coverage (km)])</f>
        <v>0</v>
      </c>
    </row>
    <row r="43" spans="3:11" s="217" customFormat="1" ht="15" customHeight="1" x14ac:dyDescent="0.25">
      <c r="C43" s="368" t="s">
        <v>7391</v>
      </c>
      <c r="D43" s="366"/>
      <c r="E43" s="366"/>
      <c r="F43" s="366"/>
      <c r="G43" s="366"/>
      <c r="H43" s="366"/>
      <c r="I43" s="366"/>
      <c r="J43" s="367"/>
      <c r="K43" s="381">
        <f>SUMIF(Table920[Highway],SUMMARY!C43,Table920[Estimated new cellular coverage (km)])+SUMIF(Table92012[[Highway ]],SUMMARY!C43,Table92012[Estimated new call box coverage (km)])</f>
        <v>0</v>
      </c>
    </row>
    <row r="44" spans="3:11" s="217" customFormat="1" ht="15" customHeight="1" x14ac:dyDescent="0.25">
      <c r="C44" s="368" t="s">
        <v>7392</v>
      </c>
      <c r="D44" s="366"/>
      <c r="E44" s="366"/>
      <c r="F44" s="366"/>
      <c r="G44" s="366"/>
      <c r="H44" s="366"/>
      <c r="I44" s="366"/>
      <c r="J44" s="367"/>
      <c r="K44" s="381">
        <f>SUMIF(Table920[Highway],SUMMARY!C44,Table920[Estimated new cellular coverage (km)])+SUMIF(Table92012[[Highway ]],SUMMARY!C44,Table92012[Estimated new call box coverage (km)])</f>
        <v>0</v>
      </c>
    </row>
    <row r="45" spans="3:11" s="217" customFormat="1" ht="15" customHeight="1" x14ac:dyDescent="0.25">
      <c r="C45" s="368" t="s">
        <v>7393</v>
      </c>
      <c r="D45" s="366"/>
      <c r="E45" s="366"/>
      <c r="F45" s="366"/>
      <c r="G45" s="366"/>
      <c r="H45" s="366"/>
      <c r="I45" s="366"/>
      <c r="J45" s="367"/>
      <c r="K45" s="381">
        <f>SUMIF(Table920[Highway],SUMMARY!C45,Table920[Estimated new cellular coverage (km)])+SUMIF(Table92012[[Highway ]],SUMMARY!C45,Table92012[Estimated new call box coverage (km)])</f>
        <v>0</v>
      </c>
    </row>
    <row r="46" spans="3:11" s="217" customFormat="1" ht="15" customHeight="1" x14ac:dyDescent="0.25">
      <c r="C46" s="368" t="s">
        <v>7394</v>
      </c>
      <c r="D46" s="366"/>
      <c r="E46" s="366"/>
      <c r="F46" s="366"/>
      <c r="G46" s="366"/>
      <c r="H46" s="366"/>
      <c r="I46" s="366"/>
      <c r="J46" s="367"/>
      <c r="K46" s="381">
        <f>SUMIF(Table920[Highway],SUMMARY!C46,Table920[Estimated new cellular coverage (km)])+SUMIF(Table92012[[Highway ]],SUMMARY!C46,Table92012[Estimated new call box coverage (km)])</f>
        <v>0</v>
      </c>
    </row>
    <row r="47" spans="3:11" s="217" customFormat="1" ht="15" customHeight="1" x14ac:dyDescent="0.25">
      <c r="C47" s="368" t="s">
        <v>7395</v>
      </c>
      <c r="D47" s="366"/>
      <c r="E47" s="366"/>
      <c r="F47" s="366"/>
      <c r="G47" s="366"/>
      <c r="H47" s="366"/>
      <c r="I47" s="366"/>
      <c r="J47" s="367"/>
      <c r="K47" s="381">
        <f>SUMIF(Table920[Highway],SUMMARY!C47,Table920[Estimated new cellular coverage (km)])+SUMIF(Table92012[[Highway ]],SUMMARY!C47,Table92012[Estimated new call box coverage (km)])</f>
        <v>0</v>
      </c>
    </row>
    <row r="48" spans="3:11" s="217" customFormat="1" ht="15" customHeight="1" x14ac:dyDescent="0.25">
      <c r="C48" s="368" t="s">
        <v>7396</v>
      </c>
      <c r="D48" s="366"/>
      <c r="E48" s="366"/>
      <c r="F48" s="366"/>
      <c r="G48" s="366"/>
      <c r="H48" s="366"/>
      <c r="I48" s="366"/>
      <c r="J48" s="367"/>
      <c r="K48" s="381">
        <f>SUMIF(Table920[Highway],SUMMARY!C48,Table920[Estimated new cellular coverage (km)])+SUMIF(Table92012[[Highway ]],SUMMARY!C48,Table92012[Estimated new call box coverage (km)])</f>
        <v>0</v>
      </c>
    </row>
    <row r="49" spans="3:11" s="217" customFormat="1" ht="15" customHeight="1" x14ac:dyDescent="0.25">
      <c r="C49" s="368" t="s">
        <v>7397</v>
      </c>
      <c r="D49" s="366"/>
      <c r="E49" s="366"/>
      <c r="F49" s="366"/>
      <c r="G49" s="366"/>
      <c r="H49" s="366"/>
      <c r="I49" s="366"/>
      <c r="J49" s="367"/>
      <c r="K49" s="381">
        <f>SUMIF(Table920[Highway],SUMMARY!C49,Table920[Estimated new cellular coverage (km)])+SUMIF(Table92012[[Highway ]],SUMMARY!C49,Table92012[Estimated new call box coverage (km)])</f>
        <v>0</v>
      </c>
    </row>
    <row r="50" spans="3:11" s="217" customFormat="1" ht="15" customHeight="1" x14ac:dyDescent="0.25">
      <c r="C50" s="368" t="s">
        <v>7398</v>
      </c>
      <c r="D50" s="366"/>
      <c r="E50" s="366"/>
      <c r="F50" s="366"/>
      <c r="G50" s="366"/>
      <c r="H50" s="366"/>
      <c r="I50" s="366"/>
      <c r="J50" s="367"/>
      <c r="K50" s="381">
        <f>SUMIF(Table920[Highway],SUMMARY!C50,Table920[Estimated new cellular coverage (km)])+SUMIF(Table92012[[Highway ]],SUMMARY!C50,Table92012[Estimated new call box coverage (km)])</f>
        <v>0</v>
      </c>
    </row>
    <row r="51" spans="3:11" s="217" customFormat="1" ht="15" customHeight="1" x14ac:dyDescent="0.25">
      <c r="C51" s="368" t="s">
        <v>7399</v>
      </c>
      <c r="D51" s="366"/>
      <c r="E51" s="366"/>
      <c r="F51" s="366"/>
      <c r="G51" s="366"/>
      <c r="H51" s="366"/>
      <c r="I51" s="366"/>
      <c r="J51" s="367"/>
      <c r="K51" s="381">
        <f>SUMIF(Table920[Highway],SUMMARY!C51,Table920[Estimated new cellular coverage (km)])+SUMIF(Table92012[[Highway ]],SUMMARY!C51,Table92012[Estimated new call box coverage (km)])</f>
        <v>0</v>
      </c>
    </row>
    <row r="52" spans="3:11" s="217" customFormat="1" ht="15" customHeight="1" x14ac:dyDescent="0.25">
      <c r="C52" s="368" t="s">
        <v>7400</v>
      </c>
      <c r="D52" s="366"/>
      <c r="E52" s="366"/>
      <c r="F52" s="366"/>
      <c r="G52" s="366"/>
      <c r="H52" s="366"/>
      <c r="I52" s="366"/>
      <c r="J52" s="367"/>
      <c r="K52" s="381">
        <f>SUMIF(Table920[Highway],SUMMARY!C52,Table920[Estimated new cellular coverage (km)])+SUMIF(Table92012[[Highway ]],SUMMARY!C52,Table92012[Estimated new call box coverage (km)])</f>
        <v>0</v>
      </c>
    </row>
    <row r="53" spans="3:11" s="217" customFormat="1" ht="15" customHeight="1" x14ac:dyDescent="0.25">
      <c r="C53" s="368" t="s">
        <v>7401</v>
      </c>
      <c r="D53" s="366"/>
      <c r="E53" s="366"/>
      <c r="F53" s="366"/>
      <c r="G53" s="366"/>
      <c r="H53" s="366"/>
      <c r="I53" s="366"/>
      <c r="J53" s="367"/>
      <c r="K53" s="381">
        <f>SUMIF(Table920[Highway],SUMMARY!C53,Table920[Estimated new cellular coverage (km)])+SUMIF(Table92012[[Highway ]],SUMMARY!C53,Table92012[Estimated new call box coverage (km)])</f>
        <v>0</v>
      </c>
    </row>
    <row r="54" spans="3:11" s="217" customFormat="1" ht="15" customHeight="1" x14ac:dyDescent="0.25">
      <c r="C54" s="368" t="s">
        <v>7402</v>
      </c>
      <c r="D54" s="366"/>
      <c r="E54" s="366"/>
      <c r="F54" s="366"/>
      <c r="G54" s="366"/>
      <c r="H54" s="366"/>
      <c r="I54" s="366"/>
      <c r="J54" s="367"/>
      <c r="K54" s="381">
        <f>SUMIF(Table920[Highway],SUMMARY!C54,Table920[Estimated new cellular coverage (km)])+SUMIF(Table92012[[Highway ]],SUMMARY!C54,Table92012[Estimated new call box coverage (km)])</f>
        <v>0</v>
      </c>
    </row>
    <row r="55" spans="3:11" s="217" customFormat="1" ht="15" customHeight="1" x14ac:dyDescent="0.25">
      <c r="C55" s="368" t="s">
        <v>7403</v>
      </c>
      <c r="D55" s="366"/>
      <c r="E55" s="366"/>
      <c r="F55" s="366"/>
      <c r="G55" s="366"/>
      <c r="H55" s="366"/>
      <c r="I55" s="366"/>
      <c r="J55" s="367"/>
      <c r="K55" s="381">
        <f>SUMIF(Table920[Highway],SUMMARY!C55,Table920[Estimated new cellular coverage (km)])+SUMIF(Table92012[[Highway ]],SUMMARY!C55,Table92012[Estimated new call box coverage (km)])</f>
        <v>0</v>
      </c>
    </row>
    <row r="56" spans="3:11" s="217" customFormat="1" ht="15" customHeight="1" x14ac:dyDescent="0.25">
      <c r="C56" s="368" t="s">
        <v>7404</v>
      </c>
      <c r="D56" s="366"/>
      <c r="E56" s="366"/>
      <c r="F56" s="366"/>
      <c r="G56" s="366"/>
      <c r="H56" s="366"/>
      <c r="I56" s="366"/>
      <c r="J56" s="367"/>
      <c r="K56" s="381">
        <f>SUMIF(Table920[Highway],SUMMARY!C56,Table920[Estimated new cellular coverage (km)])+SUMIF(Table92012[[Highway ]],SUMMARY!C56,Table92012[Estimated new call box coverage (km)])</f>
        <v>0</v>
      </c>
    </row>
    <row r="57" spans="3:11" s="217" customFormat="1" ht="15" customHeight="1" x14ac:dyDescent="0.25">
      <c r="C57" s="368" t="s">
        <v>7405</v>
      </c>
      <c r="D57" s="366"/>
      <c r="E57" s="366"/>
      <c r="F57" s="366"/>
      <c r="G57" s="366"/>
      <c r="H57" s="366"/>
      <c r="I57" s="366"/>
      <c r="J57" s="367"/>
      <c r="K57" s="381">
        <f>SUMIF(Table920[Highway],SUMMARY!C57,Table920[Estimated new cellular coverage (km)])+SUMIF(Table92012[[Highway ]],SUMMARY!C57,Table92012[Estimated new call box coverage (km)])</f>
        <v>0</v>
      </c>
    </row>
    <row r="58" spans="3:11" s="217" customFormat="1" ht="15" customHeight="1" x14ac:dyDescent="0.25">
      <c r="C58" s="368" t="s">
        <v>7406</v>
      </c>
      <c r="D58" s="366"/>
      <c r="E58" s="366"/>
      <c r="F58" s="366"/>
      <c r="G58" s="366"/>
      <c r="H58" s="366"/>
      <c r="I58" s="366"/>
      <c r="J58" s="367"/>
      <c r="K58" s="381">
        <f>SUMIF(Table920[Highway],SUMMARY!C58,Table920[Estimated new cellular coverage (km)])+SUMIF(Table92012[[Highway ]],SUMMARY!C58,Table92012[Estimated new call box coverage (km)])</f>
        <v>0</v>
      </c>
    </row>
    <row r="59" spans="3:11" s="217" customFormat="1" ht="15" customHeight="1" x14ac:dyDescent="0.25">
      <c r="C59" s="368" t="s">
        <v>7407</v>
      </c>
      <c r="D59" s="366"/>
      <c r="E59" s="366"/>
      <c r="F59" s="366"/>
      <c r="G59" s="366"/>
      <c r="H59" s="366"/>
      <c r="I59" s="366"/>
      <c r="J59" s="367"/>
      <c r="K59" s="381">
        <f>SUMIF(Table920[Highway],SUMMARY!C59,Table920[Estimated new cellular coverage (km)])+SUMIF(Table92012[[Highway ]],SUMMARY!C59,Table92012[Estimated new call box coverage (km)])</f>
        <v>0</v>
      </c>
    </row>
    <row r="60" spans="3:11" s="217" customFormat="1" ht="15" customHeight="1" x14ac:dyDescent="0.25">
      <c r="C60" s="368" t="s">
        <v>7408</v>
      </c>
      <c r="D60" s="366"/>
      <c r="E60" s="366"/>
      <c r="F60" s="366"/>
      <c r="G60" s="366"/>
      <c r="H60" s="366"/>
      <c r="I60" s="366"/>
      <c r="J60" s="367"/>
      <c r="K60" s="381">
        <f>SUMIF(Table920[Highway],SUMMARY!C60,Table920[Estimated new cellular coverage (km)])+SUMIF(Table92012[[Highway ]],SUMMARY!C60,Table92012[Estimated new call box coverage (km)])</f>
        <v>0</v>
      </c>
    </row>
    <row r="61" spans="3:11" s="217" customFormat="1" ht="15" customHeight="1" x14ac:dyDescent="0.25">
      <c r="C61" s="368" t="s">
        <v>7409</v>
      </c>
      <c r="D61" s="366"/>
      <c r="E61" s="366"/>
      <c r="F61" s="366"/>
      <c r="G61" s="366"/>
      <c r="H61" s="366"/>
      <c r="I61" s="366"/>
      <c r="J61" s="367"/>
      <c r="K61" s="381">
        <f>SUMIF(Table920[Highway],SUMMARY!C61,Table920[Estimated new cellular coverage (km)])+SUMIF(Table92012[[Highway ]],SUMMARY!C61,Table92012[Estimated new call box coverage (km)])</f>
        <v>0</v>
      </c>
    </row>
    <row r="62" spans="3:11" s="217" customFormat="1" ht="15" customHeight="1" x14ac:dyDescent="0.25">
      <c r="C62" s="368" t="s">
        <v>7410</v>
      </c>
      <c r="D62" s="366"/>
      <c r="E62" s="366"/>
      <c r="F62" s="366"/>
      <c r="G62" s="366"/>
      <c r="H62" s="366"/>
      <c r="I62" s="366"/>
      <c r="J62" s="367"/>
      <c r="K62" s="381">
        <f>SUMIF(Table920[Highway],SUMMARY!C62,Table920[Estimated new cellular coverage (km)])+SUMIF(Table92012[[Highway ]],SUMMARY!C62,Table92012[Estimated new call box coverage (km)])</f>
        <v>0</v>
      </c>
    </row>
    <row r="63" spans="3:11" s="217" customFormat="1" ht="15" customHeight="1" x14ac:dyDescent="0.25">
      <c r="C63" s="368" t="s">
        <v>7411</v>
      </c>
      <c r="D63" s="366"/>
      <c r="E63" s="366"/>
      <c r="F63" s="366"/>
      <c r="G63" s="366"/>
      <c r="H63" s="366"/>
      <c r="I63" s="366"/>
      <c r="J63" s="367"/>
      <c r="K63" s="381">
        <f>SUMIF(Table920[Highway],SUMMARY!C63,Table920[Estimated new cellular coverage (km)])+SUMIF(Table92012[[Highway ]],SUMMARY!C63,Table92012[Estimated new call box coverage (km)])</f>
        <v>0</v>
      </c>
    </row>
    <row r="64" spans="3:11" s="217" customFormat="1" ht="15" customHeight="1" x14ac:dyDescent="0.25">
      <c r="C64" s="368" t="s">
        <v>7412</v>
      </c>
      <c r="D64" s="366"/>
      <c r="E64" s="366"/>
      <c r="F64" s="366"/>
      <c r="G64" s="366"/>
      <c r="H64" s="366"/>
      <c r="I64" s="366"/>
      <c r="J64" s="367"/>
      <c r="K64" s="381">
        <f>SUMIF(Table920[Highway],SUMMARY!C64,Table920[Estimated new cellular coverage (km)])+SUMIF(Table92012[[Highway ]],SUMMARY!C64,Table92012[Estimated new call box coverage (km)])</f>
        <v>0</v>
      </c>
    </row>
    <row r="65" spans="3:11" s="217" customFormat="1" ht="15" customHeight="1" x14ac:dyDescent="0.25">
      <c r="C65" s="368" t="s">
        <v>7413</v>
      </c>
      <c r="D65" s="366"/>
      <c r="E65" s="366"/>
      <c r="F65" s="366"/>
      <c r="G65" s="366"/>
      <c r="H65" s="366"/>
      <c r="I65" s="366"/>
      <c r="J65" s="367"/>
      <c r="K65" s="381">
        <f>SUMIF(Table920[Highway],SUMMARY!C65,Table920[Estimated new cellular coverage (km)])+SUMIF(Table92012[[Highway ]],SUMMARY!C65,Table92012[Estimated new call box coverage (km)])</f>
        <v>0</v>
      </c>
    </row>
    <row r="66" spans="3:11" s="217" customFormat="1" ht="15" customHeight="1" x14ac:dyDescent="0.25">
      <c r="C66" s="368" t="s">
        <v>7414</v>
      </c>
      <c r="D66" s="366"/>
      <c r="E66" s="366"/>
      <c r="F66" s="366"/>
      <c r="G66" s="366"/>
      <c r="H66" s="366"/>
      <c r="I66" s="366"/>
      <c r="J66" s="367"/>
      <c r="K66" s="381">
        <f>SUMIF(Table920[Highway],SUMMARY!C66,Table920[Estimated new cellular coverage (km)])+SUMIF(Table92012[[Highway ]],SUMMARY!C66,Table92012[Estimated new call box coverage (km)])</f>
        <v>0</v>
      </c>
    </row>
    <row r="67" spans="3:11" s="217" customFormat="1" ht="15" customHeight="1" x14ac:dyDescent="0.25">
      <c r="C67" s="368" t="s">
        <v>7415</v>
      </c>
      <c r="D67" s="366"/>
      <c r="E67" s="366"/>
      <c r="F67" s="366"/>
      <c r="G67" s="366"/>
      <c r="H67" s="366"/>
      <c r="I67" s="366"/>
      <c r="J67" s="367"/>
      <c r="K67" s="381">
        <f>SUMIF(Table920[Highway],SUMMARY!C67,Table920[Estimated new cellular coverage (km)])+SUMIF(Table92012[[Highway ]],SUMMARY!C67,Table92012[Estimated new call box coverage (km)])</f>
        <v>0</v>
      </c>
    </row>
    <row r="68" spans="3:11" s="217" customFormat="1" ht="15" customHeight="1" x14ac:dyDescent="0.25">
      <c r="C68" s="368" t="s">
        <v>7416</v>
      </c>
      <c r="D68" s="366"/>
      <c r="E68" s="366"/>
      <c r="F68" s="366"/>
      <c r="G68" s="366"/>
      <c r="H68" s="366"/>
      <c r="I68" s="366"/>
      <c r="J68" s="367"/>
      <c r="K68" s="381">
        <f>SUMIF(Table920[Highway],SUMMARY!C68,Table920[Estimated new cellular coverage (km)])+SUMIF(Table92012[[Highway ]],SUMMARY!C68,Table92012[Estimated new call box coverage (km)])</f>
        <v>0</v>
      </c>
    </row>
    <row r="69" spans="3:11" s="217" customFormat="1" ht="15" customHeight="1" x14ac:dyDescent="0.25">
      <c r="C69" s="368" t="s">
        <v>7417</v>
      </c>
      <c r="D69" s="366"/>
      <c r="E69" s="366"/>
      <c r="F69" s="366"/>
      <c r="G69" s="366"/>
      <c r="H69" s="366"/>
      <c r="I69" s="366"/>
      <c r="J69" s="367"/>
      <c r="K69" s="381">
        <f>SUMIF(Table920[Highway],SUMMARY!C69,Table920[Estimated new cellular coverage (km)])+SUMIF(Table92012[[Highway ]],SUMMARY!C69,Table92012[Estimated new call box coverage (km)])</f>
        <v>0</v>
      </c>
    </row>
    <row r="70" spans="3:11" s="217" customFormat="1" ht="15" customHeight="1" x14ac:dyDescent="0.25">
      <c r="C70" s="368" t="s">
        <v>7418</v>
      </c>
      <c r="D70" s="366"/>
      <c r="E70" s="366"/>
      <c r="F70" s="366"/>
      <c r="G70" s="366"/>
      <c r="H70" s="366"/>
      <c r="I70" s="366"/>
      <c r="J70" s="367"/>
      <c r="K70" s="381">
        <f>SUMIF(Table920[Highway],SUMMARY!C70,Table920[Estimated new cellular coverage (km)])+SUMIF(Table92012[[Highway ]],SUMMARY!C70,Table92012[Estimated new call box coverage (km)])</f>
        <v>0</v>
      </c>
    </row>
    <row r="71" spans="3:11" s="217" customFormat="1" ht="15" customHeight="1" x14ac:dyDescent="0.25">
      <c r="C71" s="368" t="s">
        <v>7419</v>
      </c>
      <c r="D71" s="366"/>
      <c r="E71" s="366"/>
      <c r="F71" s="366"/>
      <c r="G71" s="366"/>
      <c r="H71" s="366"/>
      <c r="I71" s="366"/>
      <c r="J71" s="367"/>
      <c r="K71" s="381">
        <f>SUMIF(Table920[Highway],SUMMARY!C71,Table920[Estimated new cellular coverage (km)])+SUMIF(Table92012[[Highway ]],SUMMARY!C71,Table92012[Estimated new call box coverage (km)])</f>
        <v>0</v>
      </c>
    </row>
    <row r="72" spans="3:11" s="217" customFormat="1" ht="15" customHeight="1" x14ac:dyDescent="0.25">
      <c r="C72" s="368" t="s">
        <v>7420</v>
      </c>
      <c r="D72" s="366"/>
      <c r="E72" s="366"/>
      <c r="F72" s="366"/>
      <c r="G72" s="366"/>
      <c r="H72" s="366"/>
      <c r="I72" s="366"/>
      <c r="J72" s="367"/>
      <c r="K72" s="381">
        <f>SUMIF(Table920[Highway],SUMMARY!C72,Table920[Estimated new cellular coverage (km)])+SUMIF(Table92012[[Highway ]],SUMMARY!C72,Table92012[Estimated new call box coverage (km)])</f>
        <v>0</v>
      </c>
    </row>
    <row r="73" spans="3:11" s="217" customFormat="1" ht="15" customHeight="1" x14ac:dyDescent="0.25">
      <c r="C73" s="368" t="s">
        <v>7421</v>
      </c>
      <c r="D73" s="366"/>
      <c r="E73" s="366"/>
      <c r="F73" s="366"/>
      <c r="G73" s="366"/>
      <c r="H73" s="366"/>
      <c r="I73" s="366"/>
      <c r="J73" s="367"/>
      <c r="K73" s="381">
        <f>SUMIF(Table920[Highway],SUMMARY!C73,Table920[Estimated new cellular coverage (km)])+SUMIF(Table92012[[Highway ]],SUMMARY!C73,Table92012[Estimated new call box coverage (km)])</f>
        <v>0</v>
      </c>
    </row>
    <row r="74" spans="3:11" s="217" customFormat="1" ht="15" customHeight="1" x14ac:dyDescent="0.25">
      <c r="C74" s="368" t="s">
        <v>7422</v>
      </c>
      <c r="D74" s="366"/>
      <c r="E74" s="366"/>
      <c r="F74" s="366"/>
      <c r="G74" s="366"/>
      <c r="H74" s="366"/>
      <c r="I74" s="366"/>
      <c r="J74" s="367"/>
      <c r="K74" s="381">
        <f>SUMIF(Table920[Highway],SUMMARY!C74,Table920[Estimated new cellular coverage (km)])+SUMIF(Table92012[[Highway ]],SUMMARY!C74,Table92012[Estimated new call box coverage (km)])</f>
        <v>0</v>
      </c>
    </row>
    <row r="75" spans="3:11" s="217" customFormat="1" ht="15" customHeight="1" x14ac:dyDescent="0.25">
      <c r="C75" s="368" t="s">
        <v>7423</v>
      </c>
      <c r="D75" s="366"/>
      <c r="E75" s="366"/>
      <c r="F75" s="366"/>
      <c r="G75" s="366"/>
      <c r="H75" s="366"/>
      <c r="I75" s="366"/>
      <c r="J75" s="367"/>
      <c r="K75" s="381">
        <f>SUMIF(Table920[Highway],SUMMARY!C75,Table920[Estimated new cellular coverage (km)])+SUMIF(Table92012[[Highway ]],SUMMARY!C75,Table92012[Estimated new call box coverage (km)])</f>
        <v>0</v>
      </c>
    </row>
    <row r="76" spans="3:11" s="217" customFormat="1" ht="15" customHeight="1" x14ac:dyDescent="0.25">
      <c r="C76" s="368" t="s">
        <v>7424</v>
      </c>
      <c r="D76" s="366"/>
      <c r="E76" s="366"/>
      <c r="F76" s="366"/>
      <c r="G76" s="366"/>
      <c r="H76" s="366"/>
      <c r="I76" s="366"/>
      <c r="J76" s="367"/>
      <c r="K76" s="381">
        <f>SUMIF(Table920[Highway],SUMMARY!C76,Table920[Estimated new cellular coverage (km)])+SUMIF(Table92012[[Highway ]],SUMMARY!C76,Table92012[Estimated new call box coverage (km)])</f>
        <v>0</v>
      </c>
    </row>
    <row r="77" spans="3:11" s="217" customFormat="1" ht="15" customHeight="1" x14ac:dyDescent="0.25">
      <c r="C77" s="368" t="s">
        <v>7425</v>
      </c>
      <c r="D77" s="366"/>
      <c r="E77" s="366"/>
      <c r="F77" s="366"/>
      <c r="G77" s="366"/>
      <c r="H77" s="366"/>
      <c r="I77" s="366"/>
      <c r="J77" s="367"/>
      <c r="K77" s="381">
        <f>SUMIF(Table920[Highway],SUMMARY!C77,Table920[Estimated new cellular coverage (km)])+SUMIF(Table92012[[Highway ]],SUMMARY!C77,Table92012[Estimated new call box coverage (km)])</f>
        <v>0</v>
      </c>
    </row>
    <row r="78" spans="3:11" s="217" customFormat="1" ht="15" customHeight="1" x14ac:dyDescent="0.25">
      <c r="C78" s="368" t="s">
        <v>7426</v>
      </c>
      <c r="D78" s="366"/>
      <c r="E78" s="366"/>
      <c r="F78" s="366"/>
      <c r="G78" s="366"/>
      <c r="H78" s="366"/>
      <c r="I78" s="366"/>
      <c r="J78" s="367"/>
      <c r="K78" s="381">
        <f>SUMIF(Table920[Highway],SUMMARY!C78,Table920[Estimated new cellular coverage (km)])+SUMIF(Table92012[[Highway ]],SUMMARY!C78,Table92012[Estimated new call box coverage (km)])</f>
        <v>0</v>
      </c>
    </row>
    <row r="79" spans="3:11" s="217" customFormat="1" ht="15" customHeight="1" x14ac:dyDescent="0.25">
      <c r="C79" s="368" t="s">
        <v>7427</v>
      </c>
      <c r="D79" s="366"/>
      <c r="E79" s="366"/>
      <c r="F79" s="366"/>
      <c r="G79" s="366"/>
      <c r="H79" s="366"/>
      <c r="I79" s="366"/>
      <c r="J79" s="367"/>
      <c r="K79" s="381">
        <f>SUMIF(Table920[Highway],SUMMARY!C79,Table920[Estimated new cellular coverage (km)])+SUMIF(Table92012[[Highway ]],SUMMARY!C79,Table92012[Estimated new call box coverage (km)])</f>
        <v>0</v>
      </c>
    </row>
    <row r="80" spans="3:11" s="217" customFormat="1" ht="15" customHeight="1" x14ac:dyDescent="0.25">
      <c r="C80" s="368" t="s">
        <v>7428</v>
      </c>
      <c r="D80" s="366"/>
      <c r="E80" s="366"/>
      <c r="F80" s="366"/>
      <c r="G80" s="366"/>
      <c r="H80" s="366"/>
      <c r="I80" s="366"/>
      <c r="J80" s="367"/>
      <c r="K80" s="381">
        <f>SUMIF(Table920[Highway],SUMMARY!C80,Table920[Estimated new cellular coverage (km)])+SUMIF(Table92012[[Highway ]],SUMMARY!C80,Table92012[Estimated new call box coverage (km)])</f>
        <v>0</v>
      </c>
    </row>
    <row r="81" spans="3:11" s="217" customFormat="1" ht="15" customHeight="1" x14ac:dyDescent="0.25">
      <c r="C81" s="368" t="s">
        <v>7429</v>
      </c>
      <c r="D81" s="366"/>
      <c r="E81" s="366"/>
      <c r="F81" s="366"/>
      <c r="G81" s="366"/>
      <c r="H81" s="366"/>
      <c r="I81" s="366"/>
      <c r="J81" s="367"/>
      <c r="K81" s="381">
        <f>SUMIF(Table920[Highway],SUMMARY!C81,Table920[Estimated new cellular coverage (km)])+SUMIF(Table92012[[Highway ]],SUMMARY!C81,Table92012[Estimated new call box coverage (km)])</f>
        <v>0</v>
      </c>
    </row>
    <row r="82" spans="3:11" s="217" customFormat="1" ht="15" customHeight="1" x14ac:dyDescent="0.25">
      <c r="C82" s="368" t="s">
        <v>7430</v>
      </c>
      <c r="D82" s="366"/>
      <c r="E82" s="366"/>
      <c r="F82" s="366"/>
      <c r="G82" s="366"/>
      <c r="H82" s="366"/>
      <c r="I82" s="366"/>
      <c r="J82" s="367"/>
      <c r="K82" s="381">
        <f>SUMIF(Table920[Highway],SUMMARY!C82,Table920[Estimated new cellular coverage (km)])+SUMIF(Table92012[[Highway ]],SUMMARY!C82,Table92012[Estimated new call box coverage (km)])</f>
        <v>0</v>
      </c>
    </row>
    <row r="83" spans="3:11" s="217" customFormat="1" ht="15" customHeight="1" x14ac:dyDescent="0.25">
      <c r="C83" s="368" t="s">
        <v>7431</v>
      </c>
      <c r="D83" s="366"/>
      <c r="E83" s="366"/>
      <c r="F83" s="366"/>
      <c r="G83" s="366"/>
      <c r="H83" s="366"/>
      <c r="I83" s="366"/>
      <c r="J83" s="367"/>
      <c r="K83" s="381">
        <f>SUMIF(Table920[Highway],SUMMARY!C83,Table920[Estimated new cellular coverage (km)])+SUMIF(Table92012[[Highway ]],SUMMARY!C83,Table92012[Estimated new call box coverage (km)])</f>
        <v>0</v>
      </c>
    </row>
    <row r="84" spans="3:11" s="217" customFormat="1" ht="15" customHeight="1" x14ac:dyDescent="0.25">
      <c r="C84" s="368" t="s">
        <v>7432</v>
      </c>
      <c r="D84" s="366"/>
      <c r="E84" s="366"/>
      <c r="F84" s="366"/>
      <c r="G84" s="366"/>
      <c r="H84" s="366"/>
      <c r="I84" s="366"/>
      <c r="J84" s="367"/>
      <c r="K84" s="381">
        <f>SUMIF(Table920[Highway],SUMMARY!C84,Table920[Estimated new cellular coverage (km)])+SUMIF(Table92012[[Highway ]],SUMMARY!C84,Table92012[Estimated new call box coverage (km)])</f>
        <v>0</v>
      </c>
    </row>
    <row r="85" spans="3:11" s="217" customFormat="1" ht="15" customHeight="1" x14ac:dyDescent="0.25">
      <c r="C85" s="368" t="s">
        <v>7433</v>
      </c>
      <c r="D85" s="366"/>
      <c r="E85" s="366"/>
      <c r="F85" s="366"/>
      <c r="G85" s="366"/>
      <c r="H85" s="366"/>
      <c r="I85" s="366"/>
      <c r="J85" s="367"/>
      <c r="K85" s="381">
        <f>SUMIF(Table920[Highway],SUMMARY!C85,Table920[Estimated new cellular coverage (km)])+SUMIF(Table92012[[Highway ]],SUMMARY!C85,Table92012[Estimated new call box coverage (km)])</f>
        <v>0</v>
      </c>
    </row>
    <row r="86" spans="3:11" s="217" customFormat="1" ht="15" customHeight="1" x14ac:dyDescent="0.25">
      <c r="C86" s="368" t="s">
        <v>7434</v>
      </c>
      <c r="D86" s="366"/>
      <c r="E86" s="366"/>
      <c r="F86" s="366"/>
      <c r="G86" s="366"/>
      <c r="H86" s="366"/>
      <c r="I86" s="366"/>
      <c r="J86" s="367"/>
      <c r="K86" s="381">
        <f>SUMIF(Table920[Highway],SUMMARY!C86,Table920[Estimated new cellular coverage (km)])+SUMIF(Table92012[[Highway ]],SUMMARY!C86,Table92012[Estimated new call box coverage (km)])</f>
        <v>0</v>
      </c>
    </row>
    <row r="87" spans="3:11" s="217" customFormat="1" ht="15" customHeight="1" x14ac:dyDescent="0.25">
      <c r="C87" s="368" t="s">
        <v>7435</v>
      </c>
      <c r="D87" s="366"/>
      <c r="E87" s="366"/>
      <c r="F87" s="366"/>
      <c r="G87" s="366"/>
      <c r="H87" s="366"/>
      <c r="I87" s="366"/>
      <c r="J87" s="367"/>
      <c r="K87" s="381">
        <f>SUMIF(Table920[Highway],SUMMARY!C87,Table920[Estimated new cellular coverage (km)])+SUMIF(Table92012[[Highway ]],SUMMARY!C87,Table92012[Estimated new call box coverage (km)])</f>
        <v>0</v>
      </c>
    </row>
    <row r="88" spans="3:11" s="217" customFormat="1" x14ac:dyDescent="0.25">
      <c r="C88" s="368" t="s">
        <v>7436</v>
      </c>
      <c r="D88" s="366"/>
      <c r="E88" s="366"/>
      <c r="F88" s="366"/>
      <c r="G88" s="366"/>
      <c r="H88" s="366"/>
      <c r="I88" s="366"/>
      <c r="J88" s="367"/>
      <c r="K88" s="381">
        <f>SUMIF(Table920[Highway],SUMMARY!C88,Table920[Estimated new cellular coverage (km)])+SUMIF(Table92012[[Highway ]],SUMMARY!C88,Table92012[Estimated new call box coverage (km)])</f>
        <v>0</v>
      </c>
    </row>
    <row r="89" spans="3:11" s="217" customFormat="1" ht="15" customHeight="1" x14ac:dyDescent="0.25">
      <c r="C89" s="368" t="s">
        <v>7437</v>
      </c>
      <c r="D89" s="366"/>
      <c r="E89" s="366"/>
      <c r="F89" s="366"/>
      <c r="G89" s="366"/>
      <c r="H89" s="366"/>
      <c r="I89" s="366"/>
      <c r="J89" s="367"/>
      <c r="K89" s="381">
        <f>SUMIF(Table920[Highway],SUMMARY!C89,Table920[Estimated new cellular coverage (km)])+SUMIF(Table92012[[Highway ]],SUMMARY!C89,Table92012[Estimated new call box coverage (km)])</f>
        <v>0</v>
      </c>
    </row>
    <row r="90" spans="3:11" s="217" customFormat="1" ht="15" customHeight="1" x14ac:dyDescent="0.25">
      <c r="C90" s="369" t="s">
        <v>7438</v>
      </c>
      <c r="D90" s="346"/>
      <c r="E90" s="346"/>
      <c r="F90" s="346"/>
      <c r="G90" s="346"/>
      <c r="H90" s="346"/>
      <c r="I90" s="346"/>
      <c r="J90" s="347"/>
      <c r="K90" s="381">
        <f>SUMIF(Table920[Highway],SUMMARY!C90,Table920[Estimated new cellular coverage (km)])+SUMIF(Table92012[[Highway ]],SUMMARY!C90,Table92012[Estimated new call box coverage (km)])</f>
        <v>0</v>
      </c>
    </row>
    <row r="91" spans="3:11" s="217" customFormat="1" ht="15" customHeight="1" x14ac:dyDescent="0.25">
      <c r="C91" s="369" t="s">
        <v>7439</v>
      </c>
      <c r="D91" s="346"/>
      <c r="E91" s="346"/>
      <c r="F91" s="346"/>
      <c r="G91" s="346"/>
      <c r="H91" s="346"/>
      <c r="I91" s="346"/>
      <c r="J91" s="347"/>
      <c r="K91" s="381">
        <f>SUMIF(Table920[Highway],SUMMARY!C91,Table920[Estimated new cellular coverage (km)])+SUMIF(Table92012[[Highway ]],SUMMARY!C91,Table92012[Estimated new call box coverage (km)])</f>
        <v>0</v>
      </c>
    </row>
    <row r="92" spans="3:11" s="217" customFormat="1" ht="15" customHeight="1" x14ac:dyDescent="0.25">
      <c r="C92" s="369" t="s">
        <v>7440</v>
      </c>
      <c r="D92" s="346"/>
      <c r="E92" s="346"/>
      <c r="F92" s="346"/>
      <c r="G92" s="346"/>
      <c r="H92" s="346"/>
      <c r="I92" s="346"/>
      <c r="J92" s="347"/>
      <c r="K92" s="381">
        <f>SUMIF(Table920[Highway],SUMMARY!C92,Table920[Estimated new cellular coverage (km)])+SUMIF(Table92012[[Highway ]],SUMMARY!C92,Table92012[Estimated new call box coverage (km)])</f>
        <v>0</v>
      </c>
    </row>
    <row r="93" spans="3:11" s="217" customFormat="1" ht="15" customHeight="1" x14ac:dyDescent="0.25">
      <c r="C93" s="369" t="s">
        <v>7441</v>
      </c>
      <c r="D93" s="346"/>
      <c r="E93" s="346"/>
      <c r="F93" s="346"/>
      <c r="G93" s="346"/>
      <c r="H93" s="346"/>
      <c r="I93" s="346"/>
      <c r="J93" s="347"/>
      <c r="K93" s="381">
        <f>SUMIF(Table920[Highway],SUMMARY!C93,Table920[Estimated new cellular coverage (km)])+SUMIF(Table92012[[Highway ]],SUMMARY!C93,Table92012[Estimated new call box coverage (km)])</f>
        <v>0</v>
      </c>
    </row>
    <row r="94" spans="3:11" s="217" customFormat="1" ht="15" customHeight="1" x14ac:dyDescent="0.25">
      <c r="C94" s="369" t="s">
        <v>7442</v>
      </c>
      <c r="D94" s="346"/>
      <c r="E94" s="346"/>
      <c r="F94" s="346"/>
      <c r="G94" s="346"/>
      <c r="H94" s="346"/>
      <c r="I94" s="346"/>
      <c r="J94" s="347"/>
      <c r="K94" s="381">
        <f>SUMIF(Table920[Highway],SUMMARY!C94,Table920[Estimated new cellular coverage (km)])+SUMIF(Table92012[[Highway ]],SUMMARY!C94,Table92012[Estimated new call box coverage (km)])</f>
        <v>0</v>
      </c>
    </row>
    <row r="95" spans="3:11" s="217" customFormat="1" ht="15" customHeight="1" x14ac:dyDescent="0.25">
      <c r="C95" s="369" t="s">
        <v>7443</v>
      </c>
      <c r="D95" s="346"/>
      <c r="E95" s="346"/>
      <c r="F95" s="346"/>
      <c r="G95" s="346"/>
      <c r="H95" s="346"/>
      <c r="I95" s="346"/>
      <c r="J95" s="347"/>
      <c r="K95" s="381">
        <f>SUMIF(Table920[Highway],SUMMARY!C95,Table920[Estimated new cellular coverage (km)])+SUMIF(Table92012[[Highway ]],SUMMARY!C95,Table92012[Estimated new call box coverage (km)])</f>
        <v>0</v>
      </c>
    </row>
    <row r="96" spans="3:11" s="217" customFormat="1" ht="15" customHeight="1" x14ac:dyDescent="0.25">
      <c r="C96" s="369" t="s">
        <v>7444</v>
      </c>
      <c r="D96" s="346"/>
      <c r="E96" s="346"/>
      <c r="F96" s="346"/>
      <c r="G96" s="346"/>
      <c r="H96" s="346"/>
      <c r="I96" s="346"/>
      <c r="J96" s="347"/>
      <c r="K96" s="381">
        <f>SUMIF(Table920[Highway],SUMMARY!C96,Table920[Estimated new cellular coverage (km)])+SUMIF(Table92012[[Highway ]],SUMMARY!C96,Table92012[Estimated new call box coverage (km)])</f>
        <v>0</v>
      </c>
    </row>
    <row r="97" spans="3:11" s="217" customFormat="1" ht="15" customHeight="1" x14ac:dyDescent="0.25">
      <c r="C97" s="369" t="s">
        <v>7445</v>
      </c>
      <c r="D97" s="346"/>
      <c r="E97" s="346"/>
      <c r="F97" s="346"/>
      <c r="G97" s="346"/>
      <c r="H97" s="346"/>
      <c r="I97" s="346"/>
      <c r="J97" s="347"/>
      <c r="K97" s="381">
        <f>SUMIF(Table920[Highway],SUMMARY!C97,Table920[Estimated new cellular coverage (km)])+SUMIF(Table92012[[Highway ]],SUMMARY!C97,Table92012[Estimated new call box coverage (km)])</f>
        <v>0</v>
      </c>
    </row>
    <row r="98" spans="3:11" s="217" customFormat="1" ht="15" customHeight="1" x14ac:dyDescent="0.25">
      <c r="C98" s="369" t="s">
        <v>7446</v>
      </c>
      <c r="D98" s="346"/>
      <c r="E98" s="346"/>
      <c r="F98" s="346"/>
      <c r="G98" s="346"/>
      <c r="H98" s="346"/>
      <c r="I98" s="346"/>
      <c r="J98" s="347"/>
      <c r="K98" s="381">
        <f>SUMIF(Table920[Highway],SUMMARY!C98,Table920[Estimated new cellular coverage (km)])+SUMIF(Table92012[[Highway ]],SUMMARY!C98,Table92012[Estimated new call box coverage (km)])</f>
        <v>0</v>
      </c>
    </row>
    <row r="99" spans="3:11" s="217" customFormat="1" ht="15" customHeight="1" x14ac:dyDescent="0.25">
      <c r="C99" s="369" t="s">
        <v>7447</v>
      </c>
      <c r="D99" s="346"/>
      <c r="E99" s="346"/>
      <c r="F99" s="346"/>
      <c r="G99" s="346"/>
      <c r="H99" s="346"/>
      <c r="I99" s="346"/>
      <c r="J99" s="347"/>
      <c r="K99" s="381">
        <f>SUMIF(Table920[Highway],SUMMARY!C99,Table920[Estimated new cellular coverage (km)])+SUMIF(Table92012[[Highway ]],SUMMARY!C99,Table92012[Estimated new call box coverage (km)])</f>
        <v>0</v>
      </c>
    </row>
    <row r="100" spans="3:11" s="217" customFormat="1" ht="15" customHeight="1" x14ac:dyDescent="0.25">
      <c r="C100" s="369" t="s">
        <v>7448</v>
      </c>
      <c r="D100" s="346"/>
      <c r="E100" s="346"/>
      <c r="F100" s="346"/>
      <c r="G100" s="346"/>
      <c r="H100" s="346"/>
      <c r="I100" s="346"/>
      <c r="J100" s="347"/>
      <c r="K100" s="381">
        <f>SUMIF(Table920[Highway],SUMMARY!C100,Table920[Estimated new cellular coverage (km)])+SUMIF(Table92012[[Highway ]],SUMMARY!C100,Table92012[Estimated new call box coverage (km)])</f>
        <v>0</v>
      </c>
    </row>
    <row r="101" spans="3:11" s="217" customFormat="1" ht="15" customHeight="1" x14ac:dyDescent="0.25">
      <c r="C101" s="369" t="s">
        <v>7449</v>
      </c>
      <c r="D101" s="346"/>
      <c r="E101" s="346"/>
      <c r="F101" s="346"/>
      <c r="G101" s="346"/>
      <c r="H101" s="346"/>
      <c r="I101" s="346"/>
      <c r="J101" s="347"/>
      <c r="K101" s="381">
        <f>SUMIF(Table920[Highway],SUMMARY!C101,Table920[Estimated new cellular coverage (km)])+SUMIF(Table92012[[Highway ]],SUMMARY!C101,Table92012[Estimated new call box coverage (km)])</f>
        <v>0</v>
      </c>
    </row>
    <row r="102" spans="3:11" s="217" customFormat="1" ht="15" customHeight="1" x14ac:dyDescent="0.25">
      <c r="C102" s="369" t="s">
        <v>7450</v>
      </c>
      <c r="D102" s="346"/>
      <c r="E102" s="346"/>
      <c r="F102" s="346"/>
      <c r="G102" s="346"/>
      <c r="H102" s="346"/>
      <c r="I102" s="346"/>
      <c r="J102" s="347"/>
      <c r="K102" s="381">
        <f>SUMIF(Table920[Highway],SUMMARY!C102,Table920[Estimated new cellular coverage (km)])+SUMIF(Table92012[[Highway ]],SUMMARY!C102,Table92012[Estimated new call box coverage (km)])</f>
        <v>0</v>
      </c>
    </row>
    <row r="103" spans="3:11" s="217" customFormat="1" ht="15" customHeight="1" x14ac:dyDescent="0.25">
      <c r="C103" s="369" t="s">
        <v>7451</v>
      </c>
      <c r="D103" s="346"/>
      <c r="E103" s="346"/>
      <c r="F103" s="346"/>
      <c r="G103" s="346"/>
      <c r="H103" s="346"/>
      <c r="I103" s="346"/>
      <c r="J103" s="347"/>
      <c r="K103" s="381">
        <f>SUMIF(Table920[Highway],SUMMARY!C103,Table920[Estimated new cellular coverage (km)])+SUMIF(Table92012[[Highway ]],SUMMARY!C103,Table92012[Estimated new call box coverage (km)])</f>
        <v>0</v>
      </c>
    </row>
    <row r="104" spans="3:11" s="217" customFormat="1" ht="15" customHeight="1" x14ac:dyDescent="0.25">
      <c r="C104" s="369" t="s">
        <v>7452</v>
      </c>
      <c r="D104" s="346"/>
      <c r="E104" s="346"/>
      <c r="F104" s="346"/>
      <c r="G104" s="346"/>
      <c r="H104" s="346"/>
      <c r="I104" s="346"/>
      <c r="J104" s="347"/>
      <c r="K104" s="381">
        <f>SUMIF(Table920[Highway],SUMMARY!C104,Table920[Estimated new cellular coverage (km)])+SUMIF(Table92012[[Highway ]],SUMMARY!C104,Table92012[Estimated new call box coverage (km)])</f>
        <v>0</v>
      </c>
    </row>
    <row r="105" spans="3:11" s="217" customFormat="1" ht="15" customHeight="1" x14ac:dyDescent="0.25">
      <c r="C105" s="369" t="s">
        <v>7453</v>
      </c>
      <c r="D105" s="346"/>
      <c r="E105" s="346"/>
      <c r="F105" s="346"/>
      <c r="G105" s="346"/>
      <c r="H105" s="346"/>
      <c r="I105" s="346"/>
      <c r="J105" s="347"/>
      <c r="K105" s="381">
        <f>SUMIF(Table920[Highway],SUMMARY!C105,Table920[Estimated new cellular coverage (km)])+SUMIF(Table92012[[Highway ]],SUMMARY!C105,Table92012[Estimated new call box coverage (km)])</f>
        <v>0</v>
      </c>
    </row>
    <row r="106" spans="3:11" s="217" customFormat="1" ht="15" customHeight="1" x14ac:dyDescent="0.25">
      <c r="C106" s="369" t="s">
        <v>7454</v>
      </c>
      <c r="D106" s="346"/>
      <c r="E106" s="346"/>
      <c r="F106" s="346"/>
      <c r="G106" s="346"/>
      <c r="H106" s="346"/>
      <c r="I106" s="346"/>
      <c r="J106" s="347"/>
      <c r="K106" s="381">
        <f>SUMIF(Table920[Highway],SUMMARY!C106,Table920[Estimated new cellular coverage (km)])+SUMIF(Table92012[[Highway ]],SUMMARY!C106,Table92012[Estimated new call box coverage (km)])</f>
        <v>0</v>
      </c>
    </row>
    <row r="107" spans="3:11" s="217" customFormat="1" ht="15" customHeight="1" x14ac:dyDescent="0.25">
      <c r="C107" s="369" t="s">
        <v>7455</v>
      </c>
      <c r="D107" s="346"/>
      <c r="E107" s="346"/>
      <c r="F107" s="346"/>
      <c r="G107" s="346"/>
      <c r="H107" s="346"/>
      <c r="I107" s="346"/>
      <c r="J107" s="347"/>
      <c r="K107" s="381">
        <f>SUMIF(Table920[Highway],SUMMARY!C107,Table920[Estimated new cellular coverage (km)])+SUMIF(Table92012[[Highway ]],SUMMARY!C107,Table92012[Estimated new call box coverage (km)])</f>
        <v>0</v>
      </c>
    </row>
    <row r="108" spans="3:11" s="217" customFormat="1" ht="15" customHeight="1" x14ac:dyDescent="0.25">
      <c r="C108" s="369" t="s">
        <v>7456</v>
      </c>
      <c r="D108" s="346"/>
      <c r="E108" s="346"/>
      <c r="F108" s="346"/>
      <c r="G108" s="346"/>
      <c r="H108" s="346"/>
      <c r="I108" s="346"/>
      <c r="J108" s="347"/>
      <c r="K108" s="381">
        <f>SUMIF(Table920[Highway],SUMMARY!C108,Table920[Estimated new cellular coverage (km)])+SUMIF(Table92012[[Highway ]],SUMMARY!C108,Table92012[Estimated new call box coverage (km)])</f>
        <v>0</v>
      </c>
    </row>
    <row r="109" spans="3:11" s="217" customFormat="1" ht="15" customHeight="1" x14ac:dyDescent="0.25">
      <c r="C109" s="369" t="s">
        <v>7457</v>
      </c>
      <c r="D109" s="346"/>
      <c r="E109" s="346"/>
      <c r="F109" s="346"/>
      <c r="G109" s="346"/>
      <c r="H109" s="346"/>
      <c r="I109" s="346"/>
      <c r="J109" s="347"/>
      <c r="K109" s="381">
        <f>SUMIF(Table920[Highway],SUMMARY!C109,Table920[Estimated new cellular coverage (km)])+SUMIF(Table92012[[Highway ]],SUMMARY!C109,Table92012[Estimated new call box coverage (km)])</f>
        <v>0</v>
      </c>
    </row>
    <row r="110" spans="3:11" s="217" customFormat="1" ht="15" customHeight="1" x14ac:dyDescent="0.25">
      <c r="C110" s="369" t="s">
        <v>7458</v>
      </c>
      <c r="D110" s="346"/>
      <c r="E110" s="346"/>
      <c r="F110" s="346"/>
      <c r="G110" s="346"/>
      <c r="H110" s="346"/>
      <c r="I110" s="346"/>
      <c r="J110" s="347"/>
      <c r="K110" s="381">
        <f>SUMIF(Table920[Highway],SUMMARY!C110,Table920[Estimated new cellular coverage (km)])+SUMIF(Table92012[[Highway ]],SUMMARY!C110,Table92012[Estimated new call box coverage (km)])</f>
        <v>0</v>
      </c>
    </row>
    <row r="111" spans="3:11" s="217" customFormat="1" ht="15" customHeight="1" x14ac:dyDescent="0.25">
      <c r="C111" s="369" t="s">
        <v>7459</v>
      </c>
      <c r="D111" s="346"/>
      <c r="E111" s="346"/>
      <c r="F111" s="346"/>
      <c r="G111" s="346"/>
      <c r="H111" s="346"/>
      <c r="I111" s="346"/>
      <c r="J111" s="347"/>
      <c r="K111" s="381">
        <f>SUMIF(Table920[Highway],SUMMARY!C111,Table920[Estimated new cellular coverage (km)])+SUMIF(Table92012[[Highway ]],SUMMARY!C111,Table92012[Estimated new call box coverage (km)])</f>
        <v>0</v>
      </c>
    </row>
    <row r="112" spans="3:11" s="217" customFormat="1" ht="15" customHeight="1" x14ac:dyDescent="0.25">
      <c r="C112" s="369" t="s">
        <v>7460</v>
      </c>
      <c r="D112" s="346"/>
      <c r="E112" s="346"/>
      <c r="F112" s="346"/>
      <c r="G112" s="346"/>
      <c r="H112" s="346"/>
      <c r="I112" s="346"/>
      <c r="J112" s="347"/>
      <c r="K112" s="381">
        <f>SUMIF(Table920[Highway],SUMMARY!C112,Table920[Estimated new cellular coverage (km)])+SUMIF(Table92012[[Highway ]],SUMMARY!C112,Table92012[Estimated new call box coverage (km)])</f>
        <v>0</v>
      </c>
    </row>
    <row r="113" spans="3:11" s="217" customFormat="1" ht="15" customHeight="1" x14ac:dyDescent="0.25">
      <c r="C113" s="369" t="s">
        <v>7461</v>
      </c>
      <c r="D113" s="346"/>
      <c r="E113" s="346"/>
      <c r="F113" s="346"/>
      <c r="G113" s="346"/>
      <c r="H113" s="346"/>
      <c r="I113" s="346"/>
      <c r="J113" s="347"/>
      <c r="K113" s="381">
        <f>SUMIF(Table920[Highway],SUMMARY!C113,Table920[Estimated new cellular coverage (km)])+SUMIF(Table92012[[Highway ]],SUMMARY!C113,Table92012[Estimated new call box coverage (km)])</f>
        <v>0</v>
      </c>
    </row>
    <row r="114" spans="3:11" s="217" customFormat="1" ht="15" customHeight="1" x14ac:dyDescent="0.25">
      <c r="C114" s="369" t="s">
        <v>7462</v>
      </c>
      <c r="D114" s="346"/>
      <c r="E114" s="346"/>
      <c r="F114" s="346"/>
      <c r="G114" s="346"/>
      <c r="H114" s="346"/>
      <c r="I114" s="346"/>
      <c r="J114" s="347"/>
      <c r="K114" s="381">
        <f>SUMIF(Table920[Highway],SUMMARY!C114,Table920[Estimated new cellular coverage (km)])+SUMIF(Table92012[[Highway ]],SUMMARY!C114,Table92012[Estimated new call box coverage (km)])</f>
        <v>0</v>
      </c>
    </row>
    <row r="115" spans="3:11" s="217" customFormat="1" ht="15" customHeight="1" x14ac:dyDescent="0.25">
      <c r="C115" s="369" t="s">
        <v>7463</v>
      </c>
      <c r="D115" s="346"/>
      <c r="E115" s="346"/>
      <c r="F115" s="346"/>
      <c r="G115" s="346"/>
      <c r="H115" s="346"/>
      <c r="I115" s="346"/>
      <c r="J115" s="347"/>
      <c r="K115" s="381">
        <f>SUMIF(Table920[Highway],SUMMARY!C115,Table920[Estimated new cellular coverage (km)])+SUMIF(Table92012[[Highway ]],SUMMARY!C115,Table92012[Estimated new call box coverage (km)])</f>
        <v>0</v>
      </c>
    </row>
    <row r="116" spans="3:11" s="217" customFormat="1" ht="15" customHeight="1" x14ac:dyDescent="0.25">
      <c r="C116" s="369" t="s">
        <v>7464</v>
      </c>
      <c r="D116" s="346"/>
      <c r="E116" s="346"/>
      <c r="F116" s="346"/>
      <c r="G116" s="346"/>
      <c r="H116" s="346"/>
      <c r="I116" s="346"/>
      <c r="J116" s="347"/>
      <c r="K116" s="381">
        <f>SUMIF(Table920[Highway],SUMMARY!C116,Table920[Estimated new cellular coverage (km)])+SUMIF(Table92012[[Highway ]],SUMMARY!C116,Table92012[Estimated new call box coverage (km)])</f>
        <v>0</v>
      </c>
    </row>
    <row r="117" spans="3:11" s="217" customFormat="1" ht="15" customHeight="1" x14ac:dyDescent="0.25">
      <c r="C117" s="368" t="s">
        <v>7465</v>
      </c>
      <c r="D117" s="366"/>
      <c r="E117" s="366"/>
      <c r="F117" s="366"/>
      <c r="G117" s="366"/>
      <c r="H117" s="366"/>
      <c r="I117" s="366"/>
      <c r="J117" s="367"/>
      <c r="K117" s="381">
        <f>SUMIF(Table920[Highway],SUMMARY!C117,Table920[Estimated new cellular coverage (km)])+SUMIF(Table92012[[Highway ]],SUMMARY!C117,Table92012[Estimated new call box coverage (km)])</f>
        <v>0</v>
      </c>
    </row>
    <row r="118" spans="3:11" s="217" customFormat="1" ht="15" customHeight="1" x14ac:dyDescent="0.25">
      <c r="C118" s="368" t="s">
        <v>7466</v>
      </c>
      <c r="D118" s="366"/>
      <c r="E118" s="366"/>
      <c r="F118" s="366"/>
      <c r="G118" s="366"/>
      <c r="H118" s="366"/>
      <c r="I118" s="366"/>
      <c r="J118" s="367"/>
      <c r="K118" s="381">
        <f>SUMIF(Table920[Highway],SUMMARY!C118,Table920[Estimated new cellular coverage (km)])+SUMIF(Table92012[[Highway ]],SUMMARY!C118,Table92012[Estimated new call box coverage (km)])</f>
        <v>0</v>
      </c>
    </row>
    <row r="119" spans="3:11" s="217" customFormat="1" ht="15" customHeight="1" x14ac:dyDescent="0.25">
      <c r="C119" s="368" t="s">
        <v>7467</v>
      </c>
      <c r="D119" s="366"/>
      <c r="E119" s="366"/>
      <c r="F119" s="366"/>
      <c r="G119" s="366"/>
      <c r="H119" s="366"/>
      <c r="I119" s="366"/>
      <c r="J119" s="367"/>
      <c r="K119" s="381">
        <f>SUMIF(Table920[Highway],SUMMARY!C119,Table920[Estimated new cellular coverage (km)])+SUMIF(Table92012[[Highway ]],SUMMARY!C119,Table92012[Estimated new call box coverage (km)])</f>
        <v>0</v>
      </c>
    </row>
    <row r="120" spans="3:11" s="217" customFormat="1" ht="15" customHeight="1" x14ac:dyDescent="0.25">
      <c r="C120" s="368" t="s">
        <v>7468</v>
      </c>
      <c r="D120" s="366"/>
      <c r="E120" s="366"/>
      <c r="F120" s="366"/>
      <c r="G120" s="366"/>
      <c r="H120" s="366"/>
      <c r="I120" s="366"/>
      <c r="J120" s="367"/>
      <c r="K120" s="381">
        <f>SUMIF(Table920[Highway],SUMMARY!C120,Table920[Estimated new cellular coverage (km)])+SUMIF(Table92012[[Highway ]],SUMMARY!C120,Table92012[Estimated new call box coverage (km)])</f>
        <v>0</v>
      </c>
    </row>
    <row r="121" spans="3:11" s="217" customFormat="1" ht="15" customHeight="1" x14ac:dyDescent="0.25">
      <c r="C121" s="368" t="s">
        <v>7469</v>
      </c>
      <c r="D121" s="366"/>
      <c r="E121" s="366"/>
      <c r="F121" s="366"/>
      <c r="G121" s="366"/>
      <c r="H121" s="366"/>
      <c r="I121" s="366"/>
      <c r="J121" s="367"/>
      <c r="K121" s="381">
        <f>SUMIF(Table920[Highway],SUMMARY!C121,Table920[Estimated new cellular coverage (km)])+SUMIF(Table92012[[Highway ]],SUMMARY!C121,Table92012[Estimated new call box coverage (km)])</f>
        <v>0</v>
      </c>
    </row>
    <row r="122" spans="3:11" s="217" customFormat="1" ht="15" customHeight="1" x14ac:dyDescent="0.25">
      <c r="C122" s="368" t="s">
        <v>7470</v>
      </c>
      <c r="D122" s="366"/>
      <c r="E122" s="366"/>
      <c r="F122" s="366"/>
      <c r="G122" s="366"/>
      <c r="H122" s="366"/>
      <c r="I122" s="366"/>
      <c r="J122" s="367"/>
      <c r="K122" s="381">
        <f>SUMIF(Table920[Highway],SUMMARY!C122,Table920[Estimated new cellular coverage (km)])+SUMIF(Table92012[[Highway ]],SUMMARY!C122,Table92012[Estimated new call box coverage (km)])</f>
        <v>0</v>
      </c>
    </row>
    <row r="123" spans="3:11" s="217" customFormat="1" ht="15" customHeight="1" x14ac:dyDescent="0.25">
      <c r="C123" s="368" t="s">
        <v>7471</v>
      </c>
      <c r="D123" s="366"/>
      <c r="E123" s="366"/>
      <c r="F123" s="366"/>
      <c r="G123" s="366"/>
      <c r="H123" s="366"/>
      <c r="I123" s="366"/>
      <c r="J123" s="367"/>
      <c r="K123" s="381">
        <f>SUMIF(Table920[Highway],SUMMARY!C123,Table920[Estimated new cellular coverage (km)])+SUMIF(Table92012[[Highway ]],SUMMARY!C123,Table92012[Estimated new call box coverage (km)])</f>
        <v>0</v>
      </c>
    </row>
    <row r="124" spans="3:11" x14ac:dyDescent="0.25"/>
    <row r="125" spans="3:11" x14ac:dyDescent="0.25"/>
    <row r="126" spans="3:11" x14ac:dyDescent="0.25"/>
    <row r="127" spans="3:11" x14ac:dyDescent="0.25"/>
    <row r="128" spans="3:11" x14ac:dyDescent="0.25"/>
    <row r="129" x14ac:dyDescent="0.25"/>
    <row r="130" x14ac:dyDescent="0.25"/>
    <row r="131" x14ac:dyDescent="0.25"/>
    <row r="132" x14ac:dyDescent="0.25"/>
  </sheetData>
  <mergeCells count="18">
    <mergeCell ref="N12:Q12"/>
    <mergeCell ref="N14:Q14"/>
    <mergeCell ref="N15:Q15"/>
    <mergeCell ref="I25:J25"/>
    <mergeCell ref="I26:J26"/>
    <mergeCell ref="C31:J31"/>
    <mergeCell ref="B2:L2"/>
    <mergeCell ref="D5:L5"/>
    <mergeCell ref="D7:I7"/>
    <mergeCell ref="I27:J27"/>
    <mergeCell ref="B11:C11"/>
    <mergeCell ref="B24:C24"/>
    <mergeCell ref="L23:L24"/>
    <mergeCell ref="B3:J3"/>
    <mergeCell ref="K3:L3"/>
    <mergeCell ref="I28:J28"/>
    <mergeCell ref="B22:L22"/>
    <mergeCell ref="B9:L9"/>
  </mergeCells>
  <conditionalFormatting sqref="D25 D28:G28">
    <cfRule type="expression" dxfId="4" priority="8">
      <formula>#REF!="Transport"</formula>
    </cfRule>
  </conditionalFormatting>
  <conditionalFormatting sqref="D26:G27">
    <cfRule type="expression" dxfId="3" priority="7">
      <formula>#REF!="Transport"</formula>
    </cfRule>
  </conditionalFormatting>
  <conditionalFormatting sqref="E25:F25">
    <cfRule type="expression" dxfId="2" priority="6">
      <formula>#REF!="Last-Mile"</formula>
    </cfRule>
  </conditionalFormatting>
  <conditionalFormatting sqref="L25">
    <cfRule type="cellIs" dxfId="1" priority="1" operator="greaterThan">
      <formula>50%</formula>
    </cfRule>
  </conditionalFormatting>
  <conditionalFormatting sqref="L28">
    <cfRule type="cellIs" dxfId="0" priority="2" operator="equal">
      <formula>1</formula>
    </cfRule>
  </conditionalFormatting>
  <printOptions horizontalCentered="1"/>
  <pageMargins left="0.7" right="0.7" top="0.5" bottom="0.5" header="0.3" footer="0.3"/>
  <pageSetup paperSize="17" scale="56"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1ADF8-B075-40AF-BDFA-C40E0B4CDE46}">
  <dimension ref="B2:O238"/>
  <sheetViews>
    <sheetView topLeftCell="A9" workbookViewId="0">
      <selection activeCell="C22" sqref="C22"/>
    </sheetView>
  </sheetViews>
  <sheetFormatPr defaultColWidth="9" defaultRowHeight="12" outlineLevelCol="1" x14ac:dyDescent="0.2"/>
  <cols>
    <col min="1" max="1" width="9" style="123"/>
    <col min="2" max="3" width="31.125" style="123" customWidth="1"/>
    <col min="4" max="4" width="26.5" style="123" customWidth="1"/>
    <col min="5" max="5" width="13" style="123" customWidth="1"/>
    <col min="6" max="6" width="9" style="123"/>
    <col min="7" max="7" width="0" style="123" hidden="1" customWidth="1" outlineLevel="1"/>
    <col min="8" max="8" width="42.375" style="123" hidden="1" customWidth="1" outlineLevel="1"/>
    <col min="9" max="9" width="49.375" style="123" customWidth="1" collapsed="1"/>
    <col min="10" max="10" width="9" style="123"/>
    <col min="11" max="11" width="51" style="123" bestFit="1" customWidth="1"/>
    <col min="12" max="12" width="3.375" style="123" customWidth="1"/>
    <col min="13" max="13" width="16.875" style="123" customWidth="1"/>
    <col min="14" max="14" width="3.125" style="123" customWidth="1"/>
    <col min="15" max="15" width="18.125" style="123" customWidth="1"/>
    <col min="16" max="16384" width="9" style="123"/>
  </cols>
  <sheetData>
    <row r="2" spans="2:15" ht="12.75" x14ac:dyDescent="0.2">
      <c r="B2" s="123" t="s">
        <v>1164</v>
      </c>
      <c r="C2" s="123" t="s">
        <v>1165</v>
      </c>
      <c r="D2" s="123" t="s">
        <v>1166</v>
      </c>
      <c r="E2" s="123" t="s">
        <v>1167</v>
      </c>
      <c r="G2" s="131" t="s">
        <v>1168</v>
      </c>
      <c r="H2" s="122" t="s">
        <v>1169</v>
      </c>
      <c r="I2" s="122" t="s">
        <v>1170</v>
      </c>
      <c r="K2" s="123" t="s">
        <v>1171</v>
      </c>
      <c r="M2" s="123" t="s">
        <v>1172</v>
      </c>
      <c r="O2" s="123" t="s">
        <v>1173</v>
      </c>
    </row>
    <row r="3" spans="2:15" ht="12.75" x14ac:dyDescent="0.2">
      <c r="B3" s="123" t="s">
        <v>1036</v>
      </c>
      <c r="C3" s="123" t="s">
        <v>90</v>
      </c>
      <c r="D3" s="123" t="s">
        <v>1127</v>
      </c>
      <c r="E3" s="124" t="s">
        <v>1174</v>
      </c>
      <c r="G3" s="131">
        <v>1</v>
      </c>
      <c r="H3" s="122" t="s">
        <v>1175</v>
      </c>
      <c r="I3" s="122" t="str">
        <f t="shared" ref="I3:I34" si="0">_xlfn.CONCAT("HWY ",G3," - ",H3)</f>
        <v>HWY 1 - Trans-Canada (Vancouver Island)</v>
      </c>
      <c r="K3" s="124" t="s">
        <v>1176</v>
      </c>
      <c r="M3" s="123" t="s">
        <v>1177</v>
      </c>
      <c r="O3" s="123" t="s">
        <v>1178</v>
      </c>
    </row>
    <row r="4" spans="2:15" ht="12.75" x14ac:dyDescent="0.2">
      <c r="B4" s="123" t="s">
        <v>1037</v>
      </c>
      <c r="C4" s="123" t="s">
        <v>1186</v>
      </c>
      <c r="D4" s="123" t="s">
        <v>1179</v>
      </c>
      <c r="E4" s="124" t="s">
        <v>1180</v>
      </c>
      <c r="G4" s="131">
        <v>1</v>
      </c>
      <c r="H4" s="122" t="s">
        <v>1181</v>
      </c>
      <c r="I4" s="122" t="str">
        <f t="shared" si="0"/>
        <v>HWY 1 - Trans-Canada (Mainland)</v>
      </c>
      <c r="K4" s="124" t="s">
        <v>1182</v>
      </c>
      <c r="M4" s="123" t="s">
        <v>1183</v>
      </c>
      <c r="O4" s="123" t="s">
        <v>1184</v>
      </c>
    </row>
    <row r="5" spans="2:15" ht="12.75" x14ac:dyDescent="0.2">
      <c r="B5" s="123" t="s">
        <v>1185</v>
      </c>
      <c r="C5" s="123" t="s">
        <v>1580</v>
      </c>
      <c r="D5" s="123" t="s">
        <v>1187</v>
      </c>
      <c r="E5" s="124" t="s">
        <v>84</v>
      </c>
      <c r="G5" s="131" t="s">
        <v>1188</v>
      </c>
      <c r="H5" s="122" t="s">
        <v>1189</v>
      </c>
      <c r="I5" s="122" t="str">
        <f t="shared" si="0"/>
        <v>HWY 1A - Taylor Way, Marine Drive, Lions Gate Bridge Road</v>
      </c>
      <c r="K5" s="124" t="s">
        <v>1190</v>
      </c>
      <c r="M5" s="123" t="s">
        <v>1191</v>
      </c>
      <c r="O5" s="123" t="s">
        <v>1192</v>
      </c>
    </row>
    <row r="6" spans="2:15" ht="12.75" x14ac:dyDescent="0.2">
      <c r="C6" s="219"/>
      <c r="D6" s="123" t="s">
        <v>1193</v>
      </c>
      <c r="E6" s="124"/>
      <c r="G6" s="131" t="s">
        <v>1188</v>
      </c>
      <c r="H6" s="122" t="s">
        <v>1194</v>
      </c>
      <c r="I6" s="122" t="str">
        <f t="shared" si="0"/>
        <v>HWY 1A - Chemainus (Vancouver Island)</v>
      </c>
      <c r="K6" s="124" t="s">
        <v>1195</v>
      </c>
      <c r="M6" s="123" t="s">
        <v>495</v>
      </c>
      <c r="O6" s="123" t="s">
        <v>1196</v>
      </c>
    </row>
    <row r="7" spans="2:15" ht="12.75" x14ac:dyDescent="0.2">
      <c r="D7" s="123" t="s">
        <v>1198</v>
      </c>
      <c r="G7" s="131">
        <v>2</v>
      </c>
      <c r="H7" s="122" t="s">
        <v>1199</v>
      </c>
      <c r="I7" s="122" t="str">
        <f t="shared" si="0"/>
        <v>HWY 2 - Dawson Creek – Tupper</v>
      </c>
      <c r="K7" s="124" t="s">
        <v>1200</v>
      </c>
      <c r="M7" s="123" t="s">
        <v>1201</v>
      </c>
      <c r="O7" s="123" t="s">
        <v>864</v>
      </c>
    </row>
    <row r="8" spans="2:15" ht="12.75" x14ac:dyDescent="0.2">
      <c r="D8" s="123" t="s">
        <v>84</v>
      </c>
      <c r="G8" s="131">
        <v>3</v>
      </c>
      <c r="H8" s="122" t="s">
        <v>1202</v>
      </c>
      <c r="I8" s="122" t="str">
        <f t="shared" si="0"/>
        <v>HWY 3 - Southern Trans-Provincial Highway (Crowsnest)</v>
      </c>
      <c r="K8" s="124" t="s">
        <v>1203</v>
      </c>
      <c r="M8" s="123" t="s">
        <v>1204</v>
      </c>
      <c r="O8" s="123" t="s">
        <v>1205</v>
      </c>
    </row>
    <row r="9" spans="2:15" ht="12.75" x14ac:dyDescent="0.2">
      <c r="G9" s="131" t="s">
        <v>1206</v>
      </c>
      <c r="H9" s="122" t="s">
        <v>1207</v>
      </c>
      <c r="I9" s="122" t="str">
        <f t="shared" si="0"/>
        <v>HWY 3A - Keremeos – Kaleden Junction</v>
      </c>
      <c r="K9" s="124" t="s">
        <v>1208</v>
      </c>
      <c r="M9" s="123" t="s">
        <v>1209</v>
      </c>
      <c r="O9" s="123" t="s">
        <v>1210</v>
      </c>
    </row>
    <row r="10" spans="2:15" ht="12.75" x14ac:dyDescent="0.2">
      <c r="G10" s="131" t="s">
        <v>1206</v>
      </c>
      <c r="H10" s="122" t="s">
        <v>1211</v>
      </c>
      <c r="I10" s="122" t="str">
        <f t="shared" si="0"/>
        <v>HWY 3A - Castlegar – Nelson Creston</v>
      </c>
      <c r="K10" s="124" t="s">
        <v>1212</v>
      </c>
      <c r="M10" s="123" t="s">
        <v>1213</v>
      </c>
    </row>
    <row r="11" spans="2:15" ht="12.75" x14ac:dyDescent="0.2">
      <c r="G11" s="131" t="s">
        <v>1214</v>
      </c>
      <c r="H11" s="122" t="s">
        <v>1215</v>
      </c>
      <c r="I11" s="122" t="str">
        <f t="shared" si="0"/>
        <v>HWY 3B - Nancy Greene Lake – Rossland – Meadows</v>
      </c>
      <c r="K11" s="124" t="s">
        <v>1216</v>
      </c>
      <c r="M11" s="123" t="s">
        <v>1217</v>
      </c>
    </row>
    <row r="12" spans="2:15" ht="12.75" x14ac:dyDescent="0.2">
      <c r="G12" s="131">
        <v>4</v>
      </c>
      <c r="H12" s="122" t="s">
        <v>1218</v>
      </c>
      <c r="I12" s="122" t="str">
        <f t="shared" si="0"/>
        <v>HWY 4 - Qualicum - Port Alberni - Tofino</v>
      </c>
      <c r="K12" s="124" t="s">
        <v>1219</v>
      </c>
      <c r="M12" s="123" t="s">
        <v>1220</v>
      </c>
    </row>
    <row r="13" spans="2:15" ht="12.75" x14ac:dyDescent="0.2">
      <c r="G13" s="131" t="s">
        <v>1221</v>
      </c>
      <c r="H13" s="122" t="s">
        <v>1222</v>
      </c>
      <c r="I13" s="122" t="str">
        <f t="shared" si="0"/>
        <v>HWY 4A - Alberni</v>
      </c>
      <c r="K13" s="124" t="s">
        <v>1223</v>
      </c>
      <c r="M13" s="123" t="s">
        <v>1224</v>
      </c>
    </row>
    <row r="14" spans="2:15" ht="12.75" x14ac:dyDescent="0.2">
      <c r="G14" s="131">
        <v>5</v>
      </c>
      <c r="H14" s="122" t="s">
        <v>1225</v>
      </c>
      <c r="I14" s="122" t="str">
        <f t="shared" si="0"/>
        <v>HWY 5 - Coquihalla</v>
      </c>
      <c r="K14" s="124" t="s">
        <v>1226</v>
      </c>
      <c r="M14" s="123" t="s">
        <v>1227</v>
      </c>
    </row>
    <row r="15" spans="2:15" ht="12.75" x14ac:dyDescent="0.2">
      <c r="B15" s="123" t="s">
        <v>1228</v>
      </c>
      <c r="C15" s="123" t="s">
        <v>1229</v>
      </c>
      <c r="D15" s="123" t="s">
        <v>1230</v>
      </c>
      <c r="E15" s="123" t="s">
        <v>1231</v>
      </c>
      <c r="G15" s="131">
        <v>5</v>
      </c>
      <c r="H15" s="122" t="s">
        <v>467</v>
      </c>
      <c r="I15" s="122" t="str">
        <f t="shared" si="0"/>
        <v>HWY 5 - Kamloops</v>
      </c>
      <c r="K15" s="124" t="s">
        <v>1232</v>
      </c>
      <c r="M15" s="123" t="s">
        <v>1233</v>
      </c>
    </row>
    <row r="16" spans="2:15" ht="12.75" x14ac:dyDescent="0.2">
      <c r="B16" s="123" t="s">
        <v>90</v>
      </c>
      <c r="C16" s="123" t="s">
        <v>1234</v>
      </c>
      <c r="D16" s="123" t="s">
        <v>1235</v>
      </c>
      <c r="E16" s="123" t="s">
        <v>1236</v>
      </c>
      <c r="G16" s="131">
        <v>5</v>
      </c>
      <c r="H16" s="122" t="s">
        <v>1237</v>
      </c>
      <c r="I16" s="122" t="str">
        <f t="shared" si="0"/>
        <v>HWY 5 - Yellowhead South</v>
      </c>
      <c r="K16" s="124" t="s">
        <v>1238</v>
      </c>
      <c r="M16" s="123" t="s">
        <v>1239</v>
      </c>
    </row>
    <row r="17" spans="2:13" ht="12.75" x14ac:dyDescent="0.2">
      <c r="B17" s="123" t="s">
        <v>1186</v>
      </c>
      <c r="C17" s="123" t="s">
        <v>1240</v>
      </c>
      <c r="D17" s="123" t="s">
        <v>1241</v>
      </c>
      <c r="E17" s="123" t="s">
        <v>1242</v>
      </c>
      <c r="G17" s="131" t="s">
        <v>1243</v>
      </c>
      <c r="H17" s="122" t="s">
        <v>1244</v>
      </c>
      <c r="I17" s="122" t="str">
        <f t="shared" si="0"/>
        <v>HWY 5A - Princeton – Aspen Grove – Merritt – Kamloops</v>
      </c>
      <c r="K17" s="124" t="s">
        <v>1245</v>
      </c>
      <c r="M17" s="123" t="s">
        <v>1246</v>
      </c>
    </row>
    <row r="18" spans="2:13" ht="12.75" x14ac:dyDescent="0.2">
      <c r="B18" s="123" t="s">
        <v>1247</v>
      </c>
      <c r="E18" s="123" t="s">
        <v>1248</v>
      </c>
      <c r="G18" s="131">
        <v>6</v>
      </c>
      <c r="H18" s="122" t="s">
        <v>1249</v>
      </c>
      <c r="I18" s="122" t="str">
        <f t="shared" si="0"/>
        <v>HWY 6 - Nelson – Nelway – Vernon – Slocan</v>
      </c>
      <c r="K18" s="124" t="s">
        <v>1250</v>
      </c>
      <c r="M18" s="123" t="s">
        <v>1251</v>
      </c>
    </row>
    <row r="19" spans="2:13" ht="12.75" x14ac:dyDescent="0.2">
      <c r="B19" s="123" t="s">
        <v>84</v>
      </c>
      <c r="E19" s="123" t="s">
        <v>1252</v>
      </c>
      <c r="G19" s="131">
        <v>7</v>
      </c>
      <c r="H19" s="122" t="s">
        <v>1253</v>
      </c>
      <c r="I19" s="122" t="str">
        <f t="shared" si="0"/>
        <v>HWY 7 - Lougheed Highway</v>
      </c>
      <c r="K19" s="124" t="s">
        <v>1254</v>
      </c>
      <c r="M19" s="123" t="s">
        <v>1255</v>
      </c>
    </row>
    <row r="20" spans="2:13" ht="12.75" x14ac:dyDescent="0.2">
      <c r="E20" s="123" t="s">
        <v>84</v>
      </c>
      <c r="G20" s="131" t="s">
        <v>1256</v>
      </c>
      <c r="H20" s="122" t="s">
        <v>1257</v>
      </c>
      <c r="I20" s="122" t="str">
        <f t="shared" si="0"/>
        <v>HWY 7B - Mary Hill Bypass</v>
      </c>
      <c r="K20" s="124" t="s">
        <v>1258</v>
      </c>
      <c r="M20" s="123" t="s">
        <v>707</v>
      </c>
    </row>
    <row r="21" spans="2:13" ht="12.75" x14ac:dyDescent="0.2">
      <c r="G21" s="131">
        <v>8</v>
      </c>
      <c r="H21" s="122" t="s">
        <v>1259</v>
      </c>
      <c r="I21" s="122" t="str">
        <f t="shared" si="0"/>
        <v>HWY 8 - Merritt – Spences Bridge</v>
      </c>
      <c r="K21" s="124" t="s">
        <v>1260</v>
      </c>
      <c r="M21" s="123" t="s">
        <v>826</v>
      </c>
    </row>
    <row r="22" spans="2:13" ht="12.75" x14ac:dyDescent="0.2">
      <c r="B22" s="123" t="s">
        <v>1261</v>
      </c>
      <c r="G22" s="131">
        <v>9</v>
      </c>
      <c r="H22" s="122" t="s">
        <v>1262</v>
      </c>
      <c r="I22" s="122" t="str">
        <f t="shared" si="0"/>
        <v>HWY 9 - Rosedale - Agassiz Bypass Highway</v>
      </c>
      <c r="K22" s="124" t="s">
        <v>1263</v>
      </c>
      <c r="M22" s="123" t="s">
        <v>1264</v>
      </c>
    </row>
    <row r="23" spans="2:13" ht="12.75" x14ac:dyDescent="0.2">
      <c r="B23" s="123" t="s">
        <v>90</v>
      </c>
      <c r="G23" s="131">
        <v>10</v>
      </c>
      <c r="H23" s="122" t="s">
        <v>1265</v>
      </c>
      <c r="I23" s="122" t="str">
        <f t="shared" si="0"/>
        <v>HWY 10 - Ladner - (Langley Bypass) - Livingstone Interchange Highway</v>
      </c>
      <c r="K23" s="124" t="s">
        <v>1266</v>
      </c>
      <c r="M23" s="123" t="s">
        <v>1267</v>
      </c>
    </row>
    <row r="24" spans="2:13" ht="12.75" x14ac:dyDescent="0.2">
      <c r="B24" s="123" t="s">
        <v>1268</v>
      </c>
      <c r="G24" s="131">
        <v>11</v>
      </c>
      <c r="H24" s="122" t="s">
        <v>1269</v>
      </c>
      <c r="I24" s="122" t="str">
        <f t="shared" si="0"/>
        <v>HWY 11 - Huntingdon – Mission</v>
      </c>
      <c r="K24" s="124" t="s">
        <v>1270</v>
      </c>
      <c r="M24" s="123" t="s">
        <v>1271</v>
      </c>
    </row>
    <row r="25" spans="2:13" ht="12.75" x14ac:dyDescent="0.2">
      <c r="B25" s="123" t="s">
        <v>1272</v>
      </c>
      <c r="G25" s="131">
        <v>12</v>
      </c>
      <c r="H25" s="122" t="s">
        <v>1273</v>
      </c>
      <c r="I25" s="122" t="str">
        <f t="shared" si="0"/>
        <v>HWY 12 - Lytton – Lillooet</v>
      </c>
      <c r="K25" s="124" t="s">
        <v>1274</v>
      </c>
      <c r="M25" s="123" t="s">
        <v>1275</v>
      </c>
    </row>
    <row r="26" spans="2:13" ht="12.75" x14ac:dyDescent="0.2">
      <c r="G26" s="131">
        <v>13</v>
      </c>
      <c r="H26" s="122" t="s">
        <v>1276</v>
      </c>
      <c r="I26" s="122" t="str">
        <f t="shared" si="0"/>
        <v>HWY 13 - Aldergrove – Bellingham Highway and County Line Road</v>
      </c>
      <c r="K26" s="124" t="s">
        <v>1277</v>
      </c>
      <c r="M26" s="123" t="s">
        <v>1278</v>
      </c>
    </row>
    <row r="27" spans="2:13" ht="12.75" x14ac:dyDescent="0.2">
      <c r="D27" s="249" t="s">
        <v>1279</v>
      </c>
      <c r="G27" s="131">
        <v>14</v>
      </c>
      <c r="H27" s="122" t="s">
        <v>1280</v>
      </c>
      <c r="I27" s="122" t="str">
        <f t="shared" si="0"/>
        <v>HWY 14 - West Coast (Sooke)</v>
      </c>
      <c r="K27" s="124" t="s">
        <v>1281</v>
      </c>
      <c r="M27" s="123" t="s">
        <v>1282</v>
      </c>
    </row>
    <row r="28" spans="2:13" ht="12.75" x14ac:dyDescent="0.2">
      <c r="D28" s="250" t="s">
        <v>1283</v>
      </c>
      <c r="G28" s="131">
        <v>15</v>
      </c>
      <c r="H28" s="122" t="s">
        <v>1284</v>
      </c>
      <c r="I28" s="122" t="str">
        <f t="shared" si="0"/>
        <v>HWY 15 - Pacific Highway</v>
      </c>
      <c r="K28" s="124" t="s">
        <v>1285</v>
      </c>
      <c r="M28" s="123" t="s">
        <v>1286</v>
      </c>
    </row>
    <row r="29" spans="2:13" ht="12.75" x14ac:dyDescent="0.2">
      <c r="D29" s="219" t="s">
        <v>82</v>
      </c>
      <c r="G29" s="131">
        <v>16</v>
      </c>
      <c r="H29" s="122" t="s">
        <v>1287</v>
      </c>
      <c r="I29" s="122" t="str">
        <f t="shared" si="0"/>
        <v>HWY 16 - Yellowhead, Trans-Canada (Queen Charlotte Islands)</v>
      </c>
      <c r="K29" s="124" t="s">
        <v>1288</v>
      </c>
      <c r="M29" s="123" t="s">
        <v>1289</v>
      </c>
    </row>
    <row r="30" spans="2:13" ht="12.75" x14ac:dyDescent="0.2">
      <c r="G30" s="131">
        <v>16</v>
      </c>
      <c r="H30" s="122" t="s">
        <v>1290</v>
      </c>
      <c r="I30" s="122" t="str">
        <f t="shared" si="0"/>
        <v>HWY 16 - Yellowhead, Trans-Canada</v>
      </c>
      <c r="K30" s="124" t="s">
        <v>1291</v>
      </c>
      <c r="M30" s="123" t="s">
        <v>1292</v>
      </c>
    </row>
    <row r="31" spans="2:13" ht="12.75" x14ac:dyDescent="0.2">
      <c r="G31" s="131">
        <v>17</v>
      </c>
      <c r="H31" s="122" t="s">
        <v>1293</v>
      </c>
      <c r="I31" s="122" t="str">
        <f t="shared" si="0"/>
        <v>HWY 17 - Patricia Bay Highway</v>
      </c>
      <c r="K31" s="124" t="s">
        <v>1294</v>
      </c>
      <c r="M31" s="123" t="s">
        <v>1295</v>
      </c>
    </row>
    <row r="32" spans="2:13" ht="12.75" x14ac:dyDescent="0.2">
      <c r="B32" s="251" t="s">
        <v>1296</v>
      </c>
      <c r="D32" s="249" t="s">
        <v>1297</v>
      </c>
      <c r="G32" s="131">
        <v>17</v>
      </c>
      <c r="H32" s="122" t="s">
        <v>1298</v>
      </c>
      <c r="I32" s="122" t="str">
        <f t="shared" si="0"/>
        <v>HWY 17 - Tsawwassen Highway, South Fraser Perimeter Road</v>
      </c>
      <c r="K32" s="124" t="s">
        <v>1299</v>
      </c>
    </row>
    <row r="33" spans="2:11" ht="12.75" x14ac:dyDescent="0.2">
      <c r="B33" s="252" t="s">
        <v>1300</v>
      </c>
      <c r="D33" s="250" t="s">
        <v>1301</v>
      </c>
      <c r="G33" s="131" t="s">
        <v>1302</v>
      </c>
      <c r="H33" s="122" t="s">
        <v>1303</v>
      </c>
      <c r="I33" s="122" t="str">
        <f t="shared" si="0"/>
        <v>HWY 17A - Tsawwassen Highway</v>
      </c>
      <c r="K33" s="124" t="s">
        <v>1304</v>
      </c>
    </row>
    <row r="34" spans="2:11" ht="12.75" x14ac:dyDescent="0.2">
      <c r="B34" s="253" t="s">
        <v>1305</v>
      </c>
      <c r="D34" s="219" t="s">
        <v>1306</v>
      </c>
      <c r="G34" s="131">
        <v>18</v>
      </c>
      <c r="H34" s="122" t="s">
        <v>1220</v>
      </c>
      <c r="I34" s="122" t="str">
        <f t="shared" si="0"/>
        <v>HWY 18 - Cowichan Valley</v>
      </c>
      <c r="K34" s="124" t="s">
        <v>1307</v>
      </c>
    </row>
    <row r="35" spans="2:11" ht="12.75" x14ac:dyDescent="0.2">
      <c r="B35" s="254" t="s">
        <v>1308</v>
      </c>
      <c r="D35" s="250" t="s">
        <v>1309</v>
      </c>
      <c r="G35" s="131">
        <v>19</v>
      </c>
      <c r="H35" s="122" t="s">
        <v>1310</v>
      </c>
      <c r="I35" s="122" t="str">
        <f t="shared" ref="I35:I66" si="1">_xlfn.CONCAT("HWY ",G35," - ",H35)</f>
        <v>HWY 19 - Vancouver Inland Island Highway</v>
      </c>
      <c r="K35" s="124" t="s">
        <v>1311</v>
      </c>
    </row>
    <row r="36" spans="2:11" ht="12.75" x14ac:dyDescent="0.2">
      <c r="B36" s="255" t="s">
        <v>1312</v>
      </c>
      <c r="D36" s="219" t="s">
        <v>1313</v>
      </c>
      <c r="G36" s="131" t="s">
        <v>1314</v>
      </c>
      <c r="H36" s="122" t="s">
        <v>1315</v>
      </c>
      <c r="I36" s="122" t="str">
        <f t="shared" si="1"/>
        <v>HWY 19A - Island Highway</v>
      </c>
      <c r="K36" s="124" t="s">
        <v>1316</v>
      </c>
    </row>
    <row r="37" spans="2:11" ht="12.75" x14ac:dyDescent="0.2">
      <c r="B37" s="254" t="s">
        <v>1317</v>
      </c>
      <c r="D37" s="250" t="s">
        <v>84</v>
      </c>
      <c r="G37" s="131">
        <v>20</v>
      </c>
      <c r="H37" s="122" t="s">
        <v>1318</v>
      </c>
      <c r="I37" s="122" t="str">
        <f t="shared" si="1"/>
        <v>HWY 20 - Chilcotin – Bella Coola</v>
      </c>
      <c r="K37" s="124" t="s">
        <v>1319</v>
      </c>
    </row>
    <row r="38" spans="2:11" ht="12.75" x14ac:dyDescent="0.2">
      <c r="B38" s="255" t="s">
        <v>1320</v>
      </c>
      <c r="G38" s="131">
        <v>21</v>
      </c>
      <c r="H38" s="122" t="s">
        <v>1321</v>
      </c>
      <c r="I38" s="122" t="str">
        <f t="shared" si="1"/>
        <v>HWY 21 - Creston – Rykerts</v>
      </c>
      <c r="K38" s="124" t="s">
        <v>1322</v>
      </c>
    </row>
    <row r="39" spans="2:11" ht="12.75" x14ac:dyDescent="0.2">
      <c r="B39" s="254" t="s">
        <v>1323</v>
      </c>
      <c r="G39" s="131">
        <v>22</v>
      </c>
      <c r="H39" s="122" t="s">
        <v>1324</v>
      </c>
      <c r="I39" s="122" t="str">
        <f t="shared" si="1"/>
        <v>HWY 22 - Paterson – Rossland – Castlegar</v>
      </c>
      <c r="K39" s="124" t="s">
        <v>1325</v>
      </c>
    </row>
    <row r="40" spans="2:11" ht="12.75" x14ac:dyDescent="0.2">
      <c r="B40" s="255" t="s">
        <v>1326</v>
      </c>
      <c r="D40" s="251" t="s">
        <v>1327</v>
      </c>
      <c r="G40" s="131" t="s">
        <v>1328</v>
      </c>
      <c r="H40" s="122" t="s">
        <v>1329</v>
      </c>
      <c r="I40" s="122" t="str">
        <f t="shared" si="1"/>
        <v>HWY 22A - Waneta</v>
      </c>
      <c r="K40" s="124" t="s">
        <v>1330</v>
      </c>
    </row>
    <row r="41" spans="2:11" ht="12.75" x14ac:dyDescent="0.2">
      <c r="D41" s="252" t="s">
        <v>1331</v>
      </c>
      <c r="G41" s="131">
        <v>23</v>
      </c>
      <c r="H41" s="122" t="s">
        <v>1332</v>
      </c>
      <c r="I41" s="122" t="str">
        <f t="shared" si="1"/>
        <v>HWY 23 - Nakusp – Mica Creek</v>
      </c>
      <c r="K41" s="124" t="s">
        <v>1333</v>
      </c>
    </row>
    <row r="42" spans="2:11" ht="12.75" x14ac:dyDescent="0.2">
      <c r="D42" s="253" t="s">
        <v>1334</v>
      </c>
      <c r="G42" s="131">
        <v>24</v>
      </c>
      <c r="H42" s="122" t="s">
        <v>1335</v>
      </c>
      <c r="I42" s="122" t="str">
        <f t="shared" si="1"/>
        <v>HWY 24 - 93 Mile – Little Fort</v>
      </c>
      <c r="K42" s="124" t="s">
        <v>1336</v>
      </c>
    </row>
    <row r="43" spans="2:11" ht="12.75" x14ac:dyDescent="0.2">
      <c r="B43" s="251" t="s">
        <v>1337</v>
      </c>
      <c r="D43" s="254" t="s">
        <v>1338</v>
      </c>
      <c r="G43" s="131">
        <v>26</v>
      </c>
      <c r="H43" s="122" t="s">
        <v>1339</v>
      </c>
      <c r="I43" s="122" t="str">
        <f t="shared" si="1"/>
        <v>HWY 26 - Barkerville</v>
      </c>
      <c r="K43" s="124" t="s">
        <v>1340</v>
      </c>
    </row>
    <row r="44" spans="2:11" ht="12.75" x14ac:dyDescent="0.2">
      <c r="B44" s="252" t="s">
        <v>1133</v>
      </c>
      <c r="D44" s="255" t="s">
        <v>1341</v>
      </c>
      <c r="G44" s="131">
        <v>27</v>
      </c>
      <c r="H44" s="122" t="s">
        <v>1342</v>
      </c>
      <c r="I44" s="122" t="str">
        <f t="shared" si="1"/>
        <v>HWY 27 - Vanderhoof – Stuart</v>
      </c>
      <c r="K44" s="124" t="s">
        <v>1343</v>
      </c>
    </row>
    <row r="45" spans="2:11" ht="12.75" x14ac:dyDescent="0.2">
      <c r="B45" s="253" t="s">
        <v>1134</v>
      </c>
      <c r="D45" s="254" t="s">
        <v>1344</v>
      </c>
      <c r="G45" s="131">
        <v>28</v>
      </c>
      <c r="H45" s="122" t="s">
        <v>658</v>
      </c>
      <c r="I45" s="122" t="str">
        <f t="shared" si="1"/>
        <v>HWY 28 - Gold River</v>
      </c>
      <c r="K45" s="124" t="s">
        <v>1345</v>
      </c>
    </row>
    <row r="46" spans="2:11" ht="12.75" x14ac:dyDescent="0.2">
      <c r="B46" s="254" t="s">
        <v>1346</v>
      </c>
      <c r="D46" s="255" t="s">
        <v>1347</v>
      </c>
      <c r="G46" s="131">
        <v>29</v>
      </c>
      <c r="H46" s="122" t="s">
        <v>1348</v>
      </c>
      <c r="I46" s="122" t="str">
        <f t="shared" si="1"/>
        <v>HWY 29 - Hudson's Hope, Don Phillips Way</v>
      </c>
      <c r="K46" s="124" t="s">
        <v>1349</v>
      </c>
    </row>
    <row r="47" spans="2:11" ht="12.75" x14ac:dyDescent="0.2">
      <c r="B47" s="255" t="s">
        <v>1350</v>
      </c>
      <c r="D47" s="254" t="s">
        <v>1351</v>
      </c>
      <c r="G47" s="131">
        <v>30</v>
      </c>
      <c r="H47" s="122" t="s">
        <v>615</v>
      </c>
      <c r="I47" s="122" t="str">
        <f t="shared" si="1"/>
        <v>HWY 30 - Port Alice</v>
      </c>
      <c r="K47" s="124" t="s">
        <v>1352</v>
      </c>
    </row>
    <row r="48" spans="2:11" ht="12.75" x14ac:dyDescent="0.2">
      <c r="D48" s="255" t="s">
        <v>1353</v>
      </c>
      <c r="G48" s="131">
        <v>31</v>
      </c>
      <c r="H48" s="122" t="s">
        <v>1354</v>
      </c>
      <c r="I48" s="122" t="str">
        <f t="shared" si="1"/>
        <v>HWY 31 - Balfour – Kaslo – Galena Bay</v>
      </c>
      <c r="K48" s="124" t="s">
        <v>1355</v>
      </c>
    </row>
    <row r="49" spans="2:11" ht="12.75" x14ac:dyDescent="0.2">
      <c r="B49" s="251" t="s">
        <v>1356</v>
      </c>
      <c r="G49" s="131" t="s">
        <v>1357</v>
      </c>
      <c r="H49" s="122" t="s">
        <v>1358</v>
      </c>
      <c r="I49" s="122" t="str">
        <f t="shared" si="1"/>
        <v>HWY 31A - Kaslo – New Denver</v>
      </c>
      <c r="K49" s="124" t="s">
        <v>1359</v>
      </c>
    </row>
    <row r="50" spans="2:11" ht="12.75" x14ac:dyDescent="0.2">
      <c r="B50" s="252">
        <v>1</v>
      </c>
      <c r="G50" s="131">
        <v>33</v>
      </c>
      <c r="H50" s="122" t="s">
        <v>1360</v>
      </c>
      <c r="I50" s="122" t="str">
        <f t="shared" si="1"/>
        <v>HWY 33 - Rock Creek – Kelowna</v>
      </c>
      <c r="K50" s="124" t="s">
        <v>1361</v>
      </c>
    </row>
    <row r="51" spans="2:11" ht="12.75" x14ac:dyDescent="0.2">
      <c r="B51" s="253">
        <v>2</v>
      </c>
      <c r="D51" s="251" t="s">
        <v>1362</v>
      </c>
      <c r="G51" s="131">
        <v>35</v>
      </c>
      <c r="H51" s="122" t="s">
        <v>1363</v>
      </c>
      <c r="I51" s="122" t="str">
        <f t="shared" si="1"/>
        <v>HWY 35 - North Francois</v>
      </c>
      <c r="K51" s="124" t="s">
        <v>1364</v>
      </c>
    </row>
    <row r="52" spans="2:11" ht="12.75" x14ac:dyDescent="0.2">
      <c r="B52" s="254">
        <v>3</v>
      </c>
      <c r="D52" s="252" t="s">
        <v>79</v>
      </c>
      <c r="G52" s="131">
        <v>37</v>
      </c>
      <c r="H52" s="122" t="s">
        <v>1365</v>
      </c>
      <c r="I52" s="122" t="str">
        <f t="shared" si="1"/>
        <v>HWY 37 - Kitimat Cassiar</v>
      </c>
      <c r="K52" s="124" t="s">
        <v>1366</v>
      </c>
    </row>
    <row r="53" spans="2:11" ht="12.75" x14ac:dyDescent="0.2">
      <c r="B53" s="255">
        <v>4</v>
      </c>
      <c r="D53" s="253" t="s">
        <v>82</v>
      </c>
      <c r="G53" s="131" t="s">
        <v>1367</v>
      </c>
      <c r="H53" s="122" t="s">
        <v>1368</v>
      </c>
      <c r="I53" s="122" t="str">
        <f t="shared" si="1"/>
        <v>HWY 37A - Glacier</v>
      </c>
      <c r="K53" s="124" t="s">
        <v>1369</v>
      </c>
    </row>
    <row r="54" spans="2:11" ht="12.75" x14ac:dyDescent="0.2">
      <c r="B54" s="254">
        <v>5</v>
      </c>
      <c r="D54" s="254" t="s">
        <v>1197</v>
      </c>
      <c r="G54" s="131">
        <v>39</v>
      </c>
      <c r="H54" s="122" t="s">
        <v>787</v>
      </c>
      <c r="I54" s="122" t="str">
        <f t="shared" si="1"/>
        <v>HWY 39 - Mackenzie</v>
      </c>
      <c r="K54" s="124" t="s">
        <v>1370</v>
      </c>
    </row>
    <row r="55" spans="2:11" ht="12.75" x14ac:dyDescent="0.2">
      <c r="B55" s="255">
        <v>6</v>
      </c>
      <c r="G55" s="131">
        <v>41</v>
      </c>
      <c r="H55" s="122" t="s">
        <v>1371</v>
      </c>
      <c r="I55" s="122" t="str">
        <f t="shared" si="1"/>
        <v>HWY 41 - Danville</v>
      </c>
      <c r="K55" s="124" t="s">
        <v>1372</v>
      </c>
    </row>
    <row r="56" spans="2:11" ht="12.75" x14ac:dyDescent="0.2">
      <c r="G56" s="131">
        <v>43</v>
      </c>
      <c r="H56" s="122" t="s">
        <v>1373</v>
      </c>
      <c r="I56" s="122" t="str">
        <f t="shared" si="1"/>
        <v>HWY 43 - Elk Valley</v>
      </c>
      <c r="K56" s="124" t="s">
        <v>1374</v>
      </c>
    </row>
    <row r="57" spans="2:11" ht="12.75" x14ac:dyDescent="0.2">
      <c r="G57" s="131">
        <v>49</v>
      </c>
      <c r="H57" s="122" t="s">
        <v>1375</v>
      </c>
      <c r="I57" s="122" t="str">
        <f t="shared" si="1"/>
        <v>HWY 49 - Dawson Creek – Spirit River</v>
      </c>
      <c r="K57" s="124" t="s">
        <v>1376</v>
      </c>
    </row>
    <row r="58" spans="2:11" ht="12.75" x14ac:dyDescent="0.2">
      <c r="G58" s="131">
        <v>52</v>
      </c>
      <c r="H58" s="122" t="s">
        <v>1377</v>
      </c>
      <c r="I58" s="122" t="str">
        <f t="shared" si="1"/>
        <v>HWY 52 - Heritage</v>
      </c>
      <c r="K58" s="124" t="s">
        <v>1378</v>
      </c>
    </row>
    <row r="59" spans="2:11" ht="12.75" x14ac:dyDescent="0.2">
      <c r="G59" s="131">
        <v>77</v>
      </c>
      <c r="H59" s="122" t="s">
        <v>1379</v>
      </c>
      <c r="I59" s="122" t="str">
        <f t="shared" si="1"/>
        <v>HWY 77 - Liard</v>
      </c>
      <c r="K59" s="124" t="s">
        <v>1380</v>
      </c>
    </row>
    <row r="60" spans="2:11" ht="12.75" x14ac:dyDescent="0.2">
      <c r="G60" s="131">
        <v>91</v>
      </c>
      <c r="H60" s="122" t="s">
        <v>1381</v>
      </c>
      <c r="I60" s="122" t="str">
        <f t="shared" si="1"/>
        <v>HWY 91 - Annacis Island</v>
      </c>
      <c r="K60" s="124" t="s">
        <v>1382</v>
      </c>
    </row>
    <row r="61" spans="2:11" ht="12.75" x14ac:dyDescent="0.2">
      <c r="G61" s="131">
        <v>91</v>
      </c>
      <c r="H61" s="122" t="s">
        <v>1383</v>
      </c>
      <c r="I61" s="122" t="str">
        <f t="shared" si="1"/>
        <v>HWY 91 - Richmond Freeway</v>
      </c>
      <c r="K61" s="124" t="s">
        <v>1384</v>
      </c>
    </row>
    <row r="62" spans="2:11" ht="12.75" x14ac:dyDescent="0.2">
      <c r="G62" s="131" t="s">
        <v>1385</v>
      </c>
      <c r="H62" s="122" t="s">
        <v>1386</v>
      </c>
      <c r="I62" s="122" t="str">
        <f t="shared" si="1"/>
        <v>HWY 91A - Queensborough Connector</v>
      </c>
      <c r="K62" s="124" t="s">
        <v>1387</v>
      </c>
    </row>
    <row r="63" spans="2:11" ht="12.75" x14ac:dyDescent="0.2">
      <c r="G63" s="131">
        <v>93</v>
      </c>
      <c r="H63" s="122" t="s">
        <v>1388</v>
      </c>
      <c r="I63" s="122" t="str">
        <f t="shared" si="1"/>
        <v>HWY 93 - Elko – Roosville | Radium Hot Springs Castle Mountain Junction</v>
      </c>
      <c r="K63" s="124" t="s">
        <v>1389</v>
      </c>
    </row>
    <row r="64" spans="2:11" ht="12.75" x14ac:dyDescent="0.2">
      <c r="G64" s="131">
        <v>95</v>
      </c>
      <c r="H64" s="122" t="s">
        <v>1390</v>
      </c>
      <c r="I64" s="122" t="str">
        <f t="shared" si="1"/>
        <v>HWY 95 - Yahk – Kingsgate Kootenay – Columbia</v>
      </c>
      <c r="K64" s="124" t="s">
        <v>1391</v>
      </c>
    </row>
    <row r="65" spans="7:11" ht="12.75" x14ac:dyDescent="0.2">
      <c r="G65" s="131" t="s">
        <v>1392</v>
      </c>
      <c r="H65" s="122" t="s">
        <v>178</v>
      </c>
      <c r="I65" s="122" t="str">
        <f t="shared" si="1"/>
        <v>HWY 95A - Kimberley</v>
      </c>
      <c r="K65" s="124" t="s">
        <v>1393</v>
      </c>
    </row>
    <row r="66" spans="7:11" ht="12.75" x14ac:dyDescent="0.2">
      <c r="G66" s="131">
        <v>97</v>
      </c>
      <c r="H66" s="122" t="s">
        <v>1394</v>
      </c>
      <c r="I66" s="122" t="str">
        <f t="shared" si="1"/>
        <v>HWY 97 - Okanagan Vernon – Monte Creek Cariboo John Hart – Peace River Alaska</v>
      </c>
      <c r="K66" s="124" t="s">
        <v>1395</v>
      </c>
    </row>
    <row r="67" spans="7:11" ht="12.75" x14ac:dyDescent="0.2">
      <c r="G67" s="131" t="s">
        <v>1396</v>
      </c>
      <c r="H67" s="122" t="s">
        <v>1397</v>
      </c>
      <c r="I67" s="122" t="str">
        <f t="shared" ref="I67:I75" si="2">_xlfn.CONCAT("HWY ",G67," - ",H67)</f>
        <v>HWY 97A - Vernon – Sicamous</v>
      </c>
      <c r="K67" s="124" t="s">
        <v>1398</v>
      </c>
    </row>
    <row r="68" spans="7:11" ht="12.75" x14ac:dyDescent="0.2">
      <c r="G68" s="131" t="s">
        <v>1399</v>
      </c>
      <c r="H68" s="122" t="s">
        <v>1400</v>
      </c>
      <c r="I68" s="122" t="str">
        <f t="shared" si="2"/>
        <v>HWY 97B - Grindrod – Salmon Arm</v>
      </c>
      <c r="K68" s="124" t="s">
        <v>1401</v>
      </c>
    </row>
    <row r="69" spans="7:11" ht="12.75" x14ac:dyDescent="0.2">
      <c r="G69" s="131" t="s">
        <v>1402</v>
      </c>
      <c r="H69" s="122" t="s">
        <v>1403</v>
      </c>
      <c r="I69" s="122" t="str">
        <f t="shared" si="2"/>
        <v>HWY 97C - Okanagan Connector Mamit Lake Road Highland Valley Road Ashcroft-Cache Creek</v>
      </c>
      <c r="K69" s="124" t="s">
        <v>1404</v>
      </c>
    </row>
    <row r="70" spans="7:11" ht="12.75" x14ac:dyDescent="0.2">
      <c r="G70" s="131" t="s">
        <v>1405</v>
      </c>
      <c r="H70" s="122" t="s">
        <v>1406</v>
      </c>
      <c r="I70" s="122" t="str">
        <f t="shared" si="2"/>
        <v>HWY 97D - Meadow Creek Road</v>
      </c>
      <c r="K70" s="124" t="s">
        <v>1407</v>
      </c>
    </row>
    <row r="71" spans="7:11" ht="12.75" x14ac:dyDescent="0.2">
      <c r="G71" s="131">
        <v>99</v>
      </c>
      <c r="H71" s="122" t="s">
        <v>1408</v>
      </c>
      <c r="I71" s="122" t="str">
        <f t="shared" si="2"/>
        <v>HWY 99 - Vancouver –Blaine, Sea to Sky, Duffy Lake Road</v>
      </c>
      <c r="K71" s="124" t="s">
        <v>1409</v>
      </c>
    </row>
    <row r="72" spans="7:11" ht="12.75" x14ac:dyDescent="0.2">
      <c r="G72" s="131">
        <v>101</v>
      </c>
      <c r="H72" s="122" t="s">
        <v>1292</v>
      </c>
      <c r="I72" s="122" t="str">
        <f t="shared" si="2"/>
        <v>HWY 101 - Sunshine Coast</v>
      </c>
      <c r="K72" s="124" t="s">
        <v>1410</v>
      </c>
    </row>
    <row r="73" spans="7:11" ht="12.75" x14ac:dyDescent="0.2">
      <c r="G73" s="131">
        <v>113</v>
      </c>
      <c r="H73" s="122" t="s">
        <v>1411</v>
      </c>
      <c r="I73" s="122" t="str">
        <f t="shared" si="2"/>
        <v>HWY 113 - Nisga’a Highway</v>
      </c>
      <c r="K73" s="124" t="s">
        <v>1410</v>
      </c>
    </row>
    <row r="74" spans="7:11" ht="12.75" x14ac:dyDescent="0.2">
      <c r="G74" s="131">
        <v>118</v>
      </c>
      <c r="H74" s="122" t="s">
        <v>1412</v>
      </c>
      <c r="I74" s="122" t="str">
        <f t="shared" si="2"/>
        <v>HWY 118 - Central Babine Lake (but signed as Topley Landing Road)</v>
      </c>
      <c r="K74" s="124" t="s">
        <v>1413</v>
      </c>
    </row>
    <row r="75" spans="7:11" ht="12.75" x14ac:dyDescent="0.2">
      <c r="G75" s="131">
        <v>395</v>
      </c>
      <c r="H75" s="122" t="s">
        <v>1414</v>
      </c>
      <c r="I75" s="122" t="str">
        <f t="shared" si="2"/>
        <v>HWY 395 - Christina Lake – Laurier</v>
      </c>
      <c r="K75" s="124" t="s">
        <v>1415</v>
      </c>
    </row>
    <row r="76" spans="7:11" x14ac:dyDescent="0.2">
      <c r="K76" s="124" t="s">
        <v>1416</v>
      </c>
    </row>
    <row r="77" spans="7:11" x14ac:dyDescent="0.2">
      <c r="K77" s="124" t="s">
        <v>1417</v>
      </c>
    </row>
    <row r="78" spans="7:11" x14ac:dyDescent="0.2">
      <c r="K78" s="124" t="s">
        <v>1418</v>
      </c>
    </row>
    <row r="79" spans="7:11" x14ac:dyDescent="0.2">
      <c r="K79" s="124" t="s">
        <v>1419</v>
      </c>
    </row>
    <row r="80" spans="7:11" x14ac:dyDescent="0.2">
      <c r="K80" s="124" t="s">
        <v>1420</v>
      </c>
    </row>
    <row r="81" spans="11:11" x14ac:dyDescent="0.2">
      <c r="K81" s="124" t="s">
        <v>1421</v>
      </c>
    </row>
    <row r="82" spans="11:11" x14ac:dyDescent="0.2">
      <c r="K82" s="124" t="s">
        <v>1422</v>
      </c>
    </row>
    <row r="83" spans="11:11" x14ac:dyDescent="0.2">
      <c r="K83" s="124" t="s">
        <v>1423</v>
      </c>
    </row>
    <row r="84" spans="11:11" x14ac:dyDescent="0.2">
      <c r="K84" s="124" t="s">
        <v>1424</v>
      </c>
    </row>
    <row r="85" spans="11:11" x14ac:dyDescent="0.2">
      <c r="K85" s="124" t="s">
        <v>1425</v>
      </c>
    </row>
    <row r="86" spans="11:11" x14ac:dyDescent="0.2">
      <c r="K86" s="124" t="s">
        <v>1426</v>
      </c>
    </row>
    <row r="87" spans="11:11" x14ac:dyDescent="0.2">
      <c r="K87" s="124" t="s">
        <v>1427</v>
      </c>
    </row>
    <row r="88" spans="11:11" x14ac:dyDescent="0.2">
      <c r="K88" s="124" t="s">
        <v>1428</v>
      </c>
    </row>
    <row r="89" spans="11:11" x14ac:dyDescent="0.2">
      <c r="K89" s="124" t="s">
        <v>1429</v>
      </c>
    </row>
    <row r="90" spans="11:11" x14ac:dyDescent="0.2">
      <c r="K90" s="124" t="s">
        <v>1430</v>
      </c>
    </row>
    <row r="91" spans="11:11" x14ac:dyDescent="0.2">
      <c r="K91" s="124" t="s">
        <v>1431</v>
      </c>
    </row>
    <row r="92" spans="11:11" x14ac:dyDescent="0.2">
      <c r="K92" s="124" t="s">
        <v>1432</v>
      </c>
    </row>
    <row r="93" spans="11:11" x14ac:dyDescent="0.2">
      <c r="K93" s="124" t="s">
        <v>1433</v>
      </c>
    </row>
    <row r="94" spans="11:11" x14ac:dyDescent="0.2">
      <c r="K94" s="124" t="s">
        <v>1434</v>
      </c>
    </row>
    <row r="95" spans="11:11" x14ac:dyDescent="0.2">
      <c r="K95" s="124" t="s">
        <v>1435</v>
      </c>
    </row>
    <row r="96" spans="11:11" x14ac:dyDescent="0.2">
      <c r="K96" s="124" t="s">
        <v>1436</v>
      </c>
    </row>
    <row r="97" spans="11:11" x14ac:dyDescent="0.2">
      <c r="K97" s="124" t="s">
        <v>1437</v>
      </c>
    </row>
    <row r="98" spans="11:11" x14ac:dyDescent="0.2">
      <c r="K98" s="124" t="s">
        <v>1438</v>
      </c>
    </row>
    <row r="99" spans="11:11" x14ac:dyDescent="0.2">
      <c r="K99" s="124" t="s">
        <v>1439</v>
      </c>
    </row>
    <row r="100" spans="11:11" x14ac:dyDescent="0.2">
      <c r="K100" s="124" t="s">
        <v>1440</v>
      </c>
    </row>
    <row r="101" spans="11:11" x14ac:dyDescent="0.2">
      <c r="K101" s="124" t="s">
        <v>1441</v>
      </c>
    </row>
    <row r="102" spans="11:11" x14ac:dyDescent="0.2">
      <c r="K102" s="124" t="s">
        <v>1442</v>
      </c>
    </row>
    <row r="103" spans="11:11" x14ac:dyDescent="0.2">
      <c r="K103" s="124" t="s">
        <v>1443</v>
      </c>
    </row>
    <row r="104" spans="11:11" x14ac:dyDescent="0.2">
      <c r="K104" s="124" t="s">
        <v>1444</v>
      </c>
    </row>
    <row r="105" spans="11:11" x14ac:dyDescent="0.2">
      <c r="K105" s="124" t="s">
        <v>1445</v>
      </c>
    </row>
    <row r="106" spans="11:11" x14ac:dyDescent="0.2">
      <c r="K106" s="124" t="s">
        <v>1446</v>
      </c>
    </row>
    <row r="107" spans="11:11" x14ac:dyDescent="0.2">
      <c r="K107" s="124" t="s">
        <v>1447</v>
      </c>
    </row>
    <row r="108" spans="11:11" x14ac:dyDescent="0.2">
      <c r="K108" s="124" t="s">
        <v>1448</v>
      </c>
    </row>
    <row r="109" spans="11:11" x14ac:dyDescent="0.2">
      <c r="K109" s="124" t="s">
        <v>1449</v>
      </c>
    </row>
    <row r="110" spans="11:11" x14ac:dyDescent="0.2">
      <c r="K110" s="124" t="s">
        <v>1450</v>
      </c>
    </row>
    <row r="111" spans="11:11" x14ac:dyDescent="0.2">
      <c r="K111" s="124" t="s">
        <v>1451</v>
      </c>
    </row>
    <row r="112" spans="11:11" x14ac:dyDescent="0.2">
      <c r="K112" s="124" t="s">
        <v>1452</v>
      </c>
    </row>
    <row r="113" spans="11:11" x14ac:dyDescent="0.2">
      <c r="K113" s="124" t="s">
        <v>1453</v>
      </c>
    </row>
    <row r="114" spans="11:11" x14ac:dyDescent="0.2">
      <c r="K114" s="124" t="s">
        <v>1454</v>
      </c>
    </row>
    <row r="115" spans="11:11" x14ac:dyDescent="0.2">
      <c r="K115" s="124" t="s">
        <v>1455</v>
      </c>
    </row>
    <row r="116" spans="11:11" x14ac:dyDescent="0.2">
      <c r="K116" s="124" t="s">
        <v>1456</v>
      </c>
    </row>
    <row r="117" spans="11:11" x14ac:dyDescent="0.2">
      <c r="K117" s="124" t="s">
        <v>1457</v>
      </c>
    </row>
    <row r="118" spans="11:11" x14ac:dyDescent="0.2">
      <c r="K118" s="124" t="s">
        <v>1458</v>
      </c>
    </row>
    <row r="119" spans="11:11" x14ac:dyDescent="0.2">
      <c r="K119" s="124" t="s">
        <v>1459</v>
      </c>
    </row>
    <row r="120" spans="11:11" x14ac:dyDescent="0.2">
      <c r="K120" s="124" t="s">
        <v>1460</v>
      </c>
    </row>
    <row r="121" spans="11:11" x14ac:dyDescent="0.2">
      <c r="K121" s="124" t="s">
        <v>1461</v>
      </c>
    </row>
    <row r="122" spans="11:11" x14ac:dyDescent="0.2">
      <c r="K122" s="124" t="s">
        <v>1462</v>
      </c>
    </row>
    <row r="123" spans="11:11" x14ac:dyDescent="0.2">
      <c r="K123" s="124" t="s">
        <v>1463</v>
      </c>
    </row>
    <row r="124" spans="11:11" x14ac:dyDescent="0.2">
      <c r="K124" s="124" t="s">
        <v>1464</v>
      </c>
    </row>
    <row r="125" spans="11:11" x14ac:dyDescent="0.2">
      <c r="K125" s="124" t="s">
        <v>1465</v>
      </c>
    </row>
    <row r="126" spans="11:11" x14ac:dyDescent="0.2">
      <c r="K126" s="124" t="s">
        <v>1466</v>
      </c>
    </row>
    <row r="127" spans="11:11" x14ac:dyDescent="0.2">
      <c r="K127" s="124" t="s">
        <v>1467</v>
      </c>
    </row>
    <row r="128" spans="11:11" x14ac:dyDescent="0.2">
      <c r="K128" s="124" t="s">
        <v>1468</v>
      </c>
    </row>
    <row r="129" spans="11:11" x14ac:dyDescent="0.2">
      <c r="K129" s="124" t="s">
        <v>1469</v>
      </c>
    </row>
    <row r="130" spans="11:11" x14ac:dyDescent="0.2">
      <c r="K130" s="124" t="s">
        <v>1470</v>
      </c>
    </row>
    <row r="131" spans="11:11" x14ac:dyDescent="0.2">
      <c r="K131" s="124" t="s">
        <v>1471</v>
      </c>
    </row>
    <row r="132" spans="11:11" x14ac:dyDescent="0.2">
      <c r="K132" s="124" t="s">
        <v>1472</v>
      </c>
    </row>
    <row r="133" spans="11:11" x14ac:dyDescent="0.2">
      <c r="K133" s="124" t="s">
        <v>1473</v>
      </c>
    </row>
    <row r="134" spans="11:11" x14ac:dyDescent="0.2">
      <c r="K134" s="124" t="s">
        <v>1474</v>
      </c>
    </row>
    <row r="135" spans="11:11" x14ac:dyDescent="0.2">
      <c r="K135" s="124" t="s">
        <v>1475</v>
      </c>
    </row>
    <row r="136" spans="11:11" x14ac:dyDescent="0.2">
      <c r="K136" s="124" t="s">
        <v>1476</v>
      </c>
    </row>
    <row r="137" spans="11:11" x14ac:dyDescent="0.2">
      <c r="K137" s="124" t="s">
        <v>1477</v>
      </c>
    </row>
    <row r="138" spans="11:11" x14ac:dyDescent="0.2">
      <c r="K138" s="124" t="s">
        <v>1478</v>
      </c>
    </row>
    <row r="139" spans="11:11" x14ac:dyDescent="0.2">
      <c r="K139" s="124" t="s">
        <v>1479</v>
      </c>
    </row>
    <row r="140" spans="11:11" x14ac:dyDescent="0.2">
      <c r="K140" s="124" t="s">
        <v>1480</v>
      </c>
    </row>
    <row r="141" spans="11:11" x14ac:dyDescent="0.2">
      <c r="K141" s="124" t="s">
        <v>1481</v>
      </c>
    </row>
    <row r="142" spans="11:11" x14ac:dyDescent="0.2">
      <c r="K142" s="124" t="s">
        <v>1482</v>
      </c>
    </row>
    <row r="143" spans="11:11" x14ac:dyDescent="0.2">
      <c r="K143" s="124" t="s">
        <v>1483</v>
      </c>
    </row>
    <row r="144" spans="11:11" x14ac:dyDescent="0.2">
      <c r="K144" s="124" t="s">
        <v>1484</v>
      </c>
    </row>
    <row r="145" spans="11:11" x14ac:dyDescent="0.2">
      <c r="K145" s="124" t="s">
        <v>1485</v>
      </c>
    </row>
    <row r="146" spans="11:11" x14ac:dyDescent="0.2">
      <c r="K146" s="124" t="s">
        <v>1486</v>
      </c>
    </row>
    <row r="147" spans="11:11" x14ac:dyDescent="0.2">
      <c r="K147" s="124" t="s">
        <v>1487</v>
      </c>
    </row>
    <row r="148" spans="11:11" x14ac:dyDescent="0.2">
      <c r="K148" s="124" t="s">
        <v>1488</v>
      </c>
    </row>
    <row r="149" spans="11:11" x14ac:dyDescent="0.2">
      <c r="K149" s="124" t="s">
        <v>1489</v>
      </c>
    </row>
    <row r="150" spans="11:11" x14ac:dyDescent="0.2">
      <c r="K150" s="124" t="s">
        <v>1490</v>
      </c>
    </row>
    <row r="151" spans="11:11" x14ac:dyDescent="0.2">
      <c r="K151" s="124" t="s">
        <v>1491</v>
      </c>
    </row>
    <row r="152" spans="11:11" x14ac:dyDescent="0.2">
      <c r="K152" s="124" t="s">
        <v>1492</v>
      </c>
    </row>
    <row r="153" spans="11:11" x14ac:dyDescent="0.2">
      <c r="K153" s="124" t="s">
        <v>1493</v>
      </c>
    </row>
    <row r="154" spans="11:11" x14ac:dyDescent="0.2">
      <c r="K154" s="124" t="s">
        <v>1494</v>
      </c>
    </row>
    <row r="155" spans="11:11" x14ac:dyDescent="0.2">
      <c r="K155" s="124" t="s">
        <v>1495</v>
      </c>
    </row>
    <row r="156" spans="11:11" x14ac:dyDescent="0.2">
      <c r="K156" s="124" t="s">
        <v>1496</v>
      </c>
    </row>
    <row r="157" spans="11:11" x14ac:dyDescent="0.2">
      <c r="K157" s="124" t="s">
        <v>1497</v>
      </c>
    </row>
    <row r="158" spans="11:11" x14ac:dyDescent="0.2">
      <c r="K158" s="124" t="s">
        <v>1498</v>
      </c>
    </row>
    <row r="159" spans="11:11" x14ac:dyDescent="0.2">
      <c r="K159" s="124" t="s">
        <v>1499</v>
      </c>
    </row>
    <row r="160" spans="11:11" x14ac:dyDescent="0.2">
      <c r="K160" s="124" t="s">
        <v>1500</v>
      </c>
    </row>
    <row r="161" spans="11:11" x14ac:dyDescent="0.2">
      <c r="K161" s="124" t="s">
        <v>1501</v>
      </c>
    </row>
    <row r="162" spans="11:11" x14ac:dyDescent="0.2">
      <c r="K162" s="124" t="s">
        <v>1502</v>
      </c>
    </row>
    <row r="163" spans="11:11" x14ac:dyDescent="0.2">
      <c r="K163" s="124" t="s">
        <v>1503</v>
      </c>
    </row>
    <row r="164" spans="11:11" x14ac:dyDescent="0.2">
      <c r="K164" s="124" t="s">
        <v>1504</v>
      </c>
    </row>
    <row r="165" spans="11:11" x14ac:dyDescent="0.2">
      <c r="K165" s="124" t="s">
        <v>1505</v>
      </c>
    </row>
    <row r="166" spans="11:11" x14ac:dyDescent="0.2">
      <c r="K166" s="124" t="s">
        <v>1506</v>
      </c>
    </row>
    <row r="167" spans="11:11" x14ac:dyDescent="0.2">
      <c r="K167" s="124" t="s">
        <v>1507</v>
      </c>
    </row>
    <row r="168" spans="11:11" x14ac:dyDescent="0.2">
      <c r="K168" s="124" t="s">
        <v>1508</v>
      </c>
    </row>
    <row r="169" spans="11:11" x14ac:dyDescent="0.2">
      <c r="K169" s="124" t="s">
        <v>1509</v>
      </c>
    </row>
    <row r="170" spans="11:11" x14ac:dyDescent="0.2">
      <c r="K170" s="124" t="s">
        <v>1510</v>
      </c>
    </row>
    <row r="171" spans="11:11" x14ac:dyDescent="0.2">
      <c r="K171" s="124" t="s">
        <v>1511</v>
      </c>
    </row>
    <row r="172" spans="11:11" x14ac:dyDescent="0.2">
      <c r="K172" s="124" t="s">
        <v>1512</v>
      </c>
    </row>
    <row r="173" spans="11:11" x14ac:dyDescent="0.2">
      <c r="K173" s="124" t="s">
        <v>1513</v>
      </c>
    </row>
    <row r="174" spans="11:11" x14ac:dyDescent="0.2">
      <c r="K174" s="124" t="s">
        <v>1514</v>
      </c>
    </row>
    <row r="175" spans="11:11" x14ac:dyDescent="0.2">
      <c r="K175" s="124" t="s">
        <v>1515</v>
      </c>
    </row>
    <row r="176" spans="11:11" x14ac:dyDescent="0.2">
      <c r="K176" s="124" t="s">
        <v>1516</v>
      </c>
    </row>
    <row r="177" spans="11:11" x14ac:dyDescent="0.2">
      <c r="K177" s="124" t="s">
        <v>1517</v>
      </c>
    </row>
    <row r="178" spans="11:11" x14ac:dyDescent="0.2">
      <c r="K178" s="124" t="s">
        <v>1518</v>
      </c>
    </row>
    <row r="179" spans="11:11" x14ac:dyDescent="0.2">
      <c r="K179" s="124" t="s">
        <v>1519</v>
      </c>
    </row>
    <row r="180" spans="11:11" x14ac:dyDescent="0.2">
      <c r="K180" s="124" t="s">
        <v>1520</v>
      </c>
    </row>
    <row r="181" spans="11:11" x14ac:dyDescent="0.2">
      <c r="K181" s="124" t="s">
        <v>1521</v>
      </c>
    </row>
    <row r="182" spans="11:11" x14ac:dyDescent="0.2">
      <c r="K182" s="124" t="s">
        <v>1522</v>
      </c>
    </row>
    <row r="183" spans="11:11" x14ac:dyDescent="0.2">
      <c r="K183" s="124" t="s">
        <v>1523</v>
      </c>
    </row>
    <row r="184" spans="11:11" x14ac:dyDescent="0.2">
      <c r="K184" s="124" t="s">
        <v>1523</v>
      </c>
    </row>
    <row r="185" spans="11:11" x14ac:dyDescent="0.2">
      <c r="K185" s="124" t="s">
        <v>1524</v>
      </c>
    </row>
    <row r="186" spans="11:11" x14ac:dyDescent="0.2">
      <c r="K186" s="124" t="s">
        <v>1525</v>
      </c>
    </row>
    <row r="187" spans="11:11" x14ac:dyDescent="0.2">
      <c r="K187" s="124" t="s">
        <v>1526</v>
      </c>
    </row>
    <row r="188" spans="11:11" x14ac:dyDescent="0.2">
      <c r="K188" s="124" t="s">
        <v>1527</v>
      </c>
    </row>
    <row r="189" spans="11:11" x14ac:dyDescent="0.2">
      <c r="K189" s="124" t="s">
        <v>1528</v>
      </c>
    </row>
    <row r="190" spans="11:11" x14ac:dyDescent="0.2">
      <c r="K190" s="124" t="s">
        <v>1529</v>
      </c>
    </row>
    <row r="191" spans="11:11" x14ac:dyDescent="0.2">
      <c r="K191" s="124" t="s">
        <v>1530</v>
      </c>
    </row>
    <row r="192" spans="11:11" x14ac:dyDescent="0.2">
      <c r="K192" s="124" t="s">
        <v>1531</v>
      </c>
    </row>
    <row r="193" spans="11:11" x14ac:dyDescent="0.2">
      <c r="K193" s="124" t="s">
        <v>1532</v>
      </c>
    </row>
    <row r="194" spans="11:11" x14ac:dyDescent="0.2">
      <c r="K194" s="124" t="s">
        <v>1533</v>
      </c>
    </row>
    <row r="195" spans="11:11" x14ac:dyDescent="0.2">
      <c r="K195" s="124" t="s">
        <v>1534</v>
      </c>
    </row>
    <row r="196" spans="11:11" x14ac:dyDescent="0.2">
      <c r="K196" s="124" t="s">
        <v>1535</v>
      </c>
    </row>
    <row r="197" spans="11:11" x14ac:dyDescent="0.2">
      <c r="K197" s="124" t="s">
        <v>1536</v>
      </c>
    </row>
    <row r="198" spans="11:11" x14ac:dyDescent="0.2">
      <c r="K198" s="124" t="s">
        <v>1537</v>
      </c>
    </row>
    <row r="199" spans="11:11" x14ac:dyDescent="0.2">
      <c r="K199" s="124" t="s">
        <v>1538</v>
      </c>
    </row>
    <row r="200" spans="11:11" x14ac:dyDescent="0.2">
      <c r="K200" s="124" t="s">
        <v>1539</v>
      </c>
    </row>
    <row r="201" spans="11:11" x14ac:dyDescent="0.2">
      <c r="K201" s="124" t="s">
        <v>1540</v>
      </c>
    </row>
    <row r="202" spans="11:11" x14ac:dyDescent="0.2">
      <c r="K202" s="124" t="s">
        <v>1541</v>
      </c>
    </row>
    <row r="203" spans="11:11" x14ac:dyDescent="0.2">
      <c r="K203" s="124" t="s">
        <v>1542</v>
      </c>
    </row>
    <row r="204" spans="11:11" x14ac:dyDescent="0.2">
      <c r="K204" s="124" t="s">
        <v>1543</v>
      </c>
    </row>
    <row r="205" spans="11:11" x14ac:dyDescent="0.2">
      <c r="K205" s="124" t="s">
        <v>1544</v>
      </c>
    </row>
    <row r="206" spans="11:11" x14ac:dyDescent="0.2">
      <c r="K206" s="124" t="s">
        <v>1545</v>
      </c>
    </row>
    <row r="207" spans="11:11" x14ac:dyDescent="0.2">
      <c r="K207" s="124" t="s">
        <v>1546</v>
      </c>
    </row>
    <row r="208" spans="11:11" x14ac:dyDescent="0.2">
      <c r="K208" s="124" t="s">
        <v>1547</v>
      </c>
    </row>
    <row r="209" spans="11:11" x14ac:dyDescent="0.2">
      <c r="K209" s="124" t="s">
        <v>1548</v>
      </c>
    </row>
    <row r="210" spans="11:11" x14ac:dyDescent="0.2">
      <c r="K210" s="124" t="s">
        <v>1549</v>
      </c>
    </row>
    <row r="211" spans="11:11" x14ac:dyDescent="0.2">
      <c r="K211" s="124" t="s">
        <v>1550</v>
      </c>
    </row>
    <row r="212" spans="11:11" x14ac:dyDescent="0.2">
      <c r="K212" s="124" t="s">
        <v>1551</v>
      </c>
    </row>
    <row r="213" spans="11:11" x14ac:dyDescent="0.2">
      <c r="K213" s="124" t="s">
        <v>1552</v>
      </c>
    </row>
    <row r="214" spans="11:11" x14ac:dyDescent="0.2">
      <c r="K214" s="124" t="s">
        <v>1553</v>
      </c>
    </row>
    <row r="215" spans="11:11" x14ac:dyDescent="0.2">
      <c r="K215" s="124" t="s">
        <v>1554</v>
      </c>
    </row>
    <row r="216" spans="11:11" x14ac:dyDescent="0.2">
      <c r="K216" s="124" t="s">
        <v>1555</v>
      </c>
    </row>
    <row r="217" spans="11:11" x14ac:dyDescent="0.2">
      <c r="K217" s="124" t="s">
        <v>1556</v>
      </c>
    </row>
    <row r="218" spans="11:11" x14ac:dyDescent="0.2">
      <c r="K218" s="124" t="s">
        <v>1557</v>
      </c>
    </row>
    <row r="219" spans="11:11" x14ac:dyDescent="0.2">
      <c r="K219" s="124" t="s">
        <v>1558</v>
      </c>
    </row>
    <row r="220" spans="11:11" x14ac:dyDescent="0.2">
      <c r="K220" s="124" t="s">
        <v>1559</v>
      </c>
    </row>
    <row r="221" spans="11:11" x14ac:dyDescent="0.2">
      <c r="K221" s="124" t="s">
        <v>1560</v>
      </c>
    </row>
    <row r="222" spans="11:11" x14ac:dyDescent="0.2">
      <c r="K222" s="124" t="s">
        <v>1561</v>
      </c>
    </row>
    <row r="223" spans="11:11" x14ac:dyDescent="0.2">
      <c r="K223" s="124" t="s">
        <v>1562</v>
      </c>
    </row>
    <row r="224" spans="11:11" x14ac:dyDescent="0.2">
      <c r="K224" s="124" t="s">
        <v>1563</v>
      </c>
    </row>
    <row r="225" spans="11:11" x14ac:dyDescent="0.2">
      <c r="K225" s="124" t="s">
        <v>1564</v>
      </c>
    </row>
    <row r="226" spans="11:11" x14ac:dyDescent="0.2">
      <c r="K226" s="124" t="s">
        <v>1565</v>
      </c>
    </row>
    <row r="227" spans="11:11" x14ac:dyDescent="0.2">
      <c r="K227" s="124" t="s">
        <v>1566</v>
      </c>
    </row>
    <row r="228" spans="11:11" x14ac:dyDescent="0.2">
      <c r="K228" s="124" t="s">
        <v>1567</v>
      </c>
    </row>
    <row r="229" spans="11:11" x14ac:dyDescent="0.2">
      <c r="K229" s="124" t="s">
        <v>1568</v>
      </c>
    </row>
    <row r="230" spans="11:11" x14ac:dyDescent="0.2">
      <c r="K230" s="124" t="s">
        <v>1569</v>
      </c>
    </row>
    <row r="231" spans="11:11" x14ac:dyDescent="0.2">
      <c r="K231" s="124" t="s">
        <v>1570</v>
      </c>
    </row>
    <row r="232" spans="11:11" x14ac:dyDescent="0.2">
      <c r="K232" s="124" t="s">
        <v>1571</v>
      </c>
    </row>
    <row r="233" spans="11:11" x14ac:dyDescent="0.2">
      <c r="K233" s="124" t="s">
        <v>1572</v>
      </c>
    </row>
    <row r="234" spans="11:11" x14ac:dyDescent="0.2">
      <c r="K234" s="124" t="s">
        <v>1573</v>
      </c>
    </row>
    <row r="235" spans="11:11" x14ac:dyDescent="0.2">
      <c r="K235" s="124" t="s">
        <v>1574</v>
      </c>
    </row>
    <row r="236" spans="11:11" x14ac:dyDescent="0.2">
      <c r="K236" s="124" t="s">
        <v>1575</v>
      </c>
    </row>
    <row r="237" spans="11:11" x14ac:dyDescent="0.2">
      <c r="K237" s="124" t="s">
        <v>1576</v>
      </c>
    </row>
    <row r="238" spans="11:11" x14ac:dyDescent="0.2">
      <c r="K238" s="124" t="s">
        <v>1577</v>
      </c>
    </row>
  </sheetData>
  <pageMargins left="0.7" right="0.7" top="0.75" bottom="0.75" header="0.3" footer="0.3"/>
  <pageSetup orientation="portrait" r:id="rId1"/>
  <legacy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2D854-A838-4E85-8958-403BFBDCCB6A}">
  <dimension ref="A1:D93"/>
  <sheetViews>
    <sheetView topLeftCell="A13" zoomScale="115" zoomScaleNormal="115" workbookViewId="0">
      <selection activeCell="C22" sqref="C22"/>
    </sheetView>
  </sheetViews>
  <sheetFormatPr defaultColWidth="9" defaultRowHeight="15" x14ac:dyDescent="0.25"/>
  <cols>
    <col min="1" max="1" width="9" style="365"/>
    <col min="2" max="2" width="30.5" style="365" customWidth="1"/>
    <col min="3" max="3" width="38" style="365" customWidth="1"/>
    <col min="4" max="4" width="79" style="365" bestFit="1" customWidth="1"/>
    <col min="5" max="10" width="9" style="365"/>
    <col min="11" max="11" width="12.375" style="365" customWidth="1"/>
    <col min="12" max="16384" width="9" style="365"/>
  </cols>
  <sheetData>
    <row r="1" spans="1:4" x14ac:dyDescent="0.25">
      <c r="A1" s="365" t="s">
        <v>7145</v>
      </c>
      <c r="B1" s="365" t="s">
        <v>7146</v>
      </c>
      <c r="C1" s="365" t="s">
        <v>7147</v>
      </c>
      <c r="D1" s="365" t="s">
        <v>7148</v>
      </c>
    </row>
    <row r="2" spans="1:4" x14ac:dyDescent="0.25">
      <c r="A2" s="365" t="s">
        <v>7149</v>
      </c>
      <c r="B2" s="365" t="s">
        <v>7150</v>
      </c>
      <c r="C2" s="365" t="s">
        <v>7151</v>
      </c>
      <c r="D2" s="365" t="str">
        <f>Table123[[#This Row],[Hwy '#]]&amp;" - From "&amp;Table123[[#This Row],[From]]&amp;" To "&amp;Table123[[#This Row],[To]]</f>
        <v>Hwy 1 - From Jct Tolmie Ave (Victoria) To Ferry Terminal (Departure Bay)</v>
      </c>
    </row>
    <row r="3" spans="1:4" x14ac:dyDescent="0.25">
      <c r="A3" s="365" t="s">
        <v>7149</v>
      </c>
      <c r="B3" s="365" t="s">
        <v>7152</v>
      </c>
      <c r="C3" s="365" t="s">
        <v>7153</v>
      </c>
      <c r="D3" s="365" t="str">
        <f>Table123[[#This Row],[Hwy '#]]&amp;" - From "&amp;Table123[[#This Row],[From]]&amp;" To "&amp;Table123[[#This Row],[To]]</f>
        <v>Hwy 1 - From Ferry Terminal (Horseshoe Bay) To BC-Alberta Boundary</v>
      </c>
    </row>
    <row r="4" spans="1:4" x14ac:dyDescent="0.25">
      <c r="A4" s="365" t="s">
        <v>7154</v>
      </c>
      <c r="B4" s="365" t="s">
        <v>7155</v>
      </c>
      <c r="C4" s="365" t="s">
        <v>7156</v>
      </c>
      <c r="D4" s="365" t="str">
        <f>Table123[[#This Row],[Hwy '#]]&amp;" - From "&amp;Table123[[#This Row],[From]]&amp;" To "&amp;Table123[[#This Row],[To]]</f>
        <v>Hwy 10 - From Jct Hwy 91 (Delta) To Jct Hwy 1 (Langley)</v>
      </c>
    </row>
    <row r="5" spans="1:4" x14ac:dyDescent="0.25">
      <c r="A5" s="365" t="s">
        <v>7157</v>
      </c>
      <c r="B5" s="365" t="s">
        <v>7158</v>
      </c>
      <c r="C5" s="365" t="s">
        <v>352</v>
      </c>
      <c r="D5" s="365" t="str">
        <f>Table123[[#This Row],[Hwy '#]]&amp;" - From "&amp;Table123[[#This Row],[From]]&amp;" To "&amp;Table123[[#This Row],[To]]</f>
        <v>Hwy 101 - From BC Ferry Terminal (Langdale) To Lund</v>
      </c>
    </row>
    <row r="6" spans="1:4" x14ac:dyDescent="0.25">
      <c r="A6" s="365" t="s">
        <v>7159</v>
      </c>
      <c r="B6" s="365" t="s">
        <v>7160</v>
      </c>
      <c r="C6" s="365" t="s">
        <v>7161</v>
      </c>
      <c r="D6" s="365" t="str">
        <f>Table123[[#This Row],[Hwy '#]]&amp;" - From "&amp;Table123[[#This Row],[From]]&amp;" To "&amp;Table123[[#This Row],[To]]</f>
        <v>Hwy 11 - From Canada-USA Border (Huntingdon) To Jct Hwy 7</v>
      </c>
    </row>
    <row r="7" spans="1:4" x14ac:dyDescent="0.25">
      <c r="A7" s="365" t="s">
        <v>7162</v>
      </c>
      <c r="B7" s="365" t="s">
        <v>7163</v>
      </c>
      <c r="C7" s="365" t="s">
        <v>7164</v>
      </c>
      <c r="D7" s="365" t="str">
        <f>Table123[[#This Row],[Hwy '#]]&amp;" - From "&amp;Table123[[#This Row],[From]]&amp;" To "&amp;Table123[[#This Row],[To]]</f>
        <v>Hwy 12 - From Jct Hwy 1 (Lytton) To Jct Hwy 99 (Lillooet)</v>
      </c>
    </row>
    <row r="8" spans="1:4" x14ac:dyDescent="0.25">
      <c r="A8" s="365" t="s">
        <v>7165</v>
      </c>
      <c r="B8" s="365" t="s">
        <v>7166</v>
      </c>
      <c r="C8" s="365" t="s">
        <v>7167</v>
      </c>
      <c r="D8" s="365" t="str">
        <f>Table123[[#This Row],[Hwy '#]]&amp;" - From "&amp;Table123[[#This Row],[From]]&amp;" To "&amp;Table123[[#This Row],[To]]</f>
        <v>Hwy 13 - From Canada-USA Border To Jct Hwy 1 (264 St, Langley)</v>
      </c>
    </row>
    <row r="9" spans="1:4" x14ac:dyDescent="0.25">
      <c r="A9" s="365" t="s">
        <v>7168</v>
      </c>
      <c r="B9" s="365" t="s">
        <v>7169</v>
      </c>
      <c r="C9" s="365" t="s">
        <v>7170</v>
      </c>
      <c r="D9" s="365" t="str">
        <f>Table123[[#This Row],[Hwy '#]]&amp;" - From "&amp;Table123[[#This Row],[From]]&amp;" To "&amp;Table123[[#This Row],[To]]</f>
        <v>Hwy 14 - From Jct Hwy 1 (Millstream Interchange) To Grant Road (Sooke)</v>
      </c>
    </row>
    <row r="10" spans="1:4" x14ac:dyDescent="0.25">
      <c r="A10" s="365" t="s">
        <v>7171</v>
      </c>
      <c r="B10" s="365" t="s">
        <v>7166</v>
      </c>
      <c r="C10" s="365" t="s">
        <v>7172</v>
      </c>
      <c r="D10" s="365" t="str">
        <f>Table123[[#This Row],[Hwy '#]]&amp;" - From "&amp;Table123[[#This Row],[From]]&amp;" To "&amp;Table123[[#This Row],[To]]</f>
        <v>Hwy 15 - From Canada-USA Border To Jct Hwy 1 (Surrey)</v>
      </c>
    </row>
    <row r="11" spans="1:4" x14ac:dyDescent="0.25">
      <c r="A11" s="365" t="s">
        <v>7173</v>
      </c>
      <c r="B11" s="365" t="s">
        <v>7174</v>
      </c>
      <c r="C11" s="365" t="s">
        <v>7175</v>
      </c>
      <c r="D11" s="365" t="str">
        <f>Table123[[#This Row],[Hwy '#]]&amp;" - From "&amp;Table123[[#This Row],[From]]&amp;" To "&amp;Table123[[#This Row],[To]]</f>
        <v>Hwy 16 - From Ferry Terminal (Prince Rupert) To BC-Alberta Boundary (W of Jasper)</v>
      </c>
    </row>
    <row r="12" spans="1:4" x14ac:dyDescent="0.25">
      <c r="A12" s="365" t="s">
        <v>7173</v>
      </c>
      <c r="B12" s="365" t="s">
        <v>7176</v>
      </c>
      <c r="C12" s="365" t="s">
        <v>7177</v>
      </c>
      <c r="D12" s="365" t="str">
        <f>Table123[[#This Row],[Hwy '#]]&amp;" - From "&amp;Table123[[#This Row],[From]]&amp;" To "&amp;Table123[[#This Row],[To]]</f>
        <v>Hwy 16 - From Masset (Queen Charlotte Islands) To Ferry Terminal (Skidegate)</v>
      </c>
    </row>
    <row r="13" spans="1:4" x14ac:dyDescent="0.25">
      <c r="A13" s="365" t="s">
        <v>7178</v>
      </c>
      <c r="B13" s="365" t="s">
        <v>7150</v>
      </c>
      <c r="C13" s="365" t="s">
        <v>7179</v>
      </c>
      <c r="D13" s="365" t="str">
        <f>Table123[[#This Row],[Hwy '#]]&amp;" - From "&amp;Table123[[#This Row],[From]]&amp;" To "&amp;Table123[[#This Row],[To]]</f>
        <v>Hwy 17 - From Jct Tolmie Ave (Victoria) To Ferry Terminal (Swartz Bay)</v>
      </c>
    </row>
    <row r="14" spans="1:4" x14ac:dyDescent="0.25">
      <c r="A14" s="365" t="s">
        <v>7178</v>
      </c>
      <c r="B14" s="365" t="s">
        <v>7180</v>
      </c>
      <c r="C14" s="365" t="s">
        <v>7172</v>
      </c>
      <c r="D14" s="365" t="str">
        <f>Table123[[#This Row],[Hwy '#]]&amp;" - From "&amp;Table123[[#This Row],[From]]&amp;" To "&amp;Table123[[#This Row],[To]]</f>
        <v>Hwy 17 - From Ferry Terminal (Tsawwassen) To Jct Hwy 1 (Surrey)</v>
      </c>
    </row>
    <row r="15" spans="1:4" x14ac:dyDescent="0.25">
      <c r="A15" s="365" t="s">
        <v>7181</v>
      </c>
      <c r="B15" s="365" t="s">
        <v>7182</v>
      </c>
      <c r="C15" s="365" t="s">
        <v>7183</v>
      </c>
      <c r="D15" s="365" t="str">
        <f>Table123[[#This Row],[Hwy '#]]&amp;" - From "&amp;Table123[[#This Row],[From]]&amp;" To "&amp;Table123[[#This Row],[To]]</f>
        <v>Hwy 19 - From Ferry Terminal (Duke Point) To Ferry Terminal (Bear Cove near Port Hardy)</v>
      </c>
    </row>
    <row r="16" spans="1:4" x14ac:dyDescent="0.25">
      <c r="A16" s="365" t="s">
        <v>7184</v>
      </c>
      <c r="B16" s="365" t="s">
        <v>7185</v>
      </c>
      <c r="C16" s="365" t="s">
        <v>7186</v>
      </c>
      <c r="D16" s="365" t="str">
        <f>Table123[[#This Row],[Hwy '#]]&amp;" - From "&amp;Table123[[#This Row],[From]]&amp;" To "&amp;Table123[[#This Row],[To]]</f>
        <v>Hwy 19A - From Jct Hwy 1 (Nanaimo) To Jct Hwy 19 (Lantzville)</v>
      </c>
    </row>
    <row r="17" spans="1:4" x14ac:dyDescent="0.25">
      <c r="A17" s="365" t="s">
        <v>7184</v>
      </c>
      <c r="B17" s="365" t="s">
        <v>7187</v>
      </c>
      <c r="C17" s="365" t="s">
        <v>7188</v>
      </c>
      <c r="D17" s="365" t="str">
        <f>Table123[[#This Row],[Hwy '#]]&amp;" - From "&amp;Table123[[#This Row],[From]]&amp;" To "&amp;Table123[[#This Row],[To]]</f>
        <v>Hwy 19A - From Jct Hwy 19 (Parksville) To Jct Hwy 19 (Mud Bay)</v>
      </c>
    </row>
    <row r="18" spans="1:4" x14ac:dyDescent="0.25">
      <c r="A18" s="365" t="s">
        <v>7184</v>
      </c>
      <c r="B18" s="365" t="s">
        <v>7188</v>
      </c>
      <c r="C18" s="365" t="s">
        <v>7189</v>
      </c>
      <c r="D18" s="365" t="str">
        <f>Table123[[#This Row],[Hwy '#]]&amp;" - From "&amp;Table123[[#This Row],[From]]&amp;" To "&amp;Table123[[#This Row],[To]]</f>
        <v>Hwy 19A - From Jct Hwy 19 (Mud Bay) To Jct Hwy 19 (Jubilee Parkway)</v>
      </c>
    </row>
    <row r="19" spans="1:4" x14ac:dyDescent="0.25">
      <c r="A19" s="365" t="s">
        <v>7184</v>
      </c>
      <c r="B19" s="365" t="s">
        <v>7189</v>
      </c>
      <c r="C19" s="365" t="s">
        <v>7190</v>
      </c>
      <c r="D19" s="365" t="str">
        <f>Table123[[#This Row],[Hwy '#]]&amp;" - From "&amp;Table123[[#This Row],[From]]&amp;" To "&amp;Table123[[#This Row],[To]]</f>
        <v>Hwy 19A - From Jct Hwy 19 (Jubilee Parkway) To Jct Hwys 19/28 (Campbellton)</v>
      </c>
    </row>
    <row r="20" spans="1:4" x14ac:dyDescent="0.25">
      <c r="A20" s="365" t="s">
        <v>7191</v>
      </c>
      <c r="B20" s="365" t="s">
        <v>7192</v>
      </c>
      <c r="C20" s="365" t="s">
        <v>7153</v>
      </c>
      <c r="D20" s="365" t="str">
        <f>Table123[[#This Row],[Hwy '#]]&amp;" - From "&amp;Table123[[#This Row],[From]]&amp;" To "&amp;Table123[[#This Row],[To]]</f>
        <v>Hwy 2 - From Jct Hwy 97 (Dawson Creek) To BC-Alberta Boundary</v>
      </c>
    </row>
    <row r="21" spans="1:4" x14ac:dyDescent="0.25">
      <c r="A21" s="365" t="s">
        <v>7193</v>
      </c>
      <c r="B21" s="365" t="s">
        <v>7194</v>
      </c>
      <c r="C21" s="365" t="s">
        <v>7195</v>
      </c>
      <c r="D21" s="365" t="str">
        <f>Table123[[#This Row],[Hwy '#]]&amp;" - From "&amp;Table123[[#This Row],[From]]&amp;" To "&amp;Table123[[#This Row],[To]]</f>
        <v>Hwy 20 - From Jct Hwy 97 (Williams Lake) To Government Wharf ( Bella Coola)</v>
      </c>
    </row>
    <row r="22" spans="1:4" x14ac:dyDescent="0.25">
      <c r="A22" s="365" t="s">
        <v>7196</v>
      </c>
      <c r="B22" s="365" t="s">
        <v>7197</v>
      </c>
      <c r="C22" s="365" t="s">
        <v>7198</v>
      </c>
      <c r="D22" s="365" t="str">
        <f>Table123[[#This Row],[Hwy '#]]&amp;" - From "&amp;Table123[[#This Row],[From]]&amp;" To "&amp;Table123[[#This Row],[To]]</f>
        <v>Hwy 21 - From Canada-USA Border (Rykerts) To Jct Hwy 3 (Creston)</v>
      </c>
    </row>
    <row r="23" spans="1:4" x14ac:dyDescent="0.25">
      <c r="A23" s="365" t="s">
        <v>7199</v>
      </c>
      <c r="B23" s="365" t="s">
        <v>7200</v>
      </c>
      <c r="C23" s="365" t="s">
        <v>7201</v>
      </c>
      <c r="D23" s="365" t="str">
        <f>Table123[[#This Row],[Hwy '#]]&amp;" - From "&amp;Table123[[#This Row],[From]]&amp;" To "&amp;Table123[[#This Row],[To]]</f>
        <v>Hwy 22 - From Canada-USA Border (Paterson) To Jct Hwy 3 (Castlegar)</v>
      </c>
    </row>
    <row r="24" spans="1:4" x14ac:dyDescent="0.25">
      <c r="A24" s="365" t="s">
        <v>7202</v>
      </c>
      <c r="B24" s="365" t="s">
        <v>7203</v>
      </c>
      <c r="C24" s="365" t="s">
        <v>7204</v>
      </c>
      <c r="D24" s="365" t="str">
        <f>Table123[[#This Row],[Hwy '#]]&amp;" - From "&amp;Table123[[#This Row],[From]]&amp;" To "&amp;Table123[[#This Row],[To]]</f>
        <v>Hwy 22A - From Canada-USA Border (Waneta) To Jct Hwy 3B (W of Montrose)</v>
      </c>
    </row>
    <row r="25" spans="1:4" x14ac:dyDescent="0.25">
      <c r="A25" s="365" t="s">
        <v>7205</v>
      </c>
      <c r="B25" s="365" t="s">
        <v>7206</v>
      </c>
      <c r="C25" s="365" t="s">
        <v>7207</v>
      </c>
      <c r="D25" s="365" t="str">
        <f>Table123[[#This Row],[Hwy '#]]&amp;" - From "&amp;Table123[[#This Row],[From]]&amp;" To "&amp;Table123[[#This Row],[To]]</f>
        <v>Hwy 23 - From Jct Hwy 6 (Nakusp) To Jct Hwy 1 (Revelstoke)</v>
      </c>
    </row>
    <row r="26" spans="1:4" x14ac:dyDescent="0.25">
      <c r="A26" s="365" t="s">
        <v>7208</v>
      </c>
      <c r="B26" s="365" t="s">
        <v>7209</v>
      </c>
      <c r="C26" s="365" t="s">
        <v>7210</v>
      </c>
      <c r="D26" s="365" t="str">
        <f>Table123[[#This Row],[Hwy '#]]&amp;" - From "&amp;Table123[[#This Row],[From]]&amp;" To "&amp;Table123[[#This Row],[To]]</f>
        <v>Hwy 24 - From Jct Hwy 97 (93 Mile House) To Jct Hwy 5 (Little Fort)</v>
      </c>
    </row>
    <row r="27" spans="1:4" x14ac:dyDescent="0.25">
      <c r="A27" s="365" t="s">
        <v>7211</v>
      </c>
      <c r="B27" s="365" t="s">
        <v>7212</v>
      </c>
      <c r="C27" s="365" t="s">
        <v>7153</v>
      </c>
      <c r="D27" s="365" t="str">
        <f>Table123[[#This Row],[Hwy '#]]&amp;" - From "&amp;Table123[[#This Row],[From]]&amp;" To "&amp;Table123[[#This Row],[To]]</f>
        <v>Hwy 3 - From Jct Hwy 1 (Hope) To BC-Alberta Boundary</v>
      </c>
    </row>
    <row r="28" spans="1:4" x14ac:dyDescent="0.25">
      <c r="A28" s="365" t="s">
        <v>7213</v>
      </c>
      <c r="B28" s="365" t="s">
        <v>7214</v>
      </c>
      <c r="C28" s="365" t="s">
        <v>7215</v>
      </c>
      <c r="D28" s="365" t="str">
        <f>Table123[[#This Row],[Hwy '#]]&amp;" - From "&amp;Table123[[#This Row],[From]]&amp;" To "&amp;Table123[[#This Row],[To]]</f>
        <v>Hwy 33 - From Jct Hwy 3 (Rock Creek) To Jct Hwy 97 (Kelowna)</v>
      </c>
    </row>
    <row r="29" spans="1:4" x14ac:dyDescent="0.25">
      <c r="A29" s="365" t="s">
        <v>7216</v>
      </c>
      <c r="B29" s="365" t="s">
        <v>7217</v>
      </c>
      <c r="C29" s="365" t="s">
        <v>7218</v>
      </c>
      <c r="D29" s="365" t="str">
        <f>Table123[[#This Row],[Hwy '#]]&amp;" - From "&amp;Table123[[#This Row],[From]]&amp;" To "&amp;Table123[[#This Row],[To]]</f>
        <v>Hwy 37 - From Jct Hwy 16 (Kitwanga) To BC-Yukon Boundary (near Watson Lake)</v>
      </c>
    </row>
    <row r="30" spans="1:4" x14ac:dyDescent="0.25">
      <c r="A30" s="365" t="s">
        <v>7216</v>
      </c>
      <c r="B30" s="365" t="s">
        <v>7219</v>
      </c>
      <c r="C30" s="365" t="s">
        <v>7220</v>
      </c>
      <c r="D30" s="365" t="str">
        <f>Table123[[#This Row],[Hwy '#]]&amp;" - From "&amp;Table123[[#This Row],[From]]&amp;" To "&amp;Table123[[#This Row],[To]]</f>
        <v>Hwy 37 - From Jct Nalabila Blvd (Kitimat) To Jct Hwy 16 (Terrace)</v>
      </c>
    </row>
    <row r="31" spans="1:4" x14ac:dyDescent="0.25">
      <c r="A31" s="365" t="s">
        <v>7221</v>
      </c>
      <c r="B31" s="365" t="s">
        <v>7222</v>
      </c>
      <c r="C31" s="365" t="s">
        <v>7223</v>
      </c>
      <c r="D31" s="365" t="str">
        <f>Table123[[#This Row],[Hwy '#]]&amp;" - From "&amp;Table123[[#This Row],[From]]&amp;" To "&amp;Table123[[#This Row],[To]]</f>
        <v>Hwy 37A - From Canada-USA Border (Stewart) To Jct Hwy 37 (Meziadin Lake)</v>
      </c>
    </row>
    <row r="32" spans="1:4" x14ac:dyDescent="0.25">
      <c r="A32" s="365" t="s">
        <v>7224</v>
      </c>
      <c r="B32" s="365" t="s">
        <v>7225</v>
      </c>
      <c r="C32" s="365" t="s">
        <v>7226</v>
      </c>
      <c r="D32" s="365" t="str">
        <f>Table123[[#This Row],[Hwy '#]]&amp;" - From "&amp;Table123[[#This Row],[From]]&amp;" To "&amp;Table123[[#This Row],[To]]</f>
        <v>Hwy 39 - From Jct Hwy 97 (N of McLeod Lake) To Jct Alberta Dr (MacKenzie)</v>
      </c>
    </row>
    <row r="33" spans="1:4" x14ac:dyDescent="0.25">
      <c r="A33" s="365" t="s">
        <v>7227</v>
      </c>
      <c r="B33" s="365" t="s">
        <v>7228</v>
      </c>
      <c r="C33" s="365" t="s">
        <v>7229</v>
      </c>
      <c r="D33" s="365" t="str">
        <f>Table123[[#This Row],[Hwy '#]]&amp;" - From "&amp;Table123[[#This Row],[From]]&amp;" To "&amp;Table123[[#This Row],[To]]</f>
        <v>Hwy 395 - From Canada-USA Border (Laurier) To Jct Hwy 3 (Cascade)</v>
      </c>
    </row>
    <row r="34" spans="1:4" x14ac:dyDescent="0.25">
      <c r="A34" s="365" t="s">
        <v>7230</v>
      </c>
      <c r="B34" s="365" t="s">
        <v>7231</v>
      </c>
      <c r="C34" s="365" t="s">
        <v>7232</v>
      </c>
      <c r="D34" s="365" t="str">
        <f>Table123[[#This Row],[Hwy '#]]&amp;" - From "&amp;Table123[[#This Row],[From]]&amp;" To "&amp;Table123[[#This Row],[To]]</f>
        <v>Hwy 3A - From Jct Hwy 3 (Keremeos) To Jct Hwy 97 (Kaleden)</v>
      </c>
    </row>
    <row r="35" spans="1:4" x14ac:dyDescent="0.25">
      <c r="A35" s="365" t="s">
        <v>7230</v>
      </c>
      <c r="B35" s="365" t="s">
        <v>7233</v>
      </c>
      <c r="C35" s="365" t="s">
        <v>7234</v>
      </c>
      <c r="D35" s="365" t="str">
        <f>Table123[[#This Row],[Hwy '#]]&amp;" - From "&amp;Table123[[#This Row],[From]]&amp;" To "&amp;Table123[[#This Row],[To]]</f>
        <v>Hwy 3A - From Jct Hwy 3 (SE of Castlegar) To Jct Hwy 3A/6 (Playmor Jct)</v>
      </c>
    </row>
    <row r="36" spans="1:4" x14ac:dyDescent="0.25">
      <c r="A36" s="365" t="s">
        <v>7230</v>
      </c>
      <c r="B36" s="365" t="s">
        <v>7235</v>
      </c>
      <c r="C36" s="365" t="s">
        <v>7198</v>
      </c>
      <c r="D36" s="365" t="str">
        <f>Table123[[#This Row],[Hwy '#]]&amp;" - From "&amp;Table123[[#This Row],[From]]&amp;" To "&amp;Table123[[#This Row],[To]]</f>
        <v>Hwy 3A - From Jct Hwy 3A/6 (W of Nelson) To Jct Hwy 3 (Creston)</v>
      </c>
    </row>
    <row r="37" spans="1:4" x14ac:dyDescent="0.25">
      <c r="A37" s="365" t="s">
        <v>7236</v>
      </c>
      <c r="B37" s="365" t="s">
        <v>7237</v>
      </c>
      <c r="C37" s="365" t="s">
        <v>7238</v>
      </c>
      <c r="D37" s="365" t="str">
        <f>Table123[[#This Row],[Hwy '#]]&amp;" - From "&amp;Table123[[#This Row],[From]]&amp;" To "&amp;Table123[[#This Row],[To]]</f>
        <v>Hwy 3B - From Jct Hwy 3 (Nancy Green Lake) To Jct Hwy 22 (Trail)</v>
      </c>
    </row>
    <row r="38" spans="1:4" x14ac:dyDescent="0.25">
      <c r="A38" s="365" t="s">
        <v>7236</v>
      </c>
      <c r="B38" s="365" t="s">
        <v>7238</v>
      </c>
      <c r="C38" s="365" t="s">
        <v>7239</v>
      </c>
      <c r="D38" s="365" t="str">
        <f>Table123[[#This Row],[Hwy '#]]&amp;" - From "&amp;Table123[[#This Row],[From]]&amp;" To "&amp;Table123[[#This Row],[To]]</f>
        <v>Hwy 3B - From Jct Hwy 22 (Trail) To Jct Hwy 3 (Meadows Jct)</v>
      </c>
    </row>
    <row r="39" spans="1:4" x14ac:dyDescent="0.25">
      <c r="A39" s="365" t="s">
        <v>7240</v>
      </c>
      <c r="B39" s="365" t="s">
        <v>738</v>
      </c>
      <c r="C39" s="365" t="s">
        <v>7241</v>
      </c>
      <c r="D39" s="365" t="str">
        <f>Table123[[#This Row],[Hwy '#]]&amp;" - From "&amp;Table123[[#This Row],[From]]&amp;" To "&amp;Table123[[#This Row],[To]]</f>
        <v>Hwy 4 - From Port Alberni To Jct Hwy 19 (Qualicum Beach)</v>
      </c>
    </row>
    <row r="40" spans="1:4" x14ac:dyDescent="0.25">
      <c r="A40" s="365" t="s">
        <v>7240</v>
      </c>
      <c r="B40" s="365" t="s">
        <v>7242</v>
      </c>
      <c r="C40" s="365" t="s">
        <v>738</v>
      </c>
      <c r="D40" s="365" t="str">
        <f>Table123[[#This Row],[Hwy '#]]&amp;" - From "&amp;Table123[[#This Row],[From]]&amp;" To "&amp;Table123[[#This Row],[To]]</f>
        <v>Hwy 4 - From Government Wharf (Tofino) To Port Alberni</v>
      </c>
    </row>
    <row r="41" spans="1:4" x14ac:dyDescent="0.25">
      <c r="A41" s="365" t="s">
        <v>7243</v>
      </c>
      <c r="B41" s="365" t="s">
        <v>7244</v>
      </c>
      <c r="C41" s="365" t="s">
        <v>7245</v>
      </c>
      <c r="D41" s="365" t="str">
        <f>Table123[[#This Row],[Hwy '#]]&amp;" - From "&amp;Table123[[#This Row],[From]]&amp;" To "&amp;Table123[[#This Row],[To]]</f>
        <v>Hwy 41 - From Canada-USA Border (Danville) To Jct Hwy 3 (near Grand Forks)</v>
      </c>
    </row>
    <row r="42" spans="1:4" x14ac:dyDescent="0.25">
      <c r="A42" s="365" t="s">
        <v>7246</v>
      </c>
      <c r="B42" s="365" t="s">
        <v>7247</v>
      </c>
      <c r="C42" s="365" t="s">
        <v>7248</v>
      </c>
      <c r="D42" s="365" t="str">
        <f>Table123[[#This Row],[Hwy '#]]&amp;" - From "&amp;Table123[[#This Row],[From]]&amp;" To "&amp;Table123[[#This Row],[To]]</f>
        <v>Hwy 49 - From Jct Hwy 2 (Dawson Creek) To BC-Alberta Border (Briar Ridge)</v>
      </c>
    </row>
    <row r="43" spans="1:4" x14ac:dyDescent="0.25">
      <c r="A43" s="365" t="s">
        <v>7249</v>
      </c>
      <c r="B43" s="365" t="s">
        <v>7250</v>
      </c>
      <c r="C43" s="365" t="s">
        <v>7251</v>
      </c>
      <c r="D43" s="365" t="str">
        <f>Table123[[#This Row],[Hwy '#]]&amp;" - From "&amp;Table123[[#This Row],[From]]&amp;" To "&amp;Table123[[#This Row],[To]]</f>
        <v>Hwy 4A - From Jct Hwy 4 (Coombs) To Jct Hwy 19 (S of Parksville)</v>
      </c>
    </row>
    <row r="44" spans="1:4" x14ac:dyDescent="0.25">
      <c r="A44" s="365" t="s">
        <v>7252</v>
      </c>
      <c r="B44" s="365" t="s">
        <v>7212</v>
      </c>
      <c r="C44" s="365" t="s">
        <v>7253</v>
      </c>
      <c r="D44" s="365" t="str">
        <f>Table123[[#This Row],[Hwy '#]]&amp;" - From "&amp;Table123[[#This Row],[From]]&amp;" To "&amp;Table123[[#This Row],[To]]</f>
        <v>Hwy 5 - From Jct Hwy 1 (Hope) To Jct Hwy 1/97 (Kamloops)</v>
      </c>
    </row>
    <row r="45" spans="1:4" x14ac:dyDescent="0.25">
      <c r="A45" s="365" t="s">
        <v>7252</v>
      </c>
      <c r="B45" s="365" t="s">
        <v>7254</v>
      </c>
      <c r="C45" s="365" t="s">
        <v>7255</v>
      </c>
      <c r="D45" s="365" t="str">
        <f>Table123[[#This Row],[Hwy '#]]&amp;" - From "&amp;Table123[[#This Row],[From]]&amp;" To "&amp;Table123[[#This Row],[To]]</f>
        <v>Hwy 5 - From Jct Hwy 5 N (Kamloops) To Jct Hwy 16 (Tete Jaune Cache)</v>
      </c>
    </row>
    <row r="46" spans="1:4" x14ac:dyDescent="0.25">
      <c r="A46" s="365" t="s">
        <v>7256</v>
      </c>
      <c r="B46" s="365" t="s">
        <v>7257</v>
      </c>
      <c r="C46" s="365" t="s">
        <v>7258</v>
      </c>
      <c r="D46" s="365" t="str">
        <f>Table123[[#This Row],[Hwy '#]]&amp;" - From "&amp;Table123[[#This Row],[From]]&amp;" To "&amp;Table123[[#This Row],[To]]</f>
        <v>Hwy 5A - From Jct Hwy 3 (Princeton) To Jct Hwy 97C (N of Aspen Grove)</v>
      </c>
    </row>
    <row r="47" spans="1:4" x14ac:dyDescent="0.25">
      <c r="A47" s="365" t="s">
        <v>7256</v>
      </c>
      <c r="B47" s="365" t="s">
        <v>7259</v>
      </c>
      <c r="C47" s="365" t="s">
        <v>7260</v>
      </c>
      <c r="D47" s="365" t="str">
        <f>Table123[[#This Row],[Hwy '#]]&amp;" - From "&amp;Table123[[#This Row],[From]]&amp;" To "&amp;Table123[[#This Row],[To]]</f>
        <v>Hwy 5A - From Jct Hwy 5 (Merritt) To Jct Hwy 1 (Kamloops)</v>
      </c>
    </row>
    <row r="48" spans="1:4" x14ac:dyDescent="0.25">
      <c r="A48" s="365" t="s">
        <v>7261</v>
      </c>
      <c r="B48" s="365" t="s">
        <v>7262</v>
      </c>
      <c r="C48" s="365" t="s">
        <v>7263</v>
      </c>
      <c r="D48" s="365" t="str">
        <f>Table123[[#This Row],[Hwy '#]]&amp;" - From "&amp;Table123[[#This Row],[From]]&amp;" To "&amp;Table123[[#This Row],[To]]</f>
        <v>Hwy 6 - From Canada-USA Border (Nelway) To Jct Hwy 3 (12 km S of Salmo)</v>
      </c>
    </row>
    <row r="49" spans="1:4" x14ac:dyDescent="0.25">
      <c r="A49" s="365" t="s">
        <v>7261</v>
      </c>
      <c r="B49" s="365" t="s">
        <v>7264</v>
      </c>
      <c r="C49" s="365" t="s">
        <v>7265</v>
      </c>
      <c r="D49" s="365" t="str">
        <f>Table123[[#This Row],[Hwy '#]]&amp;" - From "&amp;Table123[[#This Row],[From]]&amp;" To "&amp;Table123[[#This Row],[To]]</f>
        <v>Hwy 6 - From Jct Hwy 3 (Salmo) To Jct Hwy 97 (Vernon)</v>
      </c>
    </row>
    <row r="50" spans="1:4" x14ac:dyDescent="0.25">
      <c r="A50" s="365" t="s">
        <v>7266</v>
      </c>
      <c r="B50" s="365" t="s">
        <v>7267</v>
      </c>
      <c r="C50" s="365" t="s">
        <v>7268</v>
      </c>
      <c r="D50" s="365" t="str">
        <f>Table123[[#This Row],[Hwy '#]]&amp;" - From "&amp;Table123[[#This Row],[From]]&amp;" To "&amp;Table123[[#This Row],[To]]</f>
        <v>Hwy 7 - From 300m E of United Blvd (Coquitlam) To 150m E of Coleman Rd (Coquitlam)</v>
      </c>
    </row>
    <row r="51" spans="1:4" x14ac:dyDescent="0.25">
      <c r="A51" s="365" t="s">
        <v>7266</v>
      </c>
      <c r="B51" s="365" t="s">
        <v>7269</v>
      </c>
      <c r="C51" s="365" t="s">
        <v>7270</v>
      </c>
      <c r="D51" s="365" t="str">
        <f>Table123[[#This Row],[Hwy '#]]&amp;" - From "&amp;Table123[[#This Row],[From]]&amp;" To "&amp;Table123[[#This Row],[To]]</f>
        <v>Hwy 7 - From 95m E of Ottawa St (Port Coquitlam) To Jct Hwy 1 (N of Hope)</v>
      </c>
    </row>
    <row r="52" spans="1:4" x14ac:dyDescent="0.25">
      <c r="A52" s="365" t="s">
        <v>7271</v>
      </c>
      <c r="B52" s="365" t="s">
        <v>7272</v>
      </c>
      <c r="C52" s="365" t="s">
        <v>7273</v>
      </c>
      <c r="D52" s="365" t="str">
        <f>Table123[[#This Row],[Hwy '#]]&amp;" - From "&amp;Table123[[#This Row],[From]]&amp;" To "&amp;Table123[[#This Row],[To]]</f>
        <v>Hwy 77 - From Jct Hwy 97 (N of Fort Nelson) To BC-NWT Border (S of Fort Liard)</v>
      </c>
    </row>
    <row r="53" spans="1:4" x14ac:dyDescent="0.25">
      <c r="A53" s="365" t="s">
        <v>7274</v>
      </c>
      <c r="B53" s="365" t="s">
        <v>7275</v>
      </c>
      <c r="C53" s="365" t="s">
        <v>7276</v>
      </c>
      <c r="D53" s="365" t="str">
        <f>Table123[[#This Row],[Hwy '#]]&amp;" - From "&amp;Table123[[#This Row],[From]]&amp;" To "&amp;Table123[[#This Row],[To]]</f>
        <v>Hwy 7B - From Jct Hwy 7 (United Boulevard) To Jct Hwy 7 (Lougheed Hwy)</v>
      </c>
    </row>
    <row r="54" spans="1:4" x14ac:dyDescent="0.25">
      <c r="A54" s="365" t="s">
        <v>7277</v>
      </c>
      <c r="B54" s="365" t="s">
        <v>7278</v>
      </c>
      <c r="C54" s="365" t="s">
        <v>7279</v>
      </c>
      <c r="D54" s="365" t="str">
        <f>Table123[[#This Row],[Hwy '#]]&amp;" - From "&amp;Table123[[#This Row],[From]]&amp;" To "&amp;Table123[[#This Row],[To]]</f>
        <v>Hwy 8 - From Jct Hwy 5A (Merritt) To Jct Hwy 1 (Spences Bridge)</v>
      </c>
    </row>
    <row r="55" spans="1:4" x14ac:dyDescent="0.25">
      <c r="A55" s="365" t="s">
        <v>7280</v>
      </c>
      <c r="B55" s="365" t="s">
        <v>7281</v>
      </c>
      <c r="C55" s="365" t="s">
        <v>7282</v>
      </c>
      <c r="D55" s="365" t="str">
        <f>Table123[[#This Row],[Hwy '#]]&amp;" - From "&amp;Table123[[#This Row],[From]]&amp;" To "&amp;Table123[[#This Row],[To]]</f>
        <v>Hwy 9 - From Jct Hwy 1 (E of Chilliwack) To Esplanade Rd (Harrison Hot Springs)</v>
      </c>
    </row>
    <row r="56" spans="1:4" x14ac:dyDescent="0.25">
      <c r="A56" s="365" t="s">
        <v>7283</v>
      </c>
      <c r="B56" s="365" t="s">
        <v>7284</v>
      </c>
      <c r="C56" s="365" t="s">
        <v>7285</v>
      </c>
      <c r="D56" s="365" t="str">
        <f>Table123[[#This Row],[Hwy '#]]&amp;" - From "&amp;Table123[[#This Row],[From]]&amp;" To "&amp;Table123[[#This Row],[To]]</f>
        <v>Hwy 91 - From Jct Hwy 99 (Delta) To Jct Hwy 91A (Richmond)</v>
      </c>
    </row>
    <row r="57" spans="1:4" x14ac:dyDescent="0.25">
      <c r="A57" s="365" t="s">
        <v>7283</v>
      </c>
      <c r="B57" s="365" t="s">
        <v>7286</v>
      </c>
      <c r="C57" s="365" t="s">
        <v>7287</v>
      </c>
      <c r="D57" s="365" t="str">
        <f>Table123[[#This Row],[Hwy '#]]&amp;" - From "&amp;Table123[[#This Row],[From]]&amp;" To "&amp;Table123[[#This Row],[To]]</f>
        <v>Hwy 91 - From Jct Hwy 91A (E. Richmond) To Jct Hwy 99 (W. Richmond)</v>
      </c>
    </row>
    <row r="58" spans="1:4" x14ac:dyDescent="0.25">
      <c r="A58" s="365" t="s">
        <v>7288</v>
      </c>
      <c r="B58" s="365" t="s">
        <v>7289</v>
      </c>
      <c r="C58" s="365" t="s">
        <v>7290</v>
      </c>
      <c r="D58" s="365" t="str">
        <f>Table123[[#This Row],[Hwy '#]]&amp;" - From "&amp;Table123[[#This Row],[From]]&amp;" To "&amp;Table123[[#This Row],[To]]</f>
        <v>Hwy 91A - From Jct Hwy 91 (Richmond) To Jct Marine Way (New Westminster)</v>
      </c>
    </row>
    <row r="59" spans="1:4" x14ac:dyDescent="0.25">
      <c r="A59" s="365" t="s">
        <v>7291</v>
      </c>
      <c r="B59" s="365" t="s">
        <v>7292</v>
      </c>
      <c r="C59" s="365" t="s">
        <v>7293</v>
      </c>
      <c r="D59" s="365" t="str">
        <f>Table123[[#This Row],[Hwy '#]]&amp;" - From "&amp;Table123[[#This Row],[From]]&amp;" To "&amp;Table123[[#This Row],[To]]</f>
        <v>Hwy 93 - From Jct Hwy 3 (near Fort Steele) To BC-Alberta Border (Vermilion Pass)</v>
      </c>
    </row>
    <row r="60" spans="1:4" x14ac:dyDescent="0.25">
      <c r="A60" s="365" t="s">
        <v>7291</v>
      </c>
      <c r="B60" s="365" t="s">
        <v>7294</v>
      </c>
      <c r="C60" s="365" t="s">
        <v>7295</v>
      </c>
      <c r="D60" s="365" t="str">
        <f>Table123[[#This Row],[Hwy '#]]&amp;" - From "&amp;Table123[[#This Row],[From]]&amp;" To "&amp;Table123[[#This Row],[To]]</f>
        <v>Hwy 93 - From Canada-USA Border (Roosville) To Jct Hwy 3 (Elko)</v>
      </c>
    </row>
    <row r="61" spans="1:4" x14ac:dyDescent="0.25">
      <c r="A61" s="365" t="s">
        <v>7296</v>
      </c>
      <c r="B61" s="365" t="s">
        <v>7297</v>
      </c>
      <c r="C61" s="365" t="s">
        <v>7298</v>
      </c>
      <c r="D61" s="365" t="str">
        <f>Table123[[#This Row],[Hwy '#]]&amp;" - From "&amp;Table123[[#This Row],[From]]&amp;" To "&amp;Table123[[#This Row],[To]]</f>
        <v>Hwy 95 - From Jct Hwy 93 (Radium) To Jct Hwy 1 (Golden)</v>
      </c>
    </row>
    <row r="62" spans="1:4" x14ac:dyDescent="0.25">
      <c r="A62" s="365" t="s">
        <v>7296</v>
      </c>
      <c r="B62" s="365" t="s">
        <v>7299</v>
      </c>
      <c r="C62" s="365" t="s">
        <v>7300</v>
      </c>
      <c r="D62" s="365" t="str">
        <f>Table123[[#This Row],[Hwy '#]]&amp;" - From "&amp;Table123[[#This Row],[From]]&amp;" To "&amp;Table123[[#This Row],[To]]</f>
        <v>Hwy 95 - From Canada-USA Border (Kingsgate) To Jct Hwy 3 (Curzon)</v>
      </c>
    </row>
    <row r="63" spans="1:4" x14ac:dyDescent="0.25">
      <c r="A63" s="365" t="s">
        <v>7301</v>
      </c>
      <c r="B63" s="365" t="s">
        <v>7302</v>
      </c>
      <c r="C63" s="365" t="s">
        <v>7303</v>
      </c>
      <c r="D63" s="365" t="str">
        <f>Table123[[#This Row],[Hwy '#]]&amp;" - From "&amp;Table123[[#This Row],[From]]&amp;" To "&amp;Table123[[#This Row],[To]]</f>
        <v>Hwy 95A - From Jct Hwy 3/95 (near Cranbrook) To Jct Hwy 93/95 (Wasa Junction)</v>
      </c>
    </row>
    <row r="64" spans="1:4" x14ac:dyDescent="0.25">
      <c r="A64" s="365" t="s">
        <v>7304</v>
      </c>
      <c r="B64" s="365" t="s">
        <v>7305</v>
      </c>
      <c r="C64" s="365" t="s">
        <v>7306</v>
      </c>
      <c r="D64" s="365" t="str">
        <f>Table123[[#This Row],[Hwy '#]]&amp;" - From "&amp;Table123[[#This Row],[From]]&amp;" To "&amp;Table123[[#This Row],[To]]</f>
        <v>Hwy 97 - From Canada-USA Border (S of Osoyoos) To Jct Hwy 97A (Swan Lake)</v>
      </c>
    </row>
    <row r="65" spans="1:4" x14ac:dyDescent="0.25">
      <c r="A65" s="365" t="s">
        <v>7304</v>
      </c>
      <c r="B65" s="365" t="s">
        <v>7307</v>
      </c>
      <c r="C65" s="365" t="s">
        <v>7308</v>
      </c>
      <c r="D65" s="365" t="str">
        <f>Table123[[#This Row],[Hwy '#]]&amp;" - From "&amp;Table123[[#This Row],[From]]&amp;" To "&amp;Table123[[#This Row],[To]]</f>
        <v>Hwy 97 - From Jct Hwy 1 (Cache Creek) To BC-Yukon Boundary (near Lower Post)</v>
      </c>
    </row>
    <row r="66" spans="1:4" x14ac:dyDescent="0.25">
      <c r="A66" s="365" t="s">
        <v>7304</v>
      </c>
      <c r="B66" s="365" t="s">
        <v>7306</v>
      </c>
      <c r="C66" s="365" t="s">
        <v>7309</v>
      </c>
      <c r="D66" s="365" t="str">
        <f>Table123[[#This Row],[Hwy '#]]&amp;" - From "&amp;Table123[[#This Row],[From]]&amp;" To "&amp;Table123[[#This Row],[To]]</f>
        <v>Hwy 97 - From Jct Hwy 97A (Swan Lake) To Jct Hwy 1 (Monte Creek)</v>
      </c>
    </row>
    <row r="67" spans="1:4" x14ac:dyDescent="0.25">
      <c r="A67" s="365" t="s">
        <v>7310</v>
      </c>
      <c r="B67" s="365" t="s">
        <v>7311</v>
      </c>
      <c r="C67" s="365" t="s">
        <v>7312</v>
      </c>
      <c r="D67" s="365" t="str">
        <f>Table123[[#This Row],[Hwy '#]]&amp;" - From "&amp;Table123[[#This Row],[From]]&amp;" To "&amp;Table123[[#This Row],[To]]</f>
        <v>Hwy 97A - From Jct Hwy 97 (Swan Lake) To Jct Hwy 1 (Sicamous)</v>
      </c>
    </row>
    <row r="68" spans="1:4" x14ac:dyDescent="0.25">
      <c r="A68" s="365" t="s">
        <v>7313</v>
      </c>
      <c r="B68" s="365" t="s">
        <v>7314</v>
      </c>
      <c r="C68" s="365" t="s">
        <v>7315</v>
      </c>
      <c r="D68" s="365" t="str">
        <f>Table123[[#This Row],[Hwy '#]]&amp;" - From "&amp;Table123[[#This Row],[From]]&amp;" To "&amp;Table123[[#This Row],[To]]</f>
        <v>Hwy 97B - From Jct Hwy 97A (N of Enderby) To Jct Hwy 1 (Salmon Arm)</v>
      </c>
    </row>
    <row r="69" spans="1:4" x14ac:dyDescent="0.25">
      <c r="A69" s="365" t="s">
        <v>7316</v>
      </c>
      <c r="B69" s="365" t="s">
        <v>7317</v>
      </c>
      <c r="C69" s="365" t="s">
        <v>7259</v>
      </c>
      <c r="D69" s="365" t="str">
        <f>Table123[[#This Row],[Hwy '#]]&amp;" - From "&amp;Table123[[#This Row],[From]]&amp;" To "&amp;Table123[[#This Row],[To]]</f>
        <v>Hwy 97C - From Jct Hwy 97 (N of Peachland) To Jct Hwy 5 (Merritt)</v>
      </c>
    </row>
    <row r="70" spans="1:4" x14ac:dyDescent="0.25">
      <c r="A70" s="365" t="s">
        <v>7318</v>
      </c>
      <c r="B70" s="365" t="s">
        <v>7319</v>
      </c>
      <c r="C70" s="365" t="s">
        <v>7320</v>
      </c>
      <c r="D70" s="365" t="str">
        <f>Table123[[#This Row],[Hwy '#]]&amp;" - From "&amp;Table123[[#This Row],[From]]&amp;" To "&amp;Table123[[#This Row],[To]]</f>
        <v>Hwy 99 - From Canada-USA Border (Peace Park) To Oak St Bridge (Vancouver)</v>
      </c>
    </row>
    <row r="71" spans="1:4" x14ac:dyDescent="0.25">
      <c r="A71" s="365" t="s">
        <v>7318</v>
      </c>
      <c r="B71" s="365" t="s">
        <v>7321</v>
      </c>
      <c r="C71" s="365" t="s">
        <v>7322</v>
      </c>
      <c r="D71" s="365" t="str">
        <f>Table123[[#This Row],[Hwy '#]]&amp;" - From "&amp;Table123[[#This Row],[From]]&amp;" To "&amp;Table123[[#This Row],[To]]</f>
        <v>Hwy 99 - From Lions Gate Bridge (Vancouver) To Jct Hwy 1 (N Vancouver)</v>
      </c>
    </row>
    <row r="72" spans="1:4" x14ac:dyDescent="0.25">
      <c r="A72" s="365" t="s">
        <v>7318</v>
      </c>
      <c r="B72" s="365" t="s">
        <v>7152</v>
      </c>
      <c r="C72" s="365" t="s">
        <v>7323</v>
      </c>
      <c r="D72" s="365" t="str">
        <f>Table123[[#This Row],[Hwy '#]]&amp;" - From "&amp;Table123[[#This Row],[From]]&amp;" To "&amp;Table123[[#This Row],[To]]</f>
        <v>Hwy 99 - From Ferry Terminal (Horseshoe Bay) To Lorimer Road (Whistler)</v>
      </c>
    </row>
    <row r="73" spans="1:4" x14ac:dyDescent="0.25">
      <c r="A73" s="365" t="s">
        <v>7318</v>
      </c>
      <c r="B73" s="365" t="s">
        <v>7323</v>
      </c>
      <c r="C73" s="365" t="s">
        <v>7324</v>
      </c>
      <c r="D73" s="365" t="str">
        <f>Table123[[#This Row],[Hwy '#]]&amp;" - From "&amp;Table123[[#This Row],[From]]&amp;" To "&amp;Table123[[#This Row],[To]]</f>
        <v>Hwy 99 - From Lorimer Road (Whistler) To Jct Hwy 97 (N of Cache Creek)</v>
      </c>
    </row>
    <row r="74" spans="1:4" x14ac:dyDescent="0.25">
      <c r="A74" s="365" t="s">
        <v>7325</v>
      </c>
      <c r="B74" s="365" t="s">
        <v>7326</v>
      </c>
      <c r="C74" s="365" t="s">
        <v>7327</v>
      </c>
      <c r="D74" s="365" t="str">
        <f>Table123[[#This Row],[Hwy '#]]&amp;" - From "&amp;Table123[[#This Row],[From]]&amp;" To "&amp;Table123[[#This Row],[To]]</f>
        <v>Hwy 1A - From Jct. Hwy. 1/Mt Sicker Rd (N. Cowichan) To Jct Hwy 1 (Ladysmith)</v>
      </c>
    </row>
    <row r="75" spans="1:4" x14ac:dyDescent="0.25">
      <c r="A75" s="365" t="s">
        <v>7168</v>
      </c>
      <c r="B75" s="365" t="s">
        <v>7170</v>
      </c>
      <c r="C75" s="365" t="s">
        <v>644</v>
      </c>
      <c r="D75" s="365" t="str">
        <f>Table123[[#This Row],[Hwy '#]]&amp;" - From "&amp;Table123[[#This Row],[From]]&amp;" To "&amp;Table123[[#This Row],[To]]</f>
        <v>Hwy 14 - From Grant Road (Sooke) To Port Renfrew</v>
      </c>
    </row>
    <row r="76" spans="1:4" x14ac:dyDescent="0.25">
      <c r="A76" s="365" t="s">
        <v>7328</v>
      </c>
      <c r="B76" s="365" t="s">
        <v>7329</v>
      </c>
      <c r="C76" s="365" t="s">
        <v>7284</v>
      </c>
      <c r="D76" s="365" t="str">
        <f>Table123[[#This Row],[Hwy '#]]&amp;" - From "&amp;Table123[[#This Row],[From]]&amp;" To "&amp;Table123[[#This Row],[To]]</f>
        <v>Hwy 17A - From Jct Hwy 17 (Delta) To Jct Hwy 99 (Delta)</v>
      </c>
    </row>
    <row r="77" spans="1:4" x14ac:dyDescent="0.25">
      <c r="A77" s="365" t="s">
        <v>7330</v>
      </c>
      <c r="B77" s="365" t="s">
        <v>7331</v>
      </c>
      <c r="C77" s="365" t="s">
        <v>7332</v>
      </c>
      <c r="D77" s="365" t="str">
        <f>Table123[[#This Row],[Hwy '#]]&amp;" - From "&amp;Table123[[#This Row],[From]]&amp;" To "&amp;Table123[[#This Row],[To]]</f>
        <v>Hwy 18 - From Jct Hwy 1 (N of Duncan) To Jct N Shore Rd/S Shore Rd (Lk Cowichan Village)</v>
      </c>
    </row>
    <row r="78" spans="1:4" x14ac:dyDescent="0.25">
      <c r="A78" s="365" t="s">
        <v>7205</v>
      </c>
      <c r="B78" s="365" t="s">
        <v>7207</v>
      </c>
      <c r="C78" s="365" t="s">
        <v>7333</v>
      </c>
      <c r="D78" s="365" t="str">
        <f>Table123[[#This Row],[Hwy '#]]&amp;" - From "&amp;Table123[[#This Row],[From]]&amp;" To "&amp;Table123[[#This Row],[To]]</f>
        <v>Hwy 23 - From Jct Hwy 1 (Revelstoke) To Mica Creek Dam Site</v>
      </c>
    </row>
    <row r="79" spans="1:4" x14ac:dyDescent="0.25">
      <c r="A79" s="365" t="s">
        <v>7334</v>
      </c>
      <c r="B79" s="365" t="s">
        <v>7335</v>
      </c>
      <c r="C79" s="365" t="s">
        <v>7336</v>
      </c>
      <c r="D79" s="365" t="str">
        <f>Table123[[#This Row],[Hwy '#]]&amp;" - From "&amp;Table123[[#This Row],[From]]&amp;" To "&amp;Table123[[#This Row],[To]]</f>
        <v>Hwy 26 - From Jct Hwy 97 (near Quesnel) To Barkerville Historic Park</v>
      </c>
    </row>
    <row r="80" spans="1:4" x14ac:dyDescent="0.25">
      <c r="A80" s="365" t="s">
        <v>7337</v>
      </c>
      <c r="B80" s="365" t="s">
        <v>7338</v>
      </c>
      <c r="C80" s="365" t="s">
        <v>7339</v>
      </c>
      <c r="D80" s="365" t="str">
        <f>Table123[[#This Row],[Hwy '#]]&amp;" - From "&amp;Table123[[#This Row],[From]]&amp;" To "&amp;Table123[[#This Row],[To]]</f>
        <v>Hwy 27 - From Jct Hwy 16 (W of Vanderhoof) To Jct Somme Rd/Municipal Boundary at Fort St James</v>
      </c>
    </row>
    <row r="81" spans="1:4" x14ac:dyDescent="0.25">
      <c r="A81" s="365" t="s">
        <v>7340</v>
      </c>
      <c r="B81" s="365" t="s">
        <v>7341</v>
      </c>
      <c r="C81" s="365" t="s">
        <v>7342</v>
      </c>
      <c r="D81" s="365" t="str">
        <f>Table123[[#This Row],[Hwy '#]]&amp;" - From "&amp;Table123[[#This Row],[From]]&amp;" To "&amp;Table123[[#This Row],[To]]</f>
        <v>Hwy 28 - From Jct Hwy 19 (Campbell River) To Jct Muchalat Dr/Nimpkish Dr (Gold River)</v>
      </c>
    </row>
    <row r="82" spans="1:4" x14ac:dyDescent="0.25">
      <c r="A82" s="365" t="s">
        <v>7343</v>
      </c>
      <c r="B82" s="365" t="s">
        <v>7344</v>
      </c>
      <c r="C82" s="365" t="s">
        <v>7345</v>
      </c>
      <c r="D82" s="365" t="str">
        <f>Table123[[#This Row],[Hwy '#]]&amp;" - From "&amp;Table123[[#This Row],[From]]&amp;" To "&amp;Table123[[#This Row],[To]]</f>
        <v>Hwy 29 - From Jct Hwy 97 (Fort St. John) To Jct Hwy 52 (Tumbler Ridge)</v>
      </c>
    </row>
    <row r="83" spans="1:4" x14ac:dyDescent="0.25">
      <c r="A83" s="365" t="s">
        <v>7346</v>
      </c>
      <c r="B83" s="365" t="s">
        <v>7347</v>
      </c>
      <c r="C83" s="365" t="s">
        <v>7348</v>
      </c>
      <c r="D83" s="365" t="str">
        <f>Table123[[#This Row],[Hwy '#]]&amp;" - From "&amp;Table123[[#This Row],[From]]&amp;" To "&amp;Table123[[#This Row],[To]]</f>
        <v>Hwy 30 - From Jct Hwy 19 (north of Port McNeill) To Port Alice Municipal Boundary</v>
      </c>
    </row>
    <row r="84" spans="1:4" x14ac:dyDescent="0.25">
      <c r="A84" s="365" t="s">
        <v>7349</v>
      </c>
      <c r="B84" s="365" t="s">
        <v>7350</v>
      </c>
      <c r="C84" s="365" t="s">
        <v>7351</v>
      </c>
      <c r="D84" s="365" t="str">
        <f>Table123[[#This Row],[Hwy '#]]&amp;" - From "&amp;Table123[[#This Row],[From]]&amp;" To "&amp;Table123[[#This Row],[To]]</f>
        <v>Hwy 31 - From Jct Hwy 3A (Balfour) To Jct Hwy 23 (Galena Bay)</v>
      </c>
    </row>
    <row r="85" spans="1:4" x14ac:dyDescent="0.25">
      <c r="A85" s="365" t="s">
        <v>7352</v>
      </c>
      <c r="B85" s="365" t="s">
        <v>7353</v>
      </c>
      <c r="C85" s="365" t="s">
        <v>7354</v>
      </c>
      <c r="D85" s="365" t="str">
        <f>Table123[[#This Row],[Hwy '#]]&amp;" - From "&amp;Table123[[#This Row],[From]]&amp;" To "&amp;Table123[[#This Row],[To]]</f>
        <v>Hwy 31A - From Jct Hwy 31 (Kaslo) To Jct Hwy 6 (New Denver)</v>
      </c>
    </row>
    <row r="86" spans="1:4" x14ac:dyDescent="0.25">
      <c r="A86" s="365" t="s">
        <v>7355</v>
      </c>
      <c r="B86" s="365" t="s">
        <v>7356</v>
      </c>
      <c r="C86" s="365" t="s">
        <v>7357</v>
      </c>
      <c r="D86" s="365" t="str">
        <f>Table123[[#This Row],[Hwy '#]]&amp;" - From "&amp;Table123[[#This Row],[From]]&amp;" To "&amp;Table123[[#This Row],[To]]</f>
        <v>Hwy 35 - From Jct Hwy 16 (Burns Lake) To Francois Lake Ferry Landing</v>
      </c>
    </row>
    <row r="87" spans="1:4" x14ac:dyDescent="0.25">
      <c r="A87" s="365" t="s">
        <v>7358</v>
      </c>
      <c r="B87" s="365" t="s">
        <v>7359</v>
      </c>
      <c r="C87" s="365" t="s">
        <v>7360</v>
      </c>
      <c r="D87" s="365" t="str">
        <f>Table123[[#This Row],[Hwy '#]]&amp;" - From "&amp;Table123[[#This Row],[From]]&amp;" To "&amp;Table123[[#This Row],[To]]</f>
        <v>Hwy 43 - From Jct Hwy 3 (Sparwood) To N Boundary of Elkford</v>
      </c>
    </row>
    <row r="88" spans="1:4" x14ac:dyDescent="0.25">
      <c r="A88" s="365" t="s">
        <v>7361</v>
      </c>
      <c r="B88" s="365" t="s">
        <v>7362</v>
      </c>
      <c r="C88" s="365" t="s">
        <v>7363</v>
      </c>
      <c r="D88" s="365" t="str">
        <f>Table123[[#This Row],[Hwy '#]]&amp;" - From "&amp;Table123[[#This Row],[From]]&amp;" To "&amp;Table123[[#This Row],[To]]</f>
        <v>Hwy 52 - From Jct Hwy 97 (Arras - W of Dawson Creek) To Jct Hwy 2 (Tupper) via Tumbler Ridge</v>
      </c>
    </row>
    <row r="89" spans="1:4" x14ac:dyDescent="0.25">
      <c r="A89" s="365" t="s">
        <v>7316</v>
      </c>
      <c r="B89" s="365" t="s">
        <v>7364</v>
      </c>
      <c r="C89" s="365" t="s">
        <v>7365</v>
      </c>
      <c r="D89" s="365" t="str">
        <f>Table123[[#This Row],[Hwy '#]]&amp;" - From "&amp;Table123[[#This Row],[From]]&amp;" To "&amp;Table123[[#This Row],[To]]</f>
        <v>Hwy 97C - From Jct Hwy 8 (near Merritt) To Jct Hwy 1 (N Ashcroft Access Loop)</v>
      </c>
    </row>
    <row r="90" spans="1:4" x14ac:dyDescent="0.25">
      <c r="A90" s="365" t="s">
        <v>7366</v>
      </c>
      <c r="B90" s="365" t="s">
        <v>7367</v>
      </c>
      <c r="C90" s="365" t="s">
        <v>7368</v>
      </c>
      <c r="D90" s="365" t="str">
        <f>Table123[[#This Row],[Hwy '#]]&amp;" - From "&amp;Table123[[#This Row],[From]]&amp;" To "&amp;Table123[[#This Row],[To]]</f>
        <v>Hwy 97D - From Jct Hwy 5 (north of Merritt) To Jct Hwy 97C (West of Logan Lake)</v>
      </c>
    </row>
    <row r="91" spans="1:4" x14ac:dyDescent="0.25">
      <c r="A91" s="365" t="s">
        <v>7369</v>
      </c>
      <c r="B91" s="365" t="s">
        <v>7220</v>
      </c>
      <c r="C91" s="365" t="s">
        <v>7370</v>
      </c>
      <c r="D91" s="365" t="str">
        <f>Table123[[#This Row],[Hwy '#]]&amp;" - From "&amp;Table123[[#This Row],[From]]&amp;" To "&amp;Table123[[#This Row],[To]]</f>
        <v>Hwy 113 - From Jct Hwy 16 (Terrace) To Gingol'x (previously "Kincolith")</v>
      </c>
    </row>
    <row r="92" spans="1:4" x14ac:dyDescent="0.25">
      <c r="A92" s="365" t="s">
        <v>7371</v>
      </c>
      <c r="B92" s="365" t="s">
        <v>7372</v>
      </c>
      <c r="C92" s="365" t="s">
        <v>7373</v>
      </c>
      <c r="D92" s="365" t="str">
        <f>Table123[[#This Row],[Hwy '#]]&amp;" - From "&amp;Table123[[#This Row],[From]]&amp;" To "&amp;Table123[[#This Row],[To]]</f>
        <v>Hwy 118 - From Jct Hwy 16 (Topley) To Village of Granisle</v>
      </c>
    </row>
    <row r="93" spans="1:4" x14ac:dyDescent="0.25">
      <c r="A93" s="365" t="s">
        <v>7374</v>
      </c>
      <c r="B93" s="365" t="s">
        <v>7375</v>
      </c>
      <c r="C93" s="365" t="s">
        <v>7376</v>
      </c>
      <c r="D93" s="365" t="str">
        <f>Table123[[#This Row],[Hwy '#]]&amp;" - From "&amp;Table123[[#This Row],[From]]&amp;" To "&amp;Table123[[#This Row],[To]]</f>
        <v>Athalmer Road - From Jct Hwy 93/95 (S of Radium) To District of Invermere</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B7213-AF99-4DE3-BDBE-62ACDE62A7FC}">
  <sheetPr>
    <pageSetUpPr fitToPage="1"/>
  </sheetPr>
  <dimension ref="A2:AH92"/>
  <sheetViews>
    <sheetView tabSelected="1" topLeftCell="L1" zoomScale="55" zoomScaleNormal="55" workbookViewId="0">
      <selection activeCell="P36" sqref="P36"/>
    </sheetView>
  </sheetViews>
  <sheetFormatPr defaultColWidth="0" defaultRowHeight="15" x14ac:dyDescent="0.25"/>
  <cols>
    <col min="1" max="1" width="2.5" style="2" customWidth="1"/>
    <col min="2" max="3" width="14.625" style="2" customWidth="1"/>
    <col min="4" max="4" width="17.25" style="2" customWidth="1"/>
    <col min="5" max="7" width="17.5" style="2" customWidth="1"/>
    <col min="8" max="8" width="27.625" style="2" customWidth="1"/>
    <col min="9" max="9" width="21.375" style="2" customWidth="1"/>
    <col min="10" max="10" width="18.375" style="2" customWidth="1"/>
    <col min="11" max="11" width="25" style="2" customWidth="1"/>
    <col min="12" max="12" width="51.5" style="2" customWidth="1"/>
    <col min="13" max="13" width="31.875" style="2" customWidth="1"/>
    <col min="14" max="14" width="37.125" style="2" customWidth="1"/>
    <col min="15" max="15" width="35.5" style="2" customWidth="1"/>
    <col min="16" max="16" width="32" style="2" customWidth="1"/>
    <col min="17" max="17" width="50.375" style="2" customWidth="1"/>
    <col min="18" max="18" width="35.375" style="2" customWidth="1"/>
    <col min="19" max="19" width="21.875" style="2" customWidth="1"/>
    <col min="20" max="20" width="24.75" style="2" customWidth="1"/>
    <col min="21" max="22" width="26.875" style="2" customWidth="1"/>
    <col min="23" max="24" width="13.125" style="2" customWidth="1"/>
    <col min="25" max="26" width="13" style="2" customWidth="1"/>
    <col min="27" max="27" width="13.125" style="2" customWidth="1"/>
    <col min="28" max="28" width="13" style="2" customWidth="1"/>
    <col min="29" max="29" width="16.5" style="2" customWidth="1"/>
    <col min="30" max="30" width="19.625" style="2" customWidth="1"/>
    <col min="31" max="32" width="25.375" style="2" customWidth="1"/>
    <col min="33" max="33" width="27.125" style="2" customWidth="1"/>
    <col min="34" max="34" width="2.5" style="2" customWidth="1"/>
    <col min="35" max="16384" width="9" style="2" hidden="1"/>
  </cols>
  <sheetData>
    <row r="2" spans="2:34" ht="23.25" x14ac:dyDescent="0.25">
      <c r="B2" s="386" t="s">
        <v>7114</v>
      </c>
      <c r="C2" s="387"/>
      <c r="D2" s="387"/>
      <c r="E2" s="387"/>
      <c r="F2" s="387"/>
      <c r="G2" s="387"/>
      <c r="H2" s="387"/>
      <c r="I2" s="387"/>
      <c r="J2" s="387"/>
      <c r="K2" s="387"/>
      <c r="L2" s="387"/>
      <c r="M2" s="387"/>
      <c r="N2" s="387"/>
      <c r="O2" s="256"/>
      <c r="P2" s="256"/>
      <c r="Q2" s="256"/>
      <c r="R2" s="256"/>
      <c r="S2" s="256"/>
      <c r="T2" s="256"/>
      <c r="U2" s="256"/>
      <c r="V2" s="256"/>
      <c r="W2" s="256"/>
      <c r="X2" s="256"/>
      <c r="Y2" s="256"/>
      <c r="Z2" s="256"/>
      <c r="AA2" s="256"/>
      <c r="AB2" s="256"/>
      <c r="AC2" s="256"/>
      <c r="AD2" s="256"/>
      <c r="AE2" s="256"/>
      <c r="AF2" s="256"/>
      <c r="AG2" s="257"/>
    </row>
    <row r="3" spans="2:34" ht="21" x14ac:dyDescent="0.25">
      <c r="B3" s="416" t="s">
        <v>8</v>
      </c>
      <c r="C3" s="417"/>
      <c r="D3" s="417"/>
      <c r="E3" s="417"/>
      <c r="F3" s="417"/>
      <c r="G3" s="417"/>
      <c r="H3" s="417"/>
      <c r="I3" s="417"/>
      <c r="J3" s="417"/>
      <c r="K3" s="417"/>
      <c r="L3" s="232"/>
      <c r="M3" s="243"/>
      <c r="N3" s="243"/>
      <c r="O3" s="243"/>
      <c r="P3" s="243"/>
      <c r="Q3" s="243"/>
      <c r="R3" s="243"/>
      <c r="S3" s="243"/>
      <c r="T3" s="243"/>
      <c r="U3" s="243"/>
      <c r="V3" s="243"/>
      <c r="W3" s="243"/>
      <c r="X3" s="243"/>
      <c r="Y3" s="243"/>
      <c r="Z3" s="243"/>
      <c r="AA3" s="243"/>
      <c r="AB3" s="243"/>
      <c r="AC3" s="243"/>
      <c r="AD3" s="243"/>
      <c r="AE3" s="243"/>
      <c r="AF3" s="243"/>
      <c r="AG3" s="244" t="s">
        <v>2</v>
      </c>
      <c r="AH3" s="246"/>
    </row>
    <row r="4" spans="2:34" x14ac:dyDescent="0.25">
      <c r="B4" s="433" t="s">
        <v>41</v>
      </c>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5"/>
    </row>
    <row r="5" spans="2:34" x14ac:dyDescent="0.25">
      <c r="B5" s="433"/>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5"/>
    </row>
    <row r="6" spans="2:34" x14ac:dyDescent="0.25">
      <c r="B6" s="436"/>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8"/>
    </row>
    <row r="7" spans="2:34" ht="21" customHeight="1" x14ac:dyDescent="0.25">
      <c r="B7" s="441" t="s">
        <v>21</v>
      </c>
      <c r="C7" s="442"/>
      <c r="D7" s="442"/>
      <c r="E7" s="442"/>
      <c r="F7" s="442"/>
      <c r="G7" s="442"/>
      <c r="H7" s="442"/>
      <c r="I7" s="442"/>
      <c r="J7" s="442"/>
      <c r="K7" s="442"/>
      <c r="L7" s="228"/>
      <c r="M7" s="228"/>
      <c r="N7" s="228"/>
      <c r="O7" s="228"/>
      <c r="P7" s="228"/>
      <c r="Q7" s="228"/>
      <c r="R7" s="228"/>
      <c r="S7" s="228"/>
      <c r="T7" s="228"/>
      <c r="U7" s="228"/>
      <c r="V7" s="228"/>
      <c r="W7" s="228"/>
      <c r="X7" s="228"/>
      <c r="Y7" s="228"/>
      <c r="Z7" s="228"/>
      <c r="AA7" s="228"/>
      <c r="AB7" s="228"/>
      <c r="AC7" s="228"/>
      <c r="AD7" s="228"/>
      <c r="AE7" s="228"/>
      <c r="AF7" s="228"/>
      <c r="AG7" s="229"/>
    </row>
    <row r="8" spans="2:34" x14ac:dyDescent="0.25">
      <c r="B8" s="30"/>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2"/>
    </row>
    <row r="9" spans="2:34" ht="15.75" customHeight="1" x14ac:dyDescent="0.25">
      <c r="B9" s="439" t="s">
        <v>7478</v>
      </c>
      <c r="C9" s="440"/>
      <c r="D9" s="440"/>
      <c r="E9" s="440"/>
      <c r="F9" s="440"/>
      <c r="G9" s="440"/>
      <c r="H9" s="440"/>
      <c r="I9" s="440"/>
      <c r="J9" s="440"/>
      <c r="K9" s="163" t="s">
        <v>15</v>
      </c>
      <c r="L9" s="159" t="str">
        <f>IF(ISBLANK('INSTRUCTIONS - Project Info'!E28), "Auto-Populated from the INSTRUCTIONS Sheet", 'INSTRUCTIONS - Project Info'!E28)</f>
        <v>Auto-Populated from the INSTRUCTIONS Sheet</v>
      </c>
      <c r="M9" s="159"/>
      <c r="N9" s="159"/>
      <c r="O9" s="159"/>
      <c r="P9" s="159"/>
      <c r="Q9" s="159"/>
      <c r="R9" s="159"/>
      <c r="S9" s="159"/>
      <c r="T9" s="159"/>
      <c r="U9" s="159"/>
      <c r="V9" s="159"/>
      <c r="W9" s="159"/>
      <c r="X9" s="159"/>
      <c r="Y9" s="159"/>
      <c r="Z9" s="159"/>
      <c r="AA9" s="159"/>
      <c r="AB9" s="159"/>
      <c r="AC9" s="159"/>
      <c r="AD9" s="159"/>
      <c r="AE9" s="159"/>
      <c r="AF9" s="159"/>
      <c r="AG9" s="165"/>
    </row>
    <row r="10" spans="2:34" ht="15.75" customHeight="1" x14ac:dyDescent="0.25">
      <c r="B10" s="439"/>
      <c r="C10" s="440"/>
      <c r="D10" s="440"/>
      <c r="E10" s="440"/>
      <c r="F10" s="440"/>
      <c r="G10" s="440"/>
      <c r="H10" s="440"/>
      <c r="I10" s="440"/>
      <c r="J10" s="440"/>
      <c r="K10" s="364" t="s">
        <v>22</v>
      </c>
      <c r="L10" s="144">
        <f>SUM(Table920[Estimated new cellular coverage (km)])</f>
        <v>0</v>
      </c>
      <c r="M10" s="159"/>
      <c r="N10" s="159"/>
      <c r="O10" s="159"/>
      <c r="P10" s="159"/>
      <c r="Q10" s="159"/>
      <c r="R10" s="159"/>
      <c r="S10" s="159"/>
      <c r="T10" s="159"/>
      <c r="U10" s="159"/>
      <c r="V10" s="159"/>
      <c r="W10" s="159"/>
      <c r="X10" s="159"/>
      <c r="Y10" s="159"/>
      <c r="Z10" s="159"/>
      <c r="AA10" s="159"/>
      <c r="AB10" s="159"/>
      <c r="AC10" s="159"/>
      <c r="AD10" s="159"/>
      <c r="AE10" s="159"/>
      <c r="AF10" s="159"/>
      <c r="AG10" s="165"/>
    </row>
    <row r="11" spans="2:34" ht="15.75" x14ac:dyDescent="0.25">
      <c r="B11" s="439"/>
      <c r="C11" s="440"/>
      <c r="D11" s="440"/>
      <c r="E11" s="440"/>
      <c r="F11" s="440"/>
      <c r="G11" s="440"/>
      <c r="H11" s="440"/>
      <c r="I11" s="440"/>
      <c r="J11" s="440"/>
      <c r="K11" s="163"/>
      <c r="L11" s="35"/>
      <c r="M11" s="35"/>
      <c r="N11" s="35"/>
      <c r="O11" s="35"/>
      <c r="P11" s="35"/>
      <c r="Q11" s="35"/>
      <c r="R11" s="35"/>
      <c r="S11" s="35"/>
      <c r="T11" s="35"/>
      <c r="U11" s="35"/>
      <c r="V11" s="35"/>
      <c r="W11" s="35"/>
      <c r="X11" s="35"/>
      <c r="Y11" s="35"/>
      <c r="Z11" s="35"/>
      <c r="AA11" s="35"/>
      <c r="AB11" s="35"/>
      <c r="AC11" s="35"/>
      <c r="AD11" s="35"/>
      <c r="AE11" s="35"/>
      <c r="AF11" s="35"/>
      <c r="AG11" s="166"/>
    </row>
    <row r="12" spans="2:34" ht="15.75" customHeight="1" x14ac:dyDescent="0.25">
      <c r="B12" s="439"/>
      <c r="C12" s="440"/>
      <c r="D12" s="440"/>
      <c r="E12" s="440"/>
      <c r="F12" s="440"/>
      <c r="G12" s="440"/>
      <c r="H12" s="440"/>
      <c r="I12" s="440"/>
      <c r="J12" s="440"/>
      <c r="K12" s="128"/>
      <c r="L12" s="129"/>
      <c r="M12" s="129"/>
      <c r="N12" s="129"/>
      <c r="O12" s="129"/>
      <c r="P12" s="129"/>
      <c r="Q12" s="129"/>
      <c r="R12" s="129"/>
      <c r="S12" s="129"/>
      <c r="T12" s="129"/>
      <c r="U12" s="129"/>
      <c r="V12" s="129"/>
      <c r="W12" s="129"/>
      <c r="X12" s="129"/>
      <c r="Y12" s="129"/>
      <c r="Z12" s="129"/>
      <c r="AA12" s="129"/>
      <c r="AB12" s="129"/>
      <c r="AC12" s="129"/>
      <c r="AD12" s="37"/>
      <c r="AE12" s="35"/>
      <c r="AF12" s="35"/>
      <c r="AG12" s="166"/>
    </row>
    <row r="13" spans="2:34" ht="15.75" x14ac:dyDescent="0.25">
      <c r="B13" s="439"/>
      <c r="C13" s="440"/>
      <c r="D13" s="440"/>
      <c r="E13" s="440"/>
      <c r="F13" s="440"/>
      <c r="G13" s="440"/>
      <c r="H13" s="440"/>
      <c r="I13" s="440"/>
      <c r="J13" s="440"/>
      <c r="K13" s="128"/>
      <c r="L13" s="159"/>
      <c r="M13" s="159"/>
      <c r="N13" s="159"/>
      <c r="O13" s="159"/>
      <c r="P13" s="159"/>
      <c r="Q13" s="159"/>
      <c r="R13" s="159"/>
      <c r="S13" s="159"/>
      <c r="T13" s="159"/>
      <c r="U13" s="159"/>
      <c r="V13" s="159"/>
      <c r="W13" s="159"/>
      <c r="X13" s="159"/>
      <c r="Y13" s="159"/>
      <c r="Z13" s="159"/>
      <c r="AA13" s="159"/>
      <c r="AB13" s="159"/>
      <c r="AC13" s="159"/>
      <c r="AD13" s="272"/>
      <c r="AE13" s="129"/>
      <c r="AF13" s="129"/>
      <c r="AG13" s="273"/>
    </row>
    <row r="14" spans="2:34" ht="15.75" x14ac:dyDescent="0.25">
      <c r="B14" s="439"/>
      <c r="C14" s="440"/>
      <c r="D14" s="440"/>
      <c r="E14" s="440"/>
      <c r="F14" s="440"/>
      <c r="G14" s="440"/>
      <c r="H14" s="440"/>
      <c r="I14" s="440"/>
      <c r="J14" s="440"/>
      <c r="K14" s="128"/>
      <c r="L14" s="159"/>
      <c r="M14" s="159"/>
      <c r="N14" s="159"/>
      <c r="O14" s="159"/>
      <c r="P14" s="159"/>
      <c r="Q14" s="159"/>
      <c r="R14" s="159"/>
      <c r="S14" s="159"/>
      <c r="T14" s="159"/>
      <c r="U14" s="159"/>
      <c r="V14" s="159"/>
      <c r="W14" s="159"/>
      <c r="X14" s="159"/>
      <c r="Y14" s="159"/>
      <c r="Z14" s="159"/>
      <c r="AA14" s="159"/>
      <c r="AB14" s="159"/>
      <c r="AC14" s="159"/>
      <c r="AD14" s="272"/>
      <c r="AE14" s="159"/>
      <c r="AF14" s="159"/>
      <c r="AG14" s="247"/>
    </row>
    <row r="15" spans="2:34" ht="15.75" customHeight="1" x14ac:dyDescent="0.25">
      <c r="B15" s="439"/>
      <c r="C15" s="440"/>
      <c r="D15" s="440"/>
      <c r="E15" s="440"/>
      <c r="F15" s="440"/>
      <c r="G15" s="440"/>
      <c r="H15" s="440"/>
      <c r="I15" s="440"/>
      <c r="J15" s="440"/>
      <c r="K15" s="128"/>
      <c r="L15" s="35"/>
      <c r="M15" s="35"/>
      <c r="N15" s="35"/>
      <c r="O15" s="35"/>
      <c r="P15" s="35"/>
      <c r="Q15" s="35"/>
      <c r="R15" s="35"/>
      <c r="S15" s="35"/>
      <c r="T15" s="35"/>
      <c r="U15" s="35"/>
      <c r="V15" s="35"/>
      <c r="W15" s="35"/>
      <c r="X15" s="35"/>
      <c r="Y15" s="35"/>
      <c r="Z15" s="35"/>
      <c r="AA15" s="35"/>
      <c r="AB15" s="35"/>
      <c r="AC15" s="35"/>
      <c r="AD15" s="35"/>
      <c r="AE15" s="159"/>
      <c r="AF15" s="159"/>
      <c r="AG15" s="247"/>
    </row>
    <row r="16" spans="2:34" ht="15" customHeight="1" x14ac:dyDescent="0.25">
      <c r="B16" s="439"/>
      <c r="C16" s="440"/>
      <c r="D16" s="440"/>
      <c r="E16" s="440"/>
      <c r="F16" s="440"/>
      <c r="G16" s="440"/>
      <c r="H16" s="440"/>
      <c r="I16" s="440"/>
      <c r="J16" s="440"/>
      <c r="K16" s="128"/>
      <c r="L16" s="159"/>
      <c r="M16" s="159"/>
      <c r="N16" s="159"/>
      <c r="O16" s="159"/>
      <c r="P16" s="159"/>
      <c r="Q16" s="159"/>
      <c r="R16" s="159"/>
      <c r="S16" s="159"/>
      <c r="T16" s="159"/>
      <c r="U16" s="159"/>
      <c r="V16" s="159"/>
      <c r="W16" s="159"/>
      <c r="X16" s="159"/>
      <c r="Y16" s="159"/>
      <c r="Z16" s="159"/>
      <c r="AA16" s="159"/>
      <c r="AB16" s="159"/>
      <c r="AC16" s="159"/>
      <c r="AD16" s="272"/>
      <c r="AE16" s="35"/>
      <c r="AF16" s="35"/>
      <c r="AG16" s="166"/>
    </row>
    <row r="17" spans="2:33" ht="15" customHeight="1" x14ac:dyDescent="0.25">
      <c r="B17" s="439"/>
      <c r="C17" s="440"/>
      <c r="D17" s="440"/>
      <c r="E17" s="440"/>
      <c r="F17" s="440"/>
      <c r="G17" s="440"/>
      <c r="H17" s="440"/>
      <c r="I17" s="440"/>
      <c r="J17" s="440"/>
      <c r="K17" s="128"/>
      <c r="L17" s="159"/>
      <c r="M17" s="159"/>
      <c r="N17" s="159"/>
      <c r="O17" s="159"/>
      <c r="P17" s="159"/>
      <c r="Q17" s="159"/>
      <c r="R17" s="159"/>
      <c r="S17" s="159"/>
      <c r="T17" s="159"/>
      <c r="U17" s="159"/>
      <c r="V17" s="159"/>
      <c r="W17" s="159"/>
      <c r="X17" s="159"/>
      <c r="Y17" s="159"/>
      <c r="Z17" s="159"/>
      <c r="AA17" s="159"/>
      <c r="AB17" s="159"/>
      <c r="AC17" s="159"/>
      <c r="AD17" s="272"/>
      <c r="AE17" s="159"/>
      <c r="AF17" s="159"/>
      <c r="AG17" s="247"/>
    </row>
    <row r="18" spans="2:33" ht="15.75" customHeight="1" x14ac:dyDescent="0.25">
      <c r="B18" s="439"/>
      <c r="C18" s="440"/>
      <c r="D18" s="440"/>
      <c r="E18" s="440"/>
      <c r="F18" s="440"/>
      <c r="G18" s="440"/>
      <c r="H18" s="440"/>
      <c r="I18" s="440"/>
      <c r="J18" s="440"/>
      <c r="K18" s="33"/>
      <c r="L18" s="35"/>
      <c r="M18" s="35"/>
      <c r="N18" s="35"/>
      <c r="O18" s="35"/>
      <c r="P18" s="35"/>
      <c r="Q18" s="35"/>
      <c r="R18" s="35"/>
      <c r="S18" s="35"/>
      <c r="T18" s="35"/>
      <c r="U18" s="35"/>
      <c r="V18" s="35"/>
      <c r="W18" s="35"/>
      <c r="X18" s="35"/>
      <c r="Y18" s="35"/>
      <c r="Z18" s="35"/>
      <c r="AA18" s="35"/>
      <c r="AB18" s="35"/>
      <c r="AC18" s="35"/>
      <c r="AD18" s="35"/>
      <c r="AE18" s="159"/>
      <c r="AF18" s="159"/>
      <c r="AG18" s="247"/>
    </row>
    <row r="19" spans="2:33" ht="18" customHeight="1" x14ac:dyDescent="0.25">
      <c r="B19" s="439"/>
      <c r="C19" s="440"/>
      <c r="D19" s="440"/>
      <c r="E19" s="440"/>
      <c r="F19" s="440"/>
      <c r="G19" s="440"/>
      <c r="H19" s="440"/>
      <c r="I19" s="440"/>
      <c r="J19" s="440"/>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9"/>
    </row>
    <row r="20" spans="2:33" ht="15.75" x14ac:dyDescent="0.25">
      <c r="B20" s="21"/>
      <c r="C20" s="22"/>
      <c r="D20" s="22"/>
      <c r="E20" s="22"/>
      <c r="F20" s="22"/>
      <c r="G20" s="22"/>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70"/>
    </row>
    <row r="21" spans="2:33" ht="21" x14ac:dyDescent="0.25">
      <c r="B21" s="416" t="s">
        <v>42</v>
      </c>
      <c r="C21" s="417"/>
      <c r="D21" s="417"/>
      <c r="E21" s="417"/>
      <c r="F21" s="417"/>
      <c r="G21" s="417"/>
      <c r="H21" s="417"/>
      <c r="I21" s="417"/>
      <c r="J21" s="417"/>
      <c r="K21" s="417"/>
      <c r="L21" s="232"/>
      <c r="M21" s="232"/>
      <c r="N21" s="232"/>
      <c r="O21" s="232"/>
      <c r="P21" s="232"/>
      <c r="Q21" s="232"/>
      <c r="R21" s="232"/>
      <c r="S21" s="232"/>
      <c r="T21" s="232"/>
      <c r="U21" s="232"/>
      <c r="V21" s="232"/>
      <c r="W21" s="232"/>
      <c r="X21" s="232"/>
      <c r="Y21" s="232"/>
      <c r="Z21" s="232"/>
      <c r="AA21" s="232"/>
      <c r="AB21" s="232"/>
      <c r="AC21" s="232"/>
      <c r="AD21" s="232"/>
      <c r="AE21" s="232"/>
      <c r="AF21" s="232"/>
      <c r="AG21" s="233"/>
    </row>
    <row r="22" spans="2:33" x14ac:dyDescent="0.25">
      <c r="B22" s="423"/>
      <c r="C22" s="424"/>
      <c r="D22" s="424"/>
      <c r="E22" s="424"/>
      <c r="F22" s="424"/>
      <c r="G22" s="424"/>
      <c r="H22" s="424"/>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25"/>
    </row>
    <row r="23" spans="2:33" s="271" customFormat="1" x14ac:dyDescent="0.25">
      <c r="B23" s="429" t="s">
        <v>25</v>
      </c>
      <c r="C23" s="430"/>
      <c r="D23" s="430"/>
      <c r="E23" s="430"/>
      <c r="F23" s="430"/>
      <c r="G23" s="430"/>
      <c r="H23" s="429" t="s">
        <v>43</v>
      </c>
      <c r="I23" s="430"/>
      <c r="J23" s="430"/>
      <c r="K23" s="430"/>
      <c r="L23" s="431"/>
      <c r="M23" s="430" t="s">
        <v>28</v>
      </c>
      <c r="N23" s="430"/>
      <c r="O23" s="430"/>
      <c r="P23" s="430"/>
      <c r="Q23" s="430"/>
      <c r="R23" s="430"/>
      <c r="S23" s="430"/>
      <c r="T23" s="430"/>
      <c r="U23" s="430"/>
      <c r="V23" s="430"/>
      <c r="W23" s="430" t="s">
        <v>26</v>
      </c>
      <c r="X23" s="430"/>
      <c r="Y23" s="430"/>
      <c r="Z23" s="430"/>
      <c r="AA23" s="430"/>
      <c r="AB23" s="431"/>
      <c r="AC23" s="429" t="s">
        <v>29</v>
      </c>
      <c r="AD23" s="431"/>
      <c r="AE23" s="429" t="s">
        <v>44</v>
      </c>
      <c r="AF23" s="430"/>
      <c r="AG23" s="350" t="s">
        <v>27</v>
      </c>
    </row>
    <row r="24" spans="2:33" ht="21.75" customHeight="1" x14ac:dyDescent="0.25">
      <c r="B24" s="426" t="s">
        <v>45</v>
      </c>
      <c r="C24" s="427"/>
      <c r="D24" s="427"/>
      <c r="E24" s="427"/>
      <c r="F24" s="427"/>
      <c r="G24" s="428"/>
      <c r="H24" s="420" t="s">
        <v>46</v>
      </c>
      <c r="I24" s="421"/>
      <c r="J24" s="421"/>
      <c r="K24" s="421"/>
      <c r="L24" s="421"/>
      <c r="M24" s="421"/>
      <c r="N24" s="421"/>
      <c r="O24" s="421"/>
      <c r="P24" s="421"/>
      <c r="Q24" s="421"/>
      <c r="R24" s="421"/>
      <c r="S24" s="421"/>
      <c r="T24" s="421"/>
      <c r="U24" s="421"/>
      <c r="V24" s="421"/>
      <c r="W24" s="419" t="s">
        <v>47</v>
      </c>
      <c r="X24" s="419"/>
      <c r="Y24" s="419"/>
      <c r="Z24" s="419"/>
      <c r="AA24" s="419"/>
      <c r="AB24" s="419"/>
      <c r="AC24" s="422" t="s">
        <v>48</v>
      </c>
      <c r="AD24" s="422"/>
      <c r="AE24" s="432" t="s">
        <v>49</v>
      </c>
      <c r="AF24" s="432"/>
      <c r="AG24" s="351" t="s">
        <v>7108</v>
      </c>
    </row>
    <row r="25" spans="2:33" ht="60" x14ac:dyDescent="0.25">
      <c r="B25" s="137" t="s">
        <v>32</v>
      </c>
      <c r="C25" s="137" t="s">
        <v>1037</v>
      </c>
      <c r="D25" s="138" t="s">
        <v>33</v>
      </c>
      <c r="E25" s="138" t="s">
        <v>34</v>
      </c>
      <c r="F25" s="248" t="s">
        <v>64</v>
      </c>
      <c r="G25" s="248" t="s">
        <v>50</v>
      </c>
      <c r="H25" s="241" t="s">
        <v>51</v>
      </c>
      <c r="I25" s="241" t="s">
        <v>52</v>
      </c>
      <c r="J25" s="241" t="s">
        <v>53</v>
      </c>
      <c r="K25" s="135" t="s">
        <v>54</v>
      </c>
      <c r="L25" s="135" t="s">
        <v>55</v>
      </c>
      <c r="M25" s="135" t="s">
        <v>56</v>
      </c>
      <c r="N25" s="135" t="s">
        <v>57</v>
      </c>
      <c r="O25" s="135" t="s">
        <v>58</v>
      </c>
      <c r="P25" s="135" t="s">
        <v>59</v>
      </c>
      <c r="Q25" s="135" t="s">
        <v>60</v>
      </c>
      <c r="R25" s="135" t="s">
        <v>61</v>
      </c>
      <c r="S25" s="135" t="s">
        <v>62</v>
      </c>
      <c r="T25" s="135" t="s">
        <v>63</v>
      </c>
      <c r="U25" s="135" t="s">
        <v>1578</v>
      </c>
      <c r="V25" s="135" t="s">
        <v>65</v>
      </c>
      <c r="W25" s="139" t="s">
        <v>66</v>
      </c>
      <c r="X25" s="139" t="s">
        <v>67</v>
      </c>
      <c r="Y25" s="139" t="s">
        <v>68</v>
      </c>
      <c r="Z25" s="139" t="s">
        <v>69</v>
      </c>
      <c r="AA25" s="139" t="s">
        <v>70</v>
      </c>
      <c r="AB25" s="139" t="s">
        <v>71</v>
      </c>
      <c r="AC25" s="265" t="s">
        <v>40</v>
      </c>
      <c r="AD25" s="265" t="s">
        <v>72</v>
      </c>
      <c r="AE25" s="130" t="s">
        <v>73</v>
      </c>
      <c r="AF25" s="130" t="s">
        <v>74</v>
      </c>
      <c r="AG25" s="130" t="s">
        <v>7109</v>
      </c>
    </row>
    <row r="26" spans="2:33" x14ac:dyDescent="0.25">
      <c r="B26" s="172"/>
      <c r="C26" s="352"/>
      <c r="D26" s="173"/>
      <c r="E26" s="173"/>
      <c r="F26" s="173"/>
      <c r="G26" s="173"/>
      <c r="H26" s="132"/>
      <c r="I26" s="132"/>
      <c r="J26" s="132"/>
      <c r="K26" s="132"/>
      <c r="L26" s="132"/>
      <c r="M26" s="132"/>
      <c r="N26" s="132"/>
      <c r="O26" s="132"/>
      <c r="P26" s="258"/>
      <c r="Q26" s="258"/>
      <c r="R26" s="261"/>
      <c r="S26" s="258"/>
      <c r="T26" s="258"/>
      <c r="U26" s="258"/>
      <c r="V26" s="258"/>
      <c r="W26" s="262"/>
      <c r="X26" s="262"/>
      <c r="Y26" s="262"/>
      <c r="Z26" s="262"/>
      <c r="AA26" s="262"/>
      <c r="AB26" s="262"/>
      <c r="AC26" s="266"/>
      <c r="AD26" s="266"/>
      <c r="AE26" s="174"/>
      <c r="AF26" s="174"/>
      <c r="AG26" s="174"/>
    </row>
    <row r="27" spans="2:33" x14ac:dyDescent="0.25">
      <c r="B27" s="172"/>
      <c r="C27" s="352"/>
      <c r="D27" s="173"/>
      <c r="E27" s="173"/>
      <c r="F27" s="173"/>
      <c r="G27" s="173"/>
      <c r="H27" s="132"/>
      <c r="I27" s="132"/>
      <c r="J27" s="132"/>
      <c r="K27" s="132"/>
      <c r="L27" s="132"/>
      <c r="M27" s="132"/>
      <c r="N27" s="132"/>
      <c r="O27" s="132"/>
      <c r="P27" s="258"/>
      <c r="Q27" s="258"/>
      <c r="R27" s="258"/>
      <c r="S27" s="258"/>
      <c r="T27" s="258"/>
      <c r="U27" s="258"/>
      <c r="V27" s="258"/>
      <c r="W27" s="262"/>
      <c r="X27" s="262"/>
      <c r="Y27" s="262"/>
      <c r="Z27" s="262"/>
      <c r="AA27" s="262"/>
      <c r="AB27" s="262"/>
      <c r="AC27" s="266"/>
      <c r="AD27" s="266"/>
      <c r="AE27" s="174"/>
      <c r="AF27" s="174"/>
      <c r="AG27" s="174"/>
    </row>
    <row r="28" spans="2:33" x14ac:dyDescent="0.25">
      <c r="B28" s="172"/>
      <c r="C28" s="352"/>
      <c r="D28" s="173"/>
      <c r="E28" s="173"/>
      <c r="F28" s="173"/>
      <c r="G28" s="173"/>
      <c r="H28" s="132"/>
      <c r="I28" s="132"/>
      <c r="J28" s="132"/>
      <c r="K28" s="132"/>
      <c r="L28" s="132"/>
      <c r="M28" s="133"/>
      <c r="N28" s="133"/>
      <c r="O28" s="133"/>
      <c r="P28" s="259"/>
      <c r="Q28" s="259"/>
      <c r="R28" s="259"/>
      <c r="S28" s="259"/>
      <c r="T28" s="259"/>
      <c r="U28" s="259"/>
      <c r="V28" s="259"/>
      <c r="W28" s="263"/>
      <c r="X28" s="263"/>
      <c r="Y28" s="263"/>
      <c r="Z28" s="263"/>
      <c r="AA28" s="263"/>
      <c r="AB28" s="263"/>
      <c r="AC28" s="266"/>
      <c r="AD28" s="266"/>
      <c r="AE28" s="174"/>
      <c r="AF28" s="174"/>
      <c r="AG28" s="174"/>
    </row>
    <row r="29" spans="2:33" x14ac:dyDescent="0.25">
      <c r="B29" s="172"/>
      <c r="C29" s="352"/>
      <c r="D29" s="173"/>
      <c r="E29" s="173"/>
      <c r="F29" s="173"/>
      <c r="G29" s="173"/>
      <c r="H29" s="132"/>
      <c r="I29" s="132"/>
      <c r="J29" s="132"/>
      <c r="K29" s="132"/>
      <c r="L29" s="132"/>
      <c r="M29" s="132"/>
      <c r="N29" s="132"/>
      <c r="O29" s="132"/>
      <c r="P29" s="258"/>
      <c r="Q29" s="258"/>
      <c r="R29" s="258"/>
      <c r="S29" s="258"/>
      <c r="T29" s="258"/>
      <c r="U29" s="258"/>
      <c r="V29" s="258"/>
      <c r="W29" s="262"/>
      <c r="X29" s="262"/>
      <c r="Y29" s="262"/>
      <c r="Z29" s="262"/>
      <c r="AA29" s="262"/>
      <c r="AB29" s="262"/>
      <c r="AC29" s="266"/>
      <c r="AD29" s="266"/>
      <c r="AE29" s="174"/>
      <c r="AF29" s="174"/>
      <c r="AG29" s="174"/>
    </row>
    <row r="30" spans="2:33" x14ac:dyDescent="0.25">
      <c r="B30" s="172"/>
      <c r="C30" s="352"/>
      <c r="D30" s="173"/>
      <c r="E30" s="173"/>
      <c r="F30" s="173"/>
      <c r="G30" s="173"/>
      <c r="H30" s="132"/>
      <c r="I30" s="132"/>
      <c r="J30" s="132"/>
      <c r="K30" s="132"/>
      <c r="L30" s="132"/>
      <c r="M30" s="132"/>
      <c r="N30" s="132"/>
      <c r="O30" s="132"/>
      <c r="P30" s="258"/>
      <c r="Q30" s="258"/>
      <c r="R30" s="258"/>
      <c r="S30" s="258"/>
      <c r="T30" s="258"/>
      <c r="U30" s="258"/>
      <c r="V30" s="258"/>
      <c r="W30" s="262"/>
      <c r="X30" s="262"/>
      <c r="Y30" s="262"/>
      <c r="Z30" s="262"/>
      <c r="AA30" s="262"/>
      <c r="AB30" s="262"/>
      <c r="AC30" s="266"/>
      <c r="AD30" s="266"/>
      <c r="AE30" s="174"/>
      <c r="AF30" s="174"/>
      <c r="AG30" s="174"/>
    </row>
    <row r="31" spans="2:33" x14ac:dyDescent="0.25">
      <c r="B31" s="172"/>
      <c r="C31" s="352"/>
      <c r="D31" s="173"/>
      <c r="E31" s="173"/>
      <c r="F31" s="173"/>
      <c r="G31" s="173"/>
      <c r="H31" s="132"/>
      <c r="I31" s="132"/>
      <c r="J31" s="132"/>
      <c r="K31" s="132"/>
      <c r="L31" s="132"/>
      <c r="M31" s="132"/>
      <c r="N31" s="132"/>
      <c r="O31" s="132"/>
      <c r="P31" s="258"/>
      <c r="Q31" s="258"/>
      <c r="R31" s="258"/>
      <c r="S31" s="258"/>
      <c r="T31" s="258"/>
      <c r="U31" s="258"/>
      <c r="V31" s="258"/>
      <c r="W31" s="262"/>
      <c r="X31" s="262"/>
      <c r="Y31" s="262"/>
      <c r="Z31" s="262"/>
      <c r="AA31" s="262"/>
      <c r="AB31" s="262"/>
      <c r="AC31" s="266"/>
      <c r="AD31" s="266"/>
      <c r="AE31" s="174"/>
      <c r="AF31" s="174"/>
      <c r="AG31" s="174"/>
    </row>
    <row r="32" spans="2:33" x14ac:dyDescent="0.25">
      <c r="B32" s="172"/>
      <c r="C32" s="352"/>
      <c r="D32" s="173"/>
      <c r="E32" s="173"/>
      <c r="F32" s="173"/>
      <c r="G32" s="173"/>
      <c r="H32" s="132"/>
      <c r="I32" s="132"/>
      <c r="J32" s="132"/>
      <c r="K32" s="132"/>
      <c r="L32" s="132"/>
      <c r="M32" s="132"/>
      <c r="N32" s="132"/>
      <c r="O32" s="132"/>
      <c r="P32" s="258"/>
      <c r="Q32" s="258"/>
      <c r="R32" s="258"/>
      <c r="S32" s="258"/>
      <c r="T32" s="258"/>
      <c r="U32" s="258"/>
      <c r="V32" s="258"/>
      <c r="W32" s="262"/>
      <c r="X32" s="262"/>
      <c r="Y32" s="262"/>
      <c r="Z32" s="262"/>
      <c r="AA32" s="262"/>
      <c r="AB32" s="262"/>
      <c r="AC32" s="266"/>
      <c r="AD32" s="266"/>
      <c r="AE32" s="174"/>
      <c r="AF32" s="174"/>
      <c r="AG32" s="174"/>
    </row>
    <row r="33" spans="2:33" x14ac:dyDescent="0.25">
      <c r="B33" s="172"/>
      <c r="C33" s="352"/>
      <c r="D33" s="173"/>
      <c r="E33" s="173"/>
      <c r="F33" s="173"/>
      <c r="G33" s="173"/>
      <c r="H33" s="132"/>
      <c r="I33" s="132"/>
      <c r="J33" s="132"/>
      <c r="K33" s="132"/>
      <c r="L33" s="132"/>
      <c r="M33" s="132"/>
      <c r="N33" s="132"/>
      <c r="O33" s="132"/>
      <c r="P33" s="258"/>
      <c r="Q33" s="258"/>
      <c r="R33" s="258"/>
      <c r="S33" s="258"/>
      <c r="T33" s="258"/>
      <c r="U33" s="258"/>
      <c r="V33" s="258"/>
      <c r="W33" s="262"/>
      <c r="X33" s="262"/>
      <c r="Y33" s="262"/>
      <c r="Z33" s="262"/>
      <c r="AA33" s="262"/>
      <c r="AB33" s="262"/>
      <c r="AC33" s="266"/>
      <c r="AD33" s="266"/>
      <c r="AE33" s="174"/>
      <c r="AF33" s="174"/>
      <c r="AG33" s="174"/>
    </row>
    <row r="34" spans="2:33" x14ac:dyDescent="0.25">
      <c r="B34" s="172"/>
      <c r="C34" s="352"/>
      <c r="D34" s="173"/>
      <c r="E34" s="173"/>
      <c r="F34" s="173"/>
      <c r="G34" s="173"/>
      <c r="H34" s="132"/>
      <c r="I34" s="132"/>
      <c r="J34" s="132"/>
      <c r="K34" s="132"/>
      <c r="L34" s="132"/>
      <c r="M34" s="132"/>
      <c r="N34" s="132"/>
      <c r="O34" s="132"/>
      <c r="P34" s="258"/>
      <c r="Q34" s="258"/>
      <c r="R34" s="258"/>
      <c r="S34" s="258"/>
      <c r="T34" s="258"/>
      <c r="U34" s="258"/>
      <c r="V34" s="258"/>
      <c r="W34" s="262"/>
      <c r="X34" s="262"/>
      <c r="Y34" s="262"/>
      <c r="Z34" s="262"/>
      <c r="AA34" s="262"/>
      <c r="AB34" s="262"/>
      <c r="AC34" s="266"/>
      <c r="AD34" s="266"/>
      <c r="AE34" s="174"/>
      <c r="AF34" s="174"/>
      <c r="AG34" s="174"/>
    </row>
    <row r="35" spans="2:33" x14ac:dyDescent="0.25">
      <c r="B35" s="172"/>
      <c r="C35" s="352"/>
      <c r="D35" s="173"/>
      <c r="E35" s="173"/>
      <c r="F35" s="173"/>
      <c r="G35" s="173"/>
      <c r="H35" s="132"/>
      <c r="I35" s="132"/>
      <c r="J35" s="132"/>
      <c r="K35" s="132"/>
      <c r="L35" s="132"/>
      <c r="M35" s="132"/>
      <c r="N35" s="132"/>
      <c r="O35" s="132"/>
      <c r="P35" s="258"/>
      <c r="Q35" s="258"/>
      <c r="R35" s="258"/>
      <c r="S35" s="258"/>
      <c r="T35" s="258"/>
      <c r="U35" s="258"/>
      <c r="V35" s="258"/>
      <c r="W35" s="262"/>
      <c r="X35" s="262"/>
      <c r="Y35" s="262"/>
      <c r="Z35" s="262"/>
      <c r="AA35" s="262"/>
      <c r="AB35" s="262"/>
      <c r="AC35" s="266"/>
      <c r="AD35" s="266"/>
      <c r="AE35" s="174"/>
      <c r="AF35" s="174"/>
      <c r="AG35" s="174"/>
    </row>
    <row r="36" spans="2:33" x14ac:dyDescent="0.25">
      <c r="B36" s="172"/>
      <c r="C36" s="352"/>
      <c r="D36" s="173"/>
      <c r="E36" s="173"/>
      <c r="F36" s="173"/>
      <c r="G36" s="173"/>
      <c r="H36" s="132"/>
      <c r="I36" s="132"/>
      <c r="J36" s="132"/>
      <c r="K36" s="132"/>
      <c r="L36" s="132"/>
      <c r="M36" s="132"/>
      <c r="N36" s="132"/>
      <c r="O36" s="132"/>
      <c r="P36" s="258"/>
      <c r="Q36" s="258"/>
      <c r="R36" s="258"/>
      <c r="S36" s="258"/>
      <c r="T36" s="258"/>
      <c r="U36" s="258"/>
      <c r="V36" s="258"/>
      <c r="W36" s="262"/>
      <c r="X36" s="262"/>
      <c r="Y36" s="262"/>
      <c r="Z36" s="262"/>
      <c r="AA36" s="262"/>
      <c r="AB36" s="262"/>
      <c r="AC36" s="266"/>
      <c r="AD36" s="266"/>
      <c r="AE36" s="174"/>
      <c r="AF36" s="174"/>
      <c r="AG36" s="174"/>
    </row>
    <row r="37" spans="2:33" x14ac:dyDescent="0.25">
      <c r="B37" s="172"/>
      <c r="C37" s="352"/>
      <c r="D37" s="173"/>
      <c r="E37" s="173"/>
      <c r="F37" s="173"/>
      <c r="G37" s="173"/>
      <c r="H37" s="132"/>
      <c r="I37" s="132"/>
      <c r="J37" s="132"/>
      <c r="K37" s="132"/>
      <c r="L37" s="132"/>
      <c r="M37" s="132"/>
      <c r="N37" s="132"/>
      <c r="O37" s="132"/>
      <c r="P37" s="258"/>
      <c r="Q37" s="258"/>
      <c r="R37" s="258"/>
      <c r="S37" s="258"/>
      <c r="T37" s="258"/>
      <c r="U37" s="258"/>
      <c r="V37" s="258"/>
      <c r="W37" s="262"/>
      <c r="X37" s="262"/>
      <c r="Y37" s="262"/>
      <c r="Z37" s="262"/>
      <c r="AA37" s="262"/>
      <c r="AB37" s="262"/>
      <c r="AC37" s="266"/>
      <c r="AD37" s="266"/>
      <c r="AE37" s="174"/>
      <c r="AF37" s="174"/>
      <c r="AG37" s="174"/>
    </row>
    <row r="38" spans="2:33" x14ac:dyDescent="0.25">
      <c r="B38" s="172"/>
      <c r="C38" s="352"/>
      <c r="D38" s="173"/>
      <c r="E38" s="173"/>
      <c r="F38" s="173"/>
      <c r="G38" s="173"/>
      <c r="H38" s="132"/>
      <c r="I38" s="132"/>
      <c r="J38" s="132"/>
      <c r="K38" s="132"/>
      <c r="L38" s="132"/>
      <c r="M38" s="132"/>
      <c r="N38" s="132"/>
      <c r="O38" s="132"/>
      <c r="P38" s="258"/>
      <c r="Q38" s="258"/>
      <c r="R38" s="258"/>
      <c r="S38" s="258"/>
      <c r="T38" s="258"/>
      <c r="U38" s="258"/>
      <c r="V38" s="258"/>
      <c r="W38" s="262"/>
      <c r="X38" s="262"/>
      <c r="Y38" s="262"/>
      <c r="Z38" s="262"/>
      <c r="AA38" s="262"/>
      <c r="AB38" s="262"/>
      <c r="AC38" s="266"/>
      <c r="AD38" s="266"/>
      <c r="AE38" s="174"/>
      <c r="AF38" s="174"/>
      <c r="AG38" s="174"/>
    </row>
    <row r="39" spans="2:33" x14ac:dyDescent="0.25">
      <c r="B39" s="172"/>
      <c r="C39" s="352"/>
      <c r="D39" s="173"/>
      <c r="E39" s="173"/>
      <c r="F39" s="173"/>
      <c r="G39" s="173"/>
      <c r="H39" s="132"/>
      <c r="I39" s="132"/>
      <c r="J39" s="132"/>
      <c r="K39" s="132"/>
      <c r="L39" s="132"/>
      <c r="M39" s="132"/>
      <c r="N39" s="132"/>
      <c r="O39" s="132"/>
      <c r="P39" s="258"/>
      <c r="Q39" s="258"/>
      <c r="R39" s="258"/>
      <c r="S39" s="258"/>
      <c r="T39" s="258"/>
      <c r="U39" s="258"/>
      <c r="V39" s="258"/>
      <c r="W39" s="262"/>
      <c r="X39" s="262"/>
      <c r="Y39" s="262"/>
      <c r="Z39" s="262"/>
      <c r="AA39" s="262"/>
      <c r="AB39" s="262"/>
      <c r="AC39" s="266"/>
      <c r="AD39" s="266"/>
      <c r="AE39" s="174"/>
      <c r="AF39" s="174"/>
      <c r="AG39" s="174"/>
    </row>
    <row r="40" spans="2:33" x14ac:dyDescent="0.25">
      <c r="B40" s="172"/>
      <c r="C40" s="352"/>
      <c r="D40" s="173"/>
      <c r="E40" s="173"/>
      <c r="F40" s="173"/>
      <c r="G40" s="173"/>
      <c r="H40" s="132"/>
      <c r="I40" s="132"/>
      <c r="J40" s="132"/>
      <c r="K40" s="132"/>
      <c r="L40" s="132"/>
      <c r="M40" s="132"/>
      <c r="N40" s="132"/>
      <c r="O40" s="132"/>
      <c r="P40" s="258"/>
      <c r="Q40" s="258"/>
      <c r="R40" s="258"/>
      <c r="S40" s="258"/>
      <c r="T40" s="258"/>
      <c r="U40" s="258"/>
      <c r="V40" s="258"/>
      <c r="W40" s="262"/>
      <c r="X40" s="262"/>
      <c r="Y40" s="262"/>
      <c r="Z40" s="262"/>
      <c r="AA40" s="262"/>
      <c r="AB40" s="262"/>
      <c r="AC40" s="266"/>
      <c r="AD40" s="266"/>
      <c r="AE40" s="174"/>
      <c r="AF40" s="174"/>
      <c r="AG40" s="174"/>
    </row>
    <row r="41" spans="2:33" x14ac:dyDescent="0.25">
      <c r="B41" s="172"/>
      <c r="C41" s="352"/>
      <c r="D41" s="173"/>
      <c r="E41" s="173"/>
      <c r="F41" s="173"/>
      <c r="G41" s="173"/>
      <c r="H41" s="132"/>
      <c r="I41" s="132"/>
      <c r="J41" s="132"/>
      <c r="K41" s="132"/>
      <c r="L41" s="132"/>
      <c r="M41" s="132"/>
      <c r="N41" s="132"/>
      <c r="O41" s="132"/>
      <c r="P41" s="258"/>
      <c r="Q41" s="258"/>
      <c r="R41" s="258"/>
      <c r="S41" s="258"/>
      <c r="T41" s="258"/>
      <c r="U41" s="258"/>
      <c r="V41" s="258"/>
      <c r="W41" s="262"/>
      <c r="X41" s="262"/>
      <c r="Y41" s="262"/>
      <c r="Z41" s="262"/>
      <c r="AA41" s="262"/>
      <c r="AB41" s="262"/>
      <c r="AC41" s="266"/>
      <c r="AD41" s="266"/>
      <c r="AE41" s="174"/>
      <c r="AF41" s="174"/>
      <c r="AG41" s="174"/>
    </row>
    <row r="42" spans="2:33" x14ac:dyDescent="0.25">
      <c r="B42" s="172"/>
      <c r="C42" s="352"/>
      <c r="D42" s="173"/>
      <c r="E42" s="173"/>
      <c r="F42" s="173"/>
      <c r="G42" s="173"/>
      <c r="H42" s="132"/>
      <c r="I42" s="132"/>
      <c r="J42" s="132"/>
      <c r="K42" s="132"/>
      <c r="L42" s="132"/>
      <c r="M42" s="132"/>
      <c r="N42" s="132"/>
      <c r="O42" s="132"/>
      <c r="P42" s="258"/>
      <c r="Q42" s="258"/>
      <c r="R42" s="258"/>
      <c r="S42" s="258"/>
      <c r="T42" s="258"/>
      <c r="U42" s="258"/>
      <c r="V42" s="258"/>
      <c r="W42" s="262"/>
      <c r="X42" s="262"/>
      <c r="Y42" s="262"/>
      <c r="Z42" s="262"/>
      <c r="AA42" s="262"/>
      <c r="AB42" s="262"/>
      <c r="AC42" s="266"/>
      <c r="AD42" s="266"/>
      <c r="AE42" s="174"/>
      <c r="AF42" s="174"/>
      <c r="AG42" s="174"/>
    </row>
    <row r="43" spans="2:33" x14ac:dyDescent="0.25">
      <c r="B43" s="172"/>
      <c r="C43" s="352"/>
      <c r="D43" s="173"/>
      <c r="E43" s="173"/>
      <c r="F43" s="173"/>
      <c r="G43" s="173"/>
      <c r="H43" s="132"/>
      <c r="I43" s="132"/>
      <c r="J43" s="132"/>
      <c r="K43" s="132"/>
      <c r="L43" s="132"/>
      <c r="M43" s="132"/>
      <c r="N43" s="132"/>
      <c r="O43" s="132"/>
      <c r="P43" s="258"/>
      <c r="Q43" s="258"/>
      <c r="R43" s="258"/>
      <c r="S43" s="258"/>
      <c r="T43" s="258"/>
      <c r="U43" s="258"/>
      <c r="V43" s="258"/>
      <c r="W43" s="262"/>
      <c r="X43" s="262"/>
      <c r="Y43" s="262"/>
      <c r="Z43" s="262"/>
      <c r="AA43" s="262"/>
      <c r="AB43" s="262"/>
      <c r="AC43" s="266"/>
      <c r="AD43" s="266"/>
      <c r="AE43" s="174"/>
      <c r="AF43" s="174"/>
      <c r="AG43" s="174"/>
    </row>
    <row r="44" spans="2:33" x14ac:dyDescent="0.25">
      <c r="B44" s="172"/>
      <c r="C44" s="352"/>
      <c r="D44" s="173"/>
      <c r="E44" s="173"/>
      <c r="F44" s="173"/>
      <c r="G44" s="173"/>
      <c r="H44" s="132"/>
      <c r="I44" s="132"/>
      <c r="J44" s="132"/>
      <c r="K44" s="132"/>
      <c r="L44" s="132"/>
      <c r="M44" s="132"/>
      <c r="N44" s="132"/>
      <c r="O44" s="132"/>
      <c r="P44" s="258"/>
      <c r="Q44" s="258"/>
      <c r="R44" s="258"/>
      <c r="S44" s="258"/>
      <c r="T44" s="258"/>
      <c r="U44" s="258"/>
      <c r="V44" s="258"/>
      <c r="W44" s="262"/>
      <c r="X44" s="262"/>
      <c r="Y44" s="262"/>
      <c r="Z44" s="262"/>
      <c r="AA44" s="262"/>
      <c r="AB44" s="262"/>
      <c r="AC44" s="266"/>
      <c r="AD44" s="266"/>
      <c r="AE44" s="174"/>
      <c r="AF44" s="174"/>
      <c r="AG44" s="174"/>
    </row>
    <row r="45" spans="2:33" x14ac:dyDescent="0.25">
      <c r="B45" s="172"/>
      <c r="C45" s="352"/>
      <c r="D45" s="173"/>
      <c r="E45" s="173"/>
      <c r="F45" s="173"/>
      <c r="G45" s="173"/>
      <c r="H45" s="132"/>
      <c r="I45" s="132"/>
      <c r="J45" s="132"/>
      <c r="K45" s="132"/>
      <c r="L45" s="132"/>
      <c r="M45" s="132"/>
      <c r="N45" s="132"/>
      <c r="O45" s="132"/>
      <c r="P45" s="258"/>
      <c r="Q45" s="258"/>
      <c r="R45" s="258"/>
      <c r="S45" s="258"/>
      <c r="T45" s="258"/>
      <c r="U45" s="258"/>
      <c r="V45" s="258"/>
      <c r="W45" s="262"/>
      <c r="X45" s="262"/>
      <c r="Y45" s="262"/>
      <c r="Z45" s="262"/>
      <c r="AA45" s="262"/>
      <c r="AB45" s="262"/>
      <c r="AC45" s="266"/>
      <c r="AD45" s="266"/>
      <c r="AE45" s="174"/>
      <c r="AF45" s="174"/>
      <c r="AG45" s="174"/>
    </row>
    <row r="46" spans="2:33" x14ac:dyDescent="0.25">
      <c r="B46" s="172"/>
      <c r="C46" s="352"/>
      <c r="D46" s="173"/>
      <c r="E46" s="173"/>
      <c r="F46" s="173"/>
      <c r="G46" s="173"/>
      <c r="H46" s="132"/>
      <c r="I46" s="132"/>
      <c r="J46" s="132"/>
      <c r="K46" s="132"/>
      <c r="L46" s="132"/>
      <c r="M46" s="132"/>
      <c r="N46" s="132"/>
      <c r="O46" s="132"/>
      <c r="P46" s="258"/>
      <c r="Q46" s="258"/>
      <c r="R46" s="258"/>
      <c r="S46" s="258"/>
      <c r="T46" s="258"/>
      <c r="U46" s="258"/>
      <c r="V46" s="258"/>
      <c r="W46" s="262"/>
      <c r="X46" s="262"/>
      <c r="Y46" s="262"/>
      <c r="Z46" s="262"/>
      <c r="AA46" s="262"/>
      <c r="AB46" s="262"/>
      <c r="AC46" s="266"/>
      <c r="AD46" s="266"/>
      <c r="AE46" s="174"/>
      <c r="AF46" s="174"/>
      <c r="AG46" s="174"/>
    </row>
    <row r="47" spans="2:33" x14ac:dyDescent="0.25">
      <c r="B47" s="172"/>
      <c r="C47" s="352"/>
      <c r="D47" s="173"/>
      <c r="E47" s="173"/>
      <c r="F47" s="173"/>
      <c r="G47" s="173"/>
      <c r="H47" s="132"/>
      <c r="I47" s="132"/>
      <c r="J47" s="132"/>
      <c r="K47" s="132"/>
      <c r="L47" s="132"/>
      <c r="M47" s="132"/>
      <c r="N47" s="132"/>
      <c r="O47" s="132"/>
      <c r="P47" s="258"/>
      <c r="Q47" s="258"/>
      <c r="R47" s="258"/>
      <c r="S47" s="258"/>
      <c r="T47" s="258"/>
      <c r="U47" s="258"/>
      <c r="V47" s="258"/>
      <c r="W47" s="262"/>
      <c r="X47" s="262"/>
      <c r="Y47" s="262"/>
      <c r="Z47" s="262"/>
      <c r="AA47" s="262"/>
      <c r="AB47" s="262"/>
      <c r="AC47" s="266"/>
      <c r="AD47" s="266"/>
      <c r="AE47" s="174"/>
      <c r="AF47" s="174"/>
      <c r="AG47" s="174"/>
    </row>
    <row r="48" spans="2:33" x14ac:dyDescent="0.25">
      <c r="B48" s="172"/>
      <c r="C48" s="352"/>
      <c r="D48" s="173"/>
      <c r="E48" s="173"/>
      <c r="F48" s="173"/>
      <c r="G48" s="173"/>
      <c r="H48" s="132"/>
      <c r="I48" s="132"/>
      <c r="J48" s="132"/>
      <c r="K48" s="132"/>
      <c r="L48" s="132"/>
      <c r="M48" s="132"/>
      <c r="N48" s="132"/>
      <c r="O48" s="132"/>
      <c r="P48" s="258"/>
      <c r="Q48" s="258"/>
      <c r="R48" s="258"/>
      <c r="S48" s="258"/>
      <c r="T48" s="258"/>
      <c r="U48" s="258"/>
      <c r="V48" s="258"/>
      <c r="W48" s="262"/>
      <c r="X48" s="262"/>
      <c r="Y48" s="262"/>
      <c r="Z48" s="262"/>
      <c r="AA48" s="262"/>
      <c r="AB48" s="262"/>
      <c r="AC48" s="266"/>
      <c r="AD48" s="266"/>
      <c r="AE48" s="174"/>
      <c r="AF48" s="174"/>
      <c r="AG48" s="174"/>
    </row>
    <row r="49" spans="2:33" x14ac:dyDescent="0.25">
      <c r="B49" s="172"/>
      <c r="C49" s="352"/>
      <c r="D49" s="173"/>
      <c r="E49" s="173"/>
      <c r="F49" s="173"/>
      <c r="G49" s="173"/>
      <c r="H49" s="132"/>
      <c r="I49" s="132"/>
      <c r="J49" s="132"/>
      <c r="K49" s="132"/>
      <c r="L49" s="132"/>
      <c r="M49" s="132"/>
      <c r="N49" s="132"/>
      <c r="O49" s="132"/>
      <c r="P49" s="258"/>
      <c r="Q49" s="258"/>
      <c r="R49" s="258"/>
      <c r="S49" s="258"/>
      <c r="T49" s="258"/>
      <c r="U49" s="258"/>
      <c r="V49" s="258"/>
      <c r="W49" s="262"/>
      <c r="X49" s="262"/>
      <c r="Y49" s="262"/>
      <c r="Z49" s="262"/>
      <c r="AA49" s="262"/>
      <c r="AB49" s="262"/>
      <c r="AC49" s="266"/>
      <c r="AD49" s="266"/>
      <c r="AE49" s="174"/>
      <c r="AF49" s="174"/>
      <c r="AG49" s="174"/>
    </row>
    <row r="50" spans="2:33" x14ac:dyDescent="0.25">
      <c r="B50" s="172"/>
      <c r="C50" s="352"/>
      <c r="D50" s="173"/>
      <c r="E50" s="173"/>
      <c r="F50" s="173"/>
      <c r="G50" s="173"/>
      <c r="H50" s="132"/>
      <c r="I50" s="132"/>
      <c r="J50" s="132"/>
      <c r="K50" s="132"/>
      <c r="L50" s="132"/>
      <c r="M50" s="132"/>
      <c r="N50" s="132"/>
      <c r="O50" s="132"/>
      <c r="P50" s="258"/>
      <c r="Q50" s="258"/>
      <c r="R50" s="258"/>
      <c r="S50" s="258"/>
      <c r="T50" s="258"/>
      <c r="U50" s="258"/>
      <c r="V50" s="258"/>
      <c r="W50" s="262"/>
      <c r="X50" s="262"/>
      <c r="Y50" s="262"/>
      <c r="Z50" s="262"/>
      <c r="AA50" s="262"/>
      <c r="AB50" s="262"/>
      <c r="AC50" s="266"/>
      <c r="AD50" s="266"/>
      <c r="AE50" s="174"/>
      <c r="AF50" s="174"/>
      <c r="AG50" s="174"/>
    </row>
    <row r="51" spans="2:33" x14ac:dyDescent="0.25">
      <c r="B51" s="172"/>
      <c r="C51" s="352"/>
      <c r="D51" s="173"/>
      <c r="E51" s="173"/>
      <c r="F51" s="173"/>
      <c r="G51" s="173"/>
      <c r="H51" s="132"/>
      <c r="I51" s="132"/>
      <c r="J51" s="132"/>
      <c r="K51" s="132"/>
      <c r="L51" s="132"/>
      <c r="M51" s="132"/>
      <c r="N51" s="132"/>
      <c r="O51" s="132"/>
      <c r="P51" s="258"/>
      <c r="Q51" s="258"/>
      <c r="R51" s="258"/>
      <c r="S51" s="258"/>
      <c r="T51" s="258"/>
      <c r="U51" s="258"/>
      <c r="V51" s="258"/>
      <c r="W51" s="262"/>
      <c r="X51" s="262"/>
      <c r="Y51" s="262"/>
      <c r="Z51" s="262"/>
      <c r="AA51" s="262"/>
      <c r="AB51" s="262"/>
      <c r="AC51" s="266"/>
      <c r="AD51" s="266"/>
      <c r="AE51" s="174"/>
      <c r="AF51" s="174"/>
      <c r="AG51" s="174"/>
    </row>
    <row r="52" spans="2:33" x14ac:dyDescent="0.25">
      <c r="B52" s="172"/>
      <c r="C52" s="352"/>
      <c r="D52" s="173"/>
      <c r="E52" s="173"/>
      <c r="F52" s="173"/>
      <c r="G52" s="173"/>
      <c r="H52" s="132"/>
      <c r="I52" s="132"/>
      <c r="J52" s="132"/>
      <c r="K52" s="132"/>
      <c r="L52" s="132"/>
      <c r="M52" s="132"/>
      <c r="N52" s="132"/>
      <c r="O52" s="132"/>
      <c r="P52" s="258"/>
      <c r="Q52" s="258"/>
      <c r="R52" s="258"/>
      <c r="S52" s="258"/>
      <c r="T52" s="258"/>
      <c r="U52" s="258"/>
      <c r="V52" s="258"/>
      <c r="W52" s="262"/>
      <c r="X52" s="262"/>
      <c r="Y52" s="262"/>
      <c r="Z52" s="262"/>
      <c r="AA52" s="262"/>
      <c r="AB52" s="262"/>
      <c r="AC52" s="266"/>
      <c r="AD52" s="266"/>
      <c r="AE52" s="174"/>
      <c r="AF52" s="174"/>
      <c r="AG52" s="174"/>
    </row>
    <row r="53" spans="2:33" x14ac:dyDescent="0.25">
      <c r="B53" s="172"/>
      <c r="C53" s="352"/>
      <c r="D53" s="173"/>
      <c r="E53" s="173"/>
      <c r="F53" s="173"/>
      <c r="G53" s="173"/>
      <c r="H53" s="132"/>
      <c r="I53" s="132"/>
      <c r="J53" s="132"/>
      <c r="K53" s="132"/>
      <c r="L53" s="132"/>
      <c r="M53" s="132"/>
      <c r="N53" s="132"/>
      <c r="O53" s="132"/>
      <c r="P53" s="258"/>
      <c r="Q53" s="258"/>
      <c r="R53" s="258"/>
      <c r="S53" s="258"/>
      <c r="T53" s="258"/>
      <c r="U53" s="258"/>
      <c r="V53" s="258"/>
      <c r="W53" s="262"/>
      <c r="X53" s="262"/>
      <c r="Y53" s="262"/>
      <c r="Z53" s="262"/>
      <c r="AA53" s="262"/>
      <c r="AB53" s="262"/>
      <c r="AC53" s="266"/>
      <c r="AD53" s="266"/>
      <c r="AE53" s="174"/>
      <c r="AF53" s="174"/>
      <c r="AG53" s="174"/>
    </row>
    <row r="54" spans="2:33" x14ac:dyDescent="0.25">
      <c r="B54" s="172"/>
      <c r="C54" s="352"/>
      <c r="D54" s="173"/>
      <c r="E54" s="173"/>
      <c r="F54" s="173"/>
      <c r="G54" s="173"/>
      <c r="H54" s="132"/>
      <c r="I54" s="132"/>
      <c r="J54" s="132"/>
      <c r="K54" s="132"/>
      <c r="L54" s="132"/>
      <c r="M54" s="132"/>
      <c r="N54" s="132"/>
      <c r="O54" s="132"/>
      <c r="P54" s="258"/>
      <c r="Q54" s="258"/>
      <c r="R54" s="258"/>
      <c r="S54" s="258"/>
      <c r="T54" s="258"/>
      <c r="U54" s="258"/>
      <c r="V54" s="258"/>
      <c r="W54" s="262"/>
      <c r="X54" s="262"/>
      <c r="Y54" s="262"/>
      <c r="Z54" s="262"/>
      <c r="AA54" s="262"/>
      <c r="AB54" s="262"/>
      <c r="AC54" s="266"/>
      <c r="AD54" s="266"/>
      <c r="AE54" s="174"/>
      <c r="AF54" s="174"/>
      <c r="AG54" s="174"/>
    </row>
    <row r="55" spans="2:33" x14ac:dyDescent="0.25">
      <c r="B55" s="172"/>
      <c r="C55" s="352"/>
      <c r="D55" s="173"/>
      <c r="E55" s="173"/>
      <c r="F55" s="173"/>
      <c r="G55" s="173"/>
      <c r="H55" s="132"/>
      <c r="I55" s="132"/>
      <c r="J55" s="132"/>
      <c r="K55" s="132"/>
      <c r="L55" s="132"/>
      <c r="M55" s="132"/>
      <c r="N55" s="132"/>
      <c r="O55" s="132"/>
      <c r="P55" s="258"/>
      <c r="Q55" s="258"/>
      <c r="R55" s="258"/>
      <c r="S55" s="258"/>
      <c r="T55" s="258"/>
      <c r="U55" s="258"/>
      <c r="V55" s="258"/>
      <c r="W55" s="262"/>
      <c r="X55" s="262"/>
      <c r="Y55" s="262"/>
      <c r="Z55" s="262"/>
      <c r="AA55" s="262"/>
      <c r="AB55" s="262"/>
      <c r="AC55" s="266"/>
      <c r="AD55" s="266"/>
      <c r="AE55" s="174"/>
      <c r="AF55" s="174"/>
      <c r="AG55" s="174"/>
    </row>
    <row r="56" spans="2:33" x14ac:dyDescent="0.25">
      <c r="B56" s="172"/>
      <c r="C56" s="352"/>
      <c r="D56" s="173"/>
      <c r="E56" s="173"/>
      <c r="F56" s="173"/>
      <c r="G56" s="173"/>
      <c r="H56" s="132"/>
      <c r="I56" s="132"/>
      <c r="J56" s="132"/>
      <c r="K56" s="132"/>
      <c r="L56" s="132"/>
      <c r="M56" s="132"/>
      <c r="N56" s="132"/>
      <c r="O56" s="132"/>
      <c r="P56" s="258"/>
      <c r="Q56" s="258"/>
      <c r="R56" s="258"/>
      <c r="S56" s="258"/>
      <c r="T56" s="258"/>
      <c r="U56" s="258"/>
      <c r="V56" s="258"/>
      <c r="W56" s="262"/>
      <c r="X56" s="262"/>
      <c r="Y56" s="262"/>
      <c r="Z56" s="262"/>
      <c r="AA56" s="262"/>
      <c r="AB56" s="262"/>
      <c r="AC56" s="266"/>
      <c r="AD56" s="266"/>
      <c r="AE56" s="174"/>
      <c r="AF56" s="174"/>
      <c r="AG56" s="174"/>
    </row>
    <row r="57" spans="2:33" x14ac:dyDescent="0.25">
      <c r="B57" s="172"/>
      <c r="C57" s="352"/>
      <c r="D57" s="173"/>
      <c r="E57" s="173"/>
      <c r="F57" s="173"/>
      <c r="G57" s="173"/>
      <c r="H57" s="132"/>
      <c r="I57" s="132"/>
      <c r="J57" s="132"/>
      <c r="K57" s="132"/>
      <c r="L57" s="132"/>
      <c r="M57" s="132"/>
      <c r="N57" s="132"/>
      <c r="O57" s="132"/>
      <c r="P57" s="258"/>
      <c r="Q57" s="258"/>
      <c r="R57" s="258"/>
      <c r="S57" s="258"/>
      <c r="T57" s="258"/>
      <c r="U57" s="258"/>
      <c r="V57" s="258"/>
      <c r="W57" s="262"/>
      <c r="X57" s="262"/>
      <c r="Y57" s="262"/>
      <c r="Z57" s="262"/>
      <c r="AA57" s="262"/>
      <c r="AB57" s="262"/>
      <c r="AC57" s="266"/>
      <c r="AD57" s="266"/>
      <c r="AE57" s="174"/>
      <c r="AF57" s="174"/>
      <c r="AG57" s="174"/>
    </row>
    <row r="58" spans="2:33" x14ac:dyDescent="0.25">
      <c r="B58" s="172"/>
      <c r="C58" s="352"/>
      <c r="D58" s="173"/>
      <c r="E58" s="173"/>
      <c r="F58" s="173"/>
      <c r="G58" s="173"/>
      <c r="H58" s="132"/>
      <c r="I58" s="132"/>
      <c r="J58" s="132"/>
      <c r="K58" s="132"/>
      <c r="L58" s="132"/>
      <c r="M58" s="132"/>
      <c r="N58" s="132"/>
      <c r="O58" s="132"/>
      <c r="P58" s="258"/>
      <c r="Q58" s="258"/>
      <c r="R58" s="258"/>
      <c r="S58" s="258"/>
      <c r="T58" s="258"/>
      <c r="U58" s="258"/>
      <c r="V58" s="258"/>
      <c r="W58" s="262"/>
      <c r="X58" s="262"/>
      <c r="Y58" s="262"/>
      <c r="Z58" s="262"/>
      <c r="AA58" s="262"/>
      <c r="AB58" s="262"/>
      <c r="AC58" s="266"/>
      <c r="AD58" s="266"/>
      <c r="AE58" s="174"/>
      <c r="AF58" s="174"/>
      <c r="AG58" s="174"/>
    </row>
    <row r="59" spans="2:33" x14ac:dyDescent="0.25">
      <c r="B59" s="172"/>
      <c r="C59" s="352"/>
      <c r="D59" s="173"/>
      <c r="E59" s="173"/>
      <c r="F59" s="173"/>
      <c r="G59" s="173"/>
      <c r="H59" s="132"/>
      <c r="I59" s="132"/>
      <c r="J59" s="132"/>
      <c r="K59" s="132"/>
      <c r="L59" s="132"/>
      <c r="M59" s="132"/>
      <c r="N59" s="132"/>
      <c r="O59" s="132"/>
      <c r="P59" s="258"/>
      <c r="Q59" s="258"/>
      <c r="R59" s="258"/>
      <c r="S59" s="258"/>
      <c r="T59" s="258"/>
      <c r="U59" s="258"/>
      <c r="V59" s="258"/>
      <c r="W59" s="262"/>
      <c r="X59" s="262"/>
      <c r="Y59" s="262"/>
      <c r="Z59" s="262"/>
      <c r="AA59" s="262"/>
      <c r="AB59" s="262"/>
      <c r="AC59" s="266"/>
      <c r="AD59" s="266"/>
      <c r="AE59" s="174"/>
      <c r="AF59" s="174"/>
      <c r="AG59" s="174"/>
    </row>
    <row r="60" spans="2:33" x14ac:dyDescent="0.25">
      <c r="B60" s="172"/>
      <c r="C60" s="352"/>
      <c r="D60" s="173"/>
      <c r="E60" s="173"/>
      <c r="F60" s="173"/>
      <c r="G60" s="173"/>
      <c r="H60" s="132"/>
      <c r="I60" s="132"/>
      <c r="J60" s="132"/>
      <c r="K60" s="132"/>
      <c r="L60" s="132"/>
      <c r="M60" s="132"/>
      <c r="N60" s="132"/>
      <c r="O60" s="132"/>
      <c r="P60" s="258"/>
      <c r="Q60" s="258"/>
      <c r="R60" s="258"/>
      <c r="S60" s="258"/>
      <c r="T60" s="258"/>
      <c r="U60" s="258"/>
      <c r="V60" s="258"/>
      <c r="W60" s="262"/>
      <c r="X60" s="262"/>
      <c r="Y60" s="262"/>
      <c r="Z60" s="262"/>
      <c r="AA60" s="262"/>
      <c r="AB60" s="262"/>
      <c r="AC60" s="266"/>
      <c r="AD60" s="266"/>
      <c r="AE60" s="174"/>
      <c r="AF60" s="174"/>
      <c r="AG60" s="174"/>
    </row>
    <row r="61" spans="2:33" x14ac:dyDescent="0.25">
      <c r="B61" s="172"/>
      <c r="C61" s="352"/>
      <c r="D61" s="173"/>
      <c r="E61" s="173"/>
      <c r="F61" s="173"/>
      <c r="G61" s="173"/>
      <c r="H61" s="132"/>
      <c r="I61" s="132"/>
      <c r="J61" s="132"/>
      <c r="K61" s="132"/>
      <c r="L61" s="132"/>
      <c r="M61" s="132"/>
      <c r="N61" s="132"/>
      <c r="O61" s="132"/>
      <c r="P61" s="258"/>
      <c r="Q61" s="258"/>
      <c r="R61" s="258"/>
      <c r="S61" s="258"/>
      <c r="T61" s="258"/>
      <c r="U61" s="258"/>
      <c r="V61" s="258"/>
      <c r="W61" s="262"/>
      <c r="X61" s="262"/>
      <c r="Y61" s="262"/>
      <c r="Z61" s="262"/>
      <c r="AA61" s="262"/>
      <c r="AB61" s="262"/>
      <c r="AC61" s="266"/>
      <c r="AD61" s="266"/>
      <c r="AE61" s="174"/>
      <c r="AF61" s="174"/>
      <c r="AG61" s="174"/>
    </row>
    <row r="62" spans="2:33" x14ac:dyDescent="0.25">
      <c r="B62" s="172"/>
      <c r="C62" s="352"/>
      <c r="D62" s="173"/>
      <c r="E62" s="173"/>
      <c r="F62" s="173"/>
      <c r="G62" s="173"/>
      <c r="H62" s="132"/>
      <c r="I62" s="132"/>
      <c r="J62" s="132"/>
      <c r="K62" s="132"/>
      <c r="L62" s="132"/>
      <c r="M62" s="132"/>
      <c r="N62" s="132"/>
      <c r="O62" s="132"/>
      <c r="P62" s="258"/>
      <c r="Q62" s="258"/>
      <c r="R62" s="258"/>
      <c r="S62" s="258"/>
      <c r="T62" s="258"/>
      <c r="U62" s="258"/>
      <c r="V62" s="258"/>
      <c r="W62" s="262"/>
      <c r="X62" s="262"/>
      <c r="Y62" s="262"/>
      <c r="Z62" s="262"/>
      <c r="AA62" s="262"/>
      <c r="AB62" s="262"/>
      <c r="AC62" s="266"/>
      <c r="AD62" s="266"/>
      <c r="AE62" s="174"/>
      <c r="AF62" s="174"/>
      <c r="AG62" s="174"/>
    </row>
    <row r="63" spans="2:33" x14ac:dyDescent="0.25">
      <c r="B63" s="172"/>
      <c r="C63" s="352"/>
      <c r="D63" s="173"/>
      <c r="E63" s="173"/>
      <c r="F63" s="173"/>
      <c r="G63" s="173"/>
      <c r="H63" s="132"/>
      <c r="I63" s="132"/>
      <c r="J63" s="132"/>
      <c r="K63" s="132"/>
      <c r="L63" s="132"/>
      <c r="M63" s="132"/>
      <c r="N63" s="132"/>
      <c r="O63" s="132"/>
      <c r="P63" s="258"/>
      <c r="Q63" s="258"/>
      <c r="R63" s="258"/>
      <c r="S63" s="258"/>
      <c r="T63" s="258"/>
      <c r="U63" s="258"/>
      <c r="V63" s="258"/>
      <c r="W63" s="262"/>
      <c r="X63" s="262"/>
      <c r="Y63" s="262"/>
      <c r="Z63" s="262"/>
      <c r="AA63" s="262"/>
      <c r="AB63" s="262"/>
      <c r="AC63" s="266"/>
      <c r="AD63" s="266"/>
      <c r="AE63" s="174"/>
      <c r="AF63" s="174"/>
      <c r="AG63" s="174"/>
    </row>
    <row r="64" spans="2:33" x14ac:dyDescent="0.25">
      <c r="B64" s="172"/>
      <c r="C64" s="352"/>
      <c r="D64" s="173"/>
      <c r="E64" s="173"/>
      <c r="F64" s="173"/>
      <c r="G64" s="173"/>
      <c r="H64" s="132"/>
      <c r="I64" s="132"/>
      <c r="J64" s="132"/>
      <c r="K64" s="132"/>
      <c r="L64" s="132"/>
      <c r="M64" s="132"/>
      <c r="N64" s="132"/>
      <c r="O64" s="132"/>
      <c r="P64" s="258"/>
      <c r="Q64" s="258"/>
      <c r="R64" s="258"/>
      <c r="S64" s="258"/>
      <c r="T64" s="258"/>
      <c r="U64" s="258"/>
      <c r="V64" s="258"/>
      <c r="W64" s="262"/>
      <c r="X64" s="262"/>
      <c r="Y64" s="262"/>
      <c r="Z64" s="262"/>
      <c r="AA64" s="262"/>
      <c r="AB64" s="262"/>
      <c r="AC64" s="266"/>
      <c r="AD64" s="266"/>
      <c r="AE64" s="174"/>
      <c r="AF64" s="174"/>
      <c r="AG64" s="174"/>
    </row>
    <row r="65" spans="2:33" x14ac:dyDescent="0.25">
      <c r="B65" s="172"/>
      <c r="C65" s="352"/>
      <c r="D65" s="173"/>
      <c r="E65" s="173"/>
      <c r="F65" s="173"/>
      <c r="G65" s="173"/>
      <c r="H65" s="132"/>
      <c r="I65" s="132"/>
      <c r="J65" s="132"/>
      <c r="K65" s="132"/>
      <c r="L65" s="132"/>
      <c r="M65" s="132"/>
      <c r="N65" s="132"/>
      <c r="O65" s="132"/>
      <c r="P65" s="258"/>
      <c r="Q65" s="258"/>
      <c r="R65" s="258"/>
      <c r="S65" s="258"/>
      <c r="T65" s="258"/>
      <c r="U65" s="258"/>
      <c r="V65" s="258"/>
      <c r="W65" s="262"/>
      <c r="X65" s="262"/>
      <c r="Y65" s="262"/>
      <c r="Z65" s="262"/>
      <c r="AA65" s="262"/>
      <c r="AB65" s="262"/>
      <c r="AC65" s="266"/>
      <c r="AD65" s="266"/>
      <c r="AE65" s="174"/>
      <c r="AF65" s="174"/>
      <c r="AG65" s="174"/>
    </row>
    <row r="66" spans="2:33" x14ac:dyDescent="0.25">
      <c r="B66" s="172"/>
      <c r="C66" s="352"/>
      <c r="D66" s="173"/>
      <c r="E66" s="173"/>
      <c r="F66" s="173"/>
      <c r="G66" s="173"/>
      <c r="H66" s="132"/>
      <c r="I66" s="132"/>
      <c r="J66" s="132"/>
      <c r="K66" s="132"/>
      <c r="L66" s="132"/>
      <c r="M66" s="132"/>
      <c r="N66" s="132"/>
      <c r="O66" s="132"/>
      <c r="P66" s="258"/>
      <c r="Q66" s="258"/>
      <c r="R66" s="258"/>
      <c r="S66" s="258"/>
      <c r="T66" s="258"/>
      <c r="U66" s="258"/>
      <c r="V66" s="258"/>
      <c r="W66" s="262"/>
      <c r="X66" s="262"/>
      <c r="Y66" s="262"/>
      <c r="Z66" s="262"/>
      <c r="AA66" s="262"/>
      <c r="AB66" s="262"/>
      <c r="AC66" s="266"/>
      <c r="AD66" s="266"/>
      <c r="AE66" s="174"/>
      <c r="AF66" s="174"/>
      <c r="AG66" s="174"/>
    </row>
    <row r="67" spans="2:33" x14ac:dyDescent="0.25">
      <c r="B67" s="172"/>
      <c r="C67" s="352"/>
      <c r="D67" s="173"/>
      <c r="E67" s="173"/>
      <c r="F67" s="173"/>
      <c r="G67" s="173"/>
      <c r="H67" s="132"/>
      <c r="I67" s="132"/>
      <c r="J67" s="132"/>
      <c r="K67" s="132"/>
      <c r="L67" s="132"/>
      <c r="M67" s="132"/>
      <c r="N67" s="132"/>
      <c r="O67" s="132"/>
      <c r="P67" s="258"/>
      <c r="Q67" s="258"/>
      <c r="R67" s="258"/>
      <c r="S67" s="258"/>
      <c r="T67" s="258"/>
      <c r="U67" s="258"/>
      <c r="V67" s="258"/>
      <c r="W67" s="262"/>
      <c r="X67" s="262"/>
      <c r="Y67" s="262"/>
      <c r="Z67" s="262"/>
      <c r="AA67" s="262"/>
      <c r="AB67" s="262"/>
      <c r="AC67" s="266"/>
      <c r="AD67" s="266"/>
      <c r="AE67" s="174"/>
      <c r="AF67" s="174"/>
      <c r="AG67" s="174"/>
    </row>
    <row r="68" spans="2:33" x14ac:dyDescent="0.25">
      <c r="B68" s="172"/>
      <c r="C68" s="352"/>
      <c r="D68" s="173"/>
      <c r="E68" s="173"/>
      <c r="F68" s="173"/>
      <c r="G68" s="173"/>
      <c r="H68" s="132"/>
      <c r="I68" s="132"/>
      <c r="J68" s="132"/>
      <c r="K68" s="132"/>
      <c r="L68" s="132"/>
      <c r="M68" s="132"/>
      <c r="N68" s="132"/>
      <c r="O68" s="132"/>
      <c r="P68" s="258"/>
      <c r="Q68" s="258"/>
      <c r="R68" s="258"/>
      <c r="S68" s="258"/>
      <c r="T68" s="258"/>
      <c r="U68" s="258"/>
      <c r="V68" s="258"/>
      <c r="W68" s="262"/>
      <c r="X68" s="262"/>
      <c r="Y68" s="262"/>
      <c r="Z68" s="262"/>
      <c r="AA68" s="262"/>
      <c r="AB68" s="262"/>
      <c r="AC68" s="266"/>
      <c r="AD68" s="266"/>
      <c r="AE68" s="174"/>
      <c r="AF68" s="174"/>
      <c r="AG68" s="174"/>
    </row>
    <row r="69" spans="2:33" x14ac:dyDescent="0.25">
      <c r="B69" s="172"/>
      <c r="C69" s="352"/>
      <c r="D69" s="173"/>
      <c r="E69" s="173"/>
      <c r="F69" s="173"/>
      <c r="G69" s="173"/>
      <c r="H69" s="132"/>
      <c r="I69" s="132"/>
      <c r="J69" s="132"/>
      <c r="K69" s="132"/>
      <c r="L69" s="132"/>
      <c r="M69" s="132"/>
      <c r="N69" s="132"/>
      <c r="O69" s="132"/>
      <c r="P69" s="258"/>
      <c r="Q69" s="258"/>
      <c r="R69" s="258"/>
      <c r="S69" s="258"/>
      <c r="T69" s="258"/>
      <c r="U69" s="258"/>
      <c r="V69" s="258"/>
      <c r="W69" s="262"/>
      <c r="X69" s="262"/>
      <c r="Y69" s="262"/>
      <c r="Z69" s="262"/>
      <c r="AA69" s="262"/>
      <c r="AB69" s="262"/>
      <c r="AC69" s="266"/>
      <c r="AD69" s="266"/>
      <c r="AE69" s="174"/>
      <c r="AF69" s="174"/>
      <c r="AG69" s="174"/>
    </row>
    <row r="70" spans="2:33" x14ac:dyDescent="0.25">
      <c r="B70" s="172"/>
      <c r="C70" s="352"/>
      <c r="D70" s="173"/>
      <c r="E70" s="173"/>
      <c r="F70" s="173"/>
      <c r="G70" s="173"/>
      <c r="H70" s="132"/>
      <c r="I70" s="132"/>
      <c r="J70" s="132"/>
      <c r="K70" s="132"/>
      <c r="L70" s="132"/>
      <c r="M70" s="132"/>
      <c r="N70" s="132"/>
      <c r="O70" s="132"/>
      <c r="P70" s="258"/>
      <c r="Q70" s="258"/>
      <c r="R70" s="258"/>
      <c r="S70" s="258"/>
      <c r="T70" s="258"/>
      <c r="U70" s="258"/>
      <c r="V70" s="258"/>
      <c r="W70" s="262"/>
      <c r="X70" s="262"/>
      <c r="Y70" s="262"/>
      <c r="Z70" s="262"/>
      <c r="AA70" s="262"/>
      <c r="AB70" s="262"/>
      <c r="AC70" s="266"/>
      <c r="AD70" s="266"/>
      <c r="AE70" s="174"/>
      <c r="AF70" s="174"/>
      <c r="AG70" s="174"/>
    </row>
    <row r="71" spans="2:33" x14ac:dyDescent="0.25">
      <c r="B71" s="172"/>
      <c r="C71" s="352"/>
      <c r="D71" s="173"/>
      <c r="E71" s="173"/>
      <c r="F71" s="173"/>
      <c r="G71" s="173"/>
      <c r="H71" s="132"/>
      <c r="I71" s="132"/>
      <c r="J71" s="132"/>
      <c r="K71" s="132"/>
      <c r="L71" s="132"/>
      <c r="M71" s="132"/>
      <c r="N71" s="132"/>
      <c r="O71" s="132"/>
      <c r="P71" s="258"/>
      <c r="Q71" s="258"/>
      <c r="R71" s="258"/>
      <c r="S71" s="258"/>
      <c r="T71" s="258"/>
      <c r="U71" s="258"/>
      <c r="V71" s="258"/>
      <c r="W71" s="262"/>
      <c r="X71" s="262"/>
      <c r="Y71" s="262"/>
      <c r="Z71" s="262"/>
      <c r="AA71" s="262"/>
      <c r="AB71" s="262"/>
      <c r="AC71" s="266"/>
      <c r="AD71" s="266"/>
      <c r="AE71" s="174"/>
      <c r="AF71" s="174"/>
      <c r="AG71" s="174"/>
    </row>
    <row r="72" spans="2:33" x14ac:dyDescent="0.25">
      <c r="B72" s="172"/>
      <c r="C72" s="352"/>
      <c r="D72" s="173"/>
      <c r="E72" s="173"/>
      <c r="F72" s="173"/>
      <c r="G72" s="173"/>
      <c r="H72" s="132"/>
      <c r="I72" s="132"/>
      <c r="J72" s="132"/>
      <c r="K72" s="132"/>
      <c r="L72" s="132"/>
      <c r="M72" s="132"/>
      <c r="N72" s="132"/>
      <c r="O72" s="132"/>
      <c r="P72" s="258"/>
      <c r="Q72" s="258"/>
      <c r="R72" s="258"/>
      <c r="S72" s="258"/>
      <c r="T72" s="258"/>
      <c r="U72" s="258"/>
      <c r="V72" s="258"/>
      <c r="W72" s="262"/>
      <c r="X72" s="262"/>
      <c r="Y72" s="262"/>
      <c r="Z72" s="262"/>
      <c r="AA72" s="262"/>
      <c r="AB72" s="262"/>
      <c r="AC72" s="266"/>
      <c r="AD72" s="266"/>
      <c r="AE72" s="174"/>
      <c r="AF72" s="174"/>
      <c r="AG72" s="174"/>
    </row>
    <row r="73" spans="2:33" x14ac:dyDescent="0.25">
      <c r="B73" s="172"/>
      <c r="C73" s="352"/>
      <c r="D73" s="173"/>
      <c r="E73" s="173"/>
      <c r="F73" s="173"/>
      <c r="G73" s="173"/>
      <c r="H73" s="132"/>
      <c r="I73" s="132"/>
      <c r="J73" s="132"/>
      <c r="K73" s="132"/>
      <c r="L73" s="132"/>
      <c r="M73" s="132"/>
      <c r="N73" s="132"/>
      <c r="O73" s="132"/>
      <c r="P73" s="258"/>
      <c r="Q73" s="258"/>
      <c r="R73" s="258"/>
      <c r="S73" s="258"/>
      <c r="T73" s="258"/>
      <c r="U73" s="258"/>
      <c r="V73" s="258"/>
      <c r="W73" s="262"/>
      <c r="X73" s="262"/>
      <c r="Y73" s="262"/>
      <c r="Z73" s="262"/>
      <c r="AA73" s="262"/>
      <c r="AB73" s="262"/>
      <c r="AC73" s="266"/>
      <c r="AD73" s="266"/>
      <c r="AE73" s="174"/>
      <c r="AF73" s="174"/>
      <c r="AG73" s="174"/>
    </row>
    <row r="74" spans="2:33" x14ac:dyDescent="0.25">
      <c r="B74" s="172"/>
      <c r="C74" s="352"/>
      <c r="D74" s="173"/>
      <c r="E74" s="173"/>
      <c r="F74" s="173"/>
      <c r="G74" s="173"/>
      <c r="H74" s="132"/>
      <c r="I74" s="132"/>
      <c r="J74" s="132"/>
      <c r="K74" s="132"/>
      <c r="L74" s="132"/>
      <c r="M74" s="132"/>
      <c r="N74" s="132"/>
      <c r="O74" s="132"/>
      <c r="P74" s="258"/>
      <c r="Q74" s="258"/>
      <c r="R74" s="258"/>
      <c r="S74" s="258"/>
      <c r="T74" s="258"/>
      <c r="U74" s="258"/>
      <c r="V74" s="258"/>
      <c r="W74" s="262"/>
      <c r="X74" s="262"/>
      <c r="Y74" s="262"/>
      <c r="Z74" s="262"/>
      <c r="AA74" s="262"/>
      <c r="AB74" s="262"/>
      <c r="AC74" s="266"/>
      <c r="AD74" s="266"/>
      <c r="AE74" s="174"/>
      <c r="AF74" s="174"/>
      <c r="AG74" s="174"/>
    </row>
    <row r="75" spans="2:33" x14ac:dyDescent="0.25">
      <c r="B75" s="172"/>
      <c r="C75" s="352"/>
      <c r="D75" s="173"/>
      <c r="E75" s="173"/>
      <c r="F75" s="173"/>
      <c r="G75" s="173"/>
      <c r="H75" s="132"/>
      <c r="I75" s="132"/>
      <c r="J75" s="132"/>
      <c r="K75" s="132"/>
      <c r="L75" s="132"/>
      <c r="M75" s="132"/>
      <c r="N75" s="132"/>
      <c r="O75" s="132"/>
      <c r="P75" s="258"/>
      <c r="Q75" s="258"/>
      <c r="R75" s="258"/>
      <c r="S75" s="258"/>
      <c r="T75" s="258"/>
      <c r="U75" s="258"/>
      <c r="V75" s="258"/>
      <c r="W75" s="262"/>
      <c r="X75" s="262"/>
      <c r="Y75" s="262"/>
      <c r="Z75" s="262"/>
      <c r="AA75" s="262"/>
      <c r="AB75" s="262"/>
      <c r="AC75" s="266"/>
      <c r="AD75" s="266"/>
      <c r="AE75" s="174"/>
      <c r="AF75" s="174"/>
      <c r="AG75" s="174"/>
    </row>
    <row r="76" spans="2:33" x14ac:dyDescent="0.25">
      <c r="B76" s="172"/>
      <c r="C76" s="352"/>
      <c r="D76" s="173"/>
      <c r="E76" s="173"/>
      <c r="F76" s="173"/>
      <c r="G76" s="173"/>
      <c r="H76" s="132"/>
      <c r="I76" s="132"/>
      <c r="J76" s="132"/>
      <c r="K76" s="132"/>
      <c r="L76" s="132"/>
      <c r="M76" s="132"/>
      <c r="N76" s="132"/>
      <c r="O76" s="132"/>
      <c r="P76" s="258"/>
      <c r="Q76" s="258"/>
      <c r="R76" s="258"/>
      <c r="S76" s="258"/>
      <c r="T76" s="258"/>
      <c r="U76" s="258"/>
      <c r="V76" s="258"/>
      <c r="W76" s="262"/>
      <c r="X76" s="262"/>
      <c r="Y76" s="262"/>
      <c r="Z76" s="262"/>
      <c r="AA76" s="262"/>
      <c r="AB76" s="262"/>
      <c r="AC76" s="266"/>
      <c r="AD76" s="266"/>
      <c r="AE76" s="174"/>
      <c r="AF76" s="174"/>
      <c r="AG76" s="174"/>
    </row>
    <row r="77" spans="2:33" x14ac:dyDescent="0.25">
      <c r="B77" s="172"/>
      <c r="C77" s="352"/>
      <c r="D77" s="173"/>
      <c r="E77" s="173"/>
      <c r="F77" s="173"/>
      <c r="G77" s="173"/>
      <c r="H77" s="132"/>
      <c r="I77" s="132"/>
      <c r="J77" s="132"/>
      <c r="K77" s="132"/>
      <c r="L77" s="132"/>
      <c r="M77" s="132"/>
      <c r="N77" s="132"/>
      <c r="O77" s="132"/>
      <c r="P77" s="258"/>
      <c r="Q77" s="258"/>
      <c r="R77" s="258"/>
      <c r="S77" s="258"/>
      <c r="T77" s="258"/>
      <c r="U77" s="258"/>
      <c r="V77" s="258"/>
      <c r="W77" s="262"/>
      <c r="X77" s="262"/>
      <c r="Y77" s="262"/>
      <c r="Z77" s="262"/>
      <c r="AA77" s="262"/>
      <c r="AB77" s="262"/>
      <c r="AC77" s="266"/>
      <c r="AD77" s="266"/>
      <c r="AE77" s="174"/>
      <c r="AF77" s="174"/>
      <c r="AG77" s="174"/>
    </row>
    <row r="78" spans="2:33" x14ac:dyDescent="0.25">
      <c r="B78" s="172"/>
      <c r="C78" s="352"/>
      <c r="D78" s="173"/>
      <c r="E78" s="173"/>
      <c r="F78" s="173"/>
      <c r="G78" s="173"/>
      <c r="H78" s="132"/>
      <c r="I78" s="132"/>
      <c r="J78" s="132"/>
      <c r="K78" s="132"/>
      <c r="L78" s="132"/>
      <c r="M78" s="132"/>
      <c r="N78" s="132"/>
      <c r="O78" s="132"/>
      <c r="P78" s="258"/>
      <c r="Q78" s="258"/>
      <c r="R78" s="258"/>
      <c r="S78" s="258"/>
      <c r="T78" s="258"/>
      <c r="U78" s="258"/>
      <c r="V78" s="258"/>
      <c r="W78" s="262"/>
      <c r="X78" s="262"/>
      <c r="Y78" s="262"/>
      <c r="Z78" s="262"/>
      <c r="AA78" s="262"/>
      <c r="AB78" s="262"/>
      <c r="AC78" s="266"/>
      <c r="AD78" s="266"/>
      <c r="AE78" s="174"/>
      <c r="AF78" s="174"/>
      <c r="AG78" s="174"/>
    </row>
    <row r="79" spans="2:33" x14ac:dyDescent="0.25">
      <c r="B79" s="172"/>
      <c r="C79" s="352"/>
      <c r="D79" s="173"/>
      <c r="E79" s="173"/>
      <c r="F79" s="173"/>
      <c r="G79" s="173"/>
      <c r="H79" s="132"/>
      <c r="I79" s="132"/>
      <c r="J79" s="132"/>
      <c r="K79" s="132"/>
      <c r="L79" s="132"/>
      <c r="M79" s="132"/>
      <c r="N79" s="132"/>
      <c r="O79" s="132"/>
      <c r="P79" s="258"/>
      <c r="Q79" s="258"/>
      <c r="R79" s="258"/>
      <c r="S79" s="258"/>
      <c r="T79" s="258"/>
      <c r="U79" s="258"/>
      <c r="V79" s="258"/>
      <c r="W79" s="262"/>
      <c r="X79" s="262"/>
      <c r="Y79" s="262"/>
      <c r="Z79" s="262"/>
      <c r="AA79" s="262"/>
      <c r="AB79" s="262"/>
      <c r="AC79" s="266"/>
      <c r="AD79" s="266"/>
      <c r="AE79" s="174"/>
      <c r="AF79" s="174"/>
      <c r="AG79" s="174"/>
    </row>
    <row r="80" spans="2:33" x14ac:dyDescent="0.25">
      <c r="B80" s="172"/>
      <c r="C80" s="352"/>
      <c r="D80" s="173"/>
      <c r="E80" s="173"/>
      <c r="F80" s="173"/>
      <c r="G80" s="173"/>
      <c r="H80" s="132"/>
      <c r="I80" s="132"/>
      <c r="J80" s="132"/>
      <c r="K80" s="132"/>
      <c r="L80" s="132"/>
      <c r="M80" s="132"/>
      <c r="N80" s="132"/>
      <c r="O80" s="132"/>
      <c r="P80" s="258"/>
      <c r="Q80" s="258"/>
      <c r="R80" s="258"/>
      <c r="S80" s="258"/>
      <c r="T80" s="258"/>
      <c r="U80" s="258"/>
      <c r="V80" s="258"/>
      <c r="W80" s="262"/>
      <c r="X80" s="262"/>
      <c r="Y80" s="262"/>
      <c r="Z80" s="262"/>
      <c r="AA80" s="262"/>
      <c r="AB80" s="262"/>
      <c r="AC80" s="266"/>
      <c r="AD80" s="266"/>
      <c r="AE80" s="174"/>
      <c r="AF80" s="174"/>
      <c r="AG80" s="174"/>
    </row>
    <row r="81" spans="2:33" x14ac:dyDescent="0.25">
      <c r="B81" s="172"/>
      <c r="C81" s="352"/>
      <c r="D81" s="173"/>
      <c r="E81" s="173"/>
      <c r="F81" s="173"/>
      <c r="G81" s="173"/>
      <c r="H81" s="132"/>
      <c r="I81" s="132"/>
      <c r="J81" s="132"/>
      <c r="K81" s="132"/>
      <c r="L81" s="132"/>
      <c r="M81" s="132"/>
      <c r="N81" s="132"/>
      <c r="O81" s="132"/>
      <c r="P81" s="258"/>
      <c r="Q81" s="258"/>
      <c r="R81" s="258"/>
      <c r="S81" s="258"/>
      <c r="T81" s="258"/>
      <c r="U81" s="258"/>
      <c r="V81" s="258"/>
      <c r="W81" s="262"/>
      <c r="X81" s="262"/>
      <c r="Y81" s="262"/>
      <c r="Z81" s="262"/>
      <c r="AA81" s="262"/>
      <c r="AB81" s="262"/>
      <c r="AC81" s="266"/>
      <c r="AD81" s="266"/>
      <c r="AE81" s="174"/>
      <c r="AF81" s="174"/>
      <c r="AG81" s="174"/>
    </row>
    <row r="82" spans="2:33" x14ac:dyDescent="0.25">
      <c r="B82" s="172"/>
      <c r="C82" s="352"/>
      <c r="D82" s="173"/>
      <c r="E82" s="173"/>
      <c r="F82" s="173"/>
      <c r="G82" s="173"/>
      <c r="H82" s="132"/>
      <c r="I82" s="132"/>
      <c r="J82" s="132"/>
      <c r="K82" s="132"/>
      <c r="L82" s="132"/>
      <c r="M82" s="132"/>
      <c r="N82" s="132"/>
      <c r="O82" s="132"/>
      <c r="P82" s="258"/>
      <c r="Q82" s="258"/>
      <c r="R82" s="258"/>
      <c r="S82" s="258"/>
      <c r="T82" s="258"/>
      <c r="U82" s="258"/>
      <c r="V82" s="258"/>
      <c r="W82" s="262"/>
      <c r="X82" s="262"/>
      <c r="Y82" s="262"/>
      <c r="Z82" s="262"/>
      <c r="AA82" s="262"/>
      <c r="AB82" s="262"/>
      <c r="AC82" s="266"/>
      <c r="AD82" s="266"/>
      <c r="AE82" s="174"/>
      <c r="AF82" s="174"/>
      <c r="AG82" s="174"/>
    </row>
    <row r="83" spans="2:33" x14ac:dyDescent="0.25">
      <c r="B83" s="172"/>
      <c r="C83" s="352"/>
      <c r="D83" s="173"/>
      <c r="E83" s="173"/>
      <c r="F83" s="173"/>
      <c r="G83" s="173"/>
      <c r="H83" s="132"/>
      <c r="I83" s="132"/>
      <c r="J83" s="132"/>
      <c r="K83" s="132"/>
      <c r="L83" s="132"/>
      <c r="M83" s="132"/>
      <c r="N83" s="132"/>
      <c r="O83" s="132"/>
      <c r="P83" s="258"/>
      <c r="Q83" s="258"/>
      <c r="R83" s="258"/>
      <c r="S83" s="258"/>
      <c r="T83" s="258"/>
      <c r="U83" s="258"/>
      <c r="V83" s="258"/>
      <c r="W83" s="262"/>
      <c r="X83" s="262"/>
      <c r="Y83" s="262"/>
      <c r="Z83" s="262"/>
      <c r="AA83" s="262"/>
      <c r="AB83" s="262"/>
      <c r="AC83" s="266"/>
      <c r="AD83" s="266"/>
      <c r="AE83" s="174"/>
      <c r="AF83" s="174"/>
      <c r="AG83" s="174"/>
    </row>
    <row r="84" spans="2:33" x14ac:dyDescent="0.25">
      <c r="B84" s="172"/>
      <c r="C84" s="352"/>
      <c r="D84" s="173"/>
      <c r="E84" s="173"/>
      <c r="F84" s="173"/>
      <c r="G84" s="173"/>
      <c r="H84" s="132"/>
      <c r="I84" s="132"/>
      <c r="J84" s="132"/>
      <c r="K84" s="132"/>
      <c r="L84" s="132"/>
      <c r="M84" s="132"/>
      <c r="N84" s="132"/>
      <c r="O84" s="132"/>
      <c r="P84" s="258"/>
      <c r="Q84" s="258"/>
      <c r="R84" s="258"/>
      <c r="S84" s="258"/>
      <c r="T84" s="258"/>
      <c r="U84" s="258"/>
      <c r="V84" s="258"/>
      <c r="W84" s="262"/>
      <c r="X84" s="262"/>
      <c r="Y84" s="262"/>
      <c r="Z84" s="262"/>
      <c r="AA84" s="262"/>
      <c r="AB84" s="262"/>
      <c r="AC84" s="266"/>
      <c r="AD84" s="266"/>
      <c r="AE84" s="174"/>
      <c r="AF84" s="174"/>
      <c r="AG84" s="174"/>
    </row>
    <row r="85" spans="2:33" x14ac:dyDescent="0.25">
      <c r="B85" s="172"/>
      <c r="C85" s="352"/>
      <c r="D85" s="173"/>
      <c r="E85" s="173"/>
      <c r="F85" s="173"/>
      <c r="G85" s="173"/>
      <c r="H85" s="132"/>
      <c r="I85" s="132"/>
      <c r="J85" s="132"/>
      <c r="K85" s="132"/>
      <c r="L85" s="132"/>
      <c r="M85" s="132"/>
      <c r="N85" s="132"/>
      <c r="O85" s="132"/>
      <c r="P85" s="258"/>
      <c r="Q85" s="258"/>
      <c r="R85" s="258"/>
      <c r="S85" s="258"/>
      <c r="T85" s="258"/>
      <c r="U85" s="258"/>
      <c r="V85" s="258"/>
      <c r="W85" s="262"/>
      <c r="X85" s="262"/>
      <c r="Y85" s="262"/>
      <c r="Z85" s="262"/>
      <c r="AA85" s="262"/>
      <c r="AB85" s="262"/>
      <c r="AC85" s="266"/>
      <c r="AD85" s="266"/>
      <c r="AE85" s="174"/>
      <c r="AF85" s="174"/>
      <c r="AG85" s="174"/>
    </row>
    <row r="86" spans="2:33" x14ac:dyDescent="0.25">
      <c r="B86" s="172"/>
      <c r="C86" s="352"/>
      <c r="D86" s="173"/>
      <c r="E86" s="173"/>
      <c r="F86" s="173"/>
      <c r="G86" s="173"/>
      <c r="H86" s="132"/>
      <c r="I86" s="132"/>
      <c r="J86" s="132"/>
      <c r="K86" s="132"/>
      <c r="L86" s="132"/>
      <c r="M86" s="132"/>
      <c r="N86" s="132"/>
      <c r="O86" s="132"/>
      <c r="P86" s="258"/>
      <c r="Q86" s="258"/>
      <c r="R86" s="258"/>
      <c r="S86" s="258"/>
      <c r="T86" s="258"/>
      <c r="U86" s="258"/>
      <c r="V86" s="258"/>
      <c r="W86" s="262"/>
      <c r="X86" s="262"/>
      <c r="Y86" s="262"/>
      <c r="Z86" s="262"/>
      <c r="AA86" s="262"/>
      <c r="AB86" s="262"/>
      <c r="AC86" s="266"/>
      <c r="AD86" s="266"/>
      <c r="AE86" s="174"/>
      <c r="AF86" s="174"/>
      <c r="AG86" s="174"/>
    </row>
    <row r="87" spans="2:33" x14ac:dyDescent="0.25">
      <c r="B87" s="172"/>
      <c r="C87" s="352"/>
      <c r="D87" s="173"/>
      <c r="E87" s="173"/>
      <c r="F87" s="173"/>
      <c r="G87" s="173"/>
      <c r="H87" s="132"/>
      <c r="I87" s="132"/>
      <c r="J87" s="132"/>
      <c r="K87" s="132"/>
      <c r="L87" s="132"/>
      <c r="M87" s="132"/>
      <c r="N87" s="132"/>
      <c r="O87" s="132"/>
      <c r="P87" s="258"/>
      <c r="Q87" s="258"/>
      <c r="R87" s="258"/>
      <c r="S87" s="258"/>
      <c r="T87" s="258"/>
      <c r="U87" s="258"/>
      <c r="V87" s="258"/>
      <c r="W87" s="262"/>
      <c r="X87" s="262"/>
      <c r="Y87" s="262"/>
      <c r="Z87" s="262"/>
      <c r="AA87" s="262"/>
      <c r="AB87" s="262"/>
      <c r="AC87" s="266"/>
      <c r="AD87" s="266"/>
      <c r="AE87" s="174"/>
      <c r="AF87" s="174"/>
      <c r="AG87" s="174"/>
    </row>
    <row r="88" spans="2:33" x14ac:dyDescent="0.25">
      <c r="B88" s="172"/>
      <c r="C88" s="352"/>
      <c r="D88" s="173"/>
      <c r="E88" s="173"/>
      <c r="F88" s="173"/>
      <c r="G88" s="173"/>
      <c r="H88" s="132"/>
      <c r="I88" s="132"/>
      <c r="J88" s="132"/>
      <c r="K88" s="132"/>
      <c r="L88" s="132"/>
      <c r="M88" s="132"/>
      <c r="N88" s="132"/>
      <c r="O88" s="132"/>
      <c r="P88" s="258"/>
      <c r="Q88" s="258"/>
      <c r="R88" s="258"/>
      <c r="S88" s="258"/>
      <c r="T88" s="258"/>
      <c r="U88" s="258"/>
      <c r="V88" s="258"/>
      <c r="W88" s="262"/>
      <c r="X88" s="262"/>
      <c r="Y88" s="262"/>
      <c r="Z88" s="262"/>
      <c r="AA88" s="262"/>
      <c r="AB88" s="262"/>
      <c r="AC88" s="266"/>
      <c r="AD88" s="266"/>
      <c r="AE88" s="174"/>
      <c r="AF88" s="174"/>
      <c r="AG88" s="174"/>
    </row>
    <row r="89" spans="2:33" x14ac:dyDescent="0.25">
      <c r="B89" s="172"/>
      <c r="C89" s="352"/>
      <c r="D89" s="173"/>
      <c r="E89" s="173"/>
      <c r="F89" s="173"/>
      <c r="G89" s="173"/>
      <c r="H89" s="132"/>
      <c r="I89" s="132"/>
      <c r="J89" s="132"/>
      <c r="K89" s="132"/>
      <c r="L89" s="132"/>
      <c r="M89" s="132"/>
      <c r="N89" s="132"/>
      <c r="O89" s="132"/>
      <c r="P89" s="258"/>
      <c r="Q89" s="258"/>
      <c r="R89" s="258"/>
      <c r="S89" s="258"/>
      <c r="T89" s="258"/>
      <c r="U89" s="258"/>
      <c r="V89" s="258"/>
      <c r="W89" s="262"/>
      <c r="X89" s="262"/>
      <c r="Y89" s="262"/>
      <c r="Z89" s="262"/>
      <c r="AA89" s="262"/>
      <c r="AB89" s="262"/>
      <c r="AC89" s="266"/>
      <c r="AD89" s="266"/>
      <c r="AE89" s="174"/>
      <c r="AF89" s="174"/>
      <c r="AG89" s="174"/>
    </row>
    <row r="90" spans="2:33" x14ac:dyDescent="0.25">
      <c r="B90" s="172"/>
      <c r="C90" s="352"/>
      <c r="D90" s="173"/>
      <c r="E90" s="173"/>
      <c r="F90" s="173"/>
      <c r="G90" s="173"/>
      <c r="H90" s="132"/>
      <c r="I90" s="132"/>
      <c r="J90" s="132"/>
      <c r="K90" s="132"/>
      <c r="L90" s="132"/>
      <c r="M90" s="132"/>
      <c r="N90" s="132"/>
      <c r="O90" s="132"/>
      <c r="P90" s="258"/>
      <c r="Q90" s="258"/>
      <c r="R90" s="258"/>
      <c r="S90" s="258"/>
      <c r="T90" s="258"/>
      <c r="U90" s="258"/>
      <c r="V90" s="258"/>
      <c r="W90" s="262"/>
      <c r="X90" s="262"/>
      <c r="Y90" s="262"/>
      <c r="Z90" s="262"/>
      <c r="AA90" s="262"/>
      <c r="AB90" s="262"/>
      <c r="AC90" s="266"/>
      <c r="AD90" s="266"/>
      <c r="AE90" s="174"/>
      <c r="AF90" s="174"/>
      <c r="AG90" s="174"/>
    </row>
    <row r="91" spans="2:33" x14ac:dyDescent="0.25">
      <c r="B91" s="172"/>
      <c r="C91" s="352"/>
      <c r="D91" s="173"/>
      <c r="E91" s="173"/>
      <c r="F91" s="173"/>
      <c r="G91" s="173"/>
      <c r="H91" s="132"/>
      <c r="I91" s="132"/>
      <c r="J91" s="132"/>
      <c r="K91" s="132"/>
      <c r="L91" s="132"/>
      <c r="M91" s="132"/>
      <c r="N91" s="132"/>
      <c r="O91" s="132"/>
      <c r="P91" s="258"/>
      <c r="Q91" s="258"/>
      <c r="R91" s="258"/>
      <c r="S91" s="258"/>
      <c r="T91" s="258"/>
      <c r="U91" s="258"/>
      <c r="V91" s="258"/>
      <c r="W91" s="262"/>
      <c r="X91" s="262"/>
      <c r="Y91" s="262"/>
      <c r="Z91" s="262"/>
      <c r="AA91" s="262"/>
      <c r="AB91" s="262"/>
      <c r="AC91" s="266"/>
      <c r="AD91" s="266"/>
      <c r="AE91" s="174"/>
      <c r="AF91" s="174"/>
      <c r="AG91" s="174"/>
    </row>
    <row r="92" spans="2:33" x14ac:dyDescent="0.25">
      <c r="B92" s="175"/>
      <c r="C92" s="352"/>
      <c r="D92" s="176"/>
      <c r="E92" s="176"/>
      <c r="F92" s="176"/>
      <c r="G92" s="176"/>
      <c r="H92" s="132"/>
      <c r="I92" s="132"/>
      <c r="J92" s="132"/>
      <c r="K92" s="132"/>
      <c r="L92" s="132"/>
      <c r="M92" s="136"/>
      <c r="N92" s="136"/>
      <c r="O92" s="136"/>
      <c r="P92" s="260"/>
      <c r="Q92" s="260"/>
      <c r="R92" s="260"/>
      <c r="S92" s="260"/>
      <c r="T92" s="260"/>
      <c r="U92" s="260"/>
      <c r="V92" s="260"/>
      <c r="W92" s="264"/>
      <c r="X92" s="264"/>
      <c r="Y92" s="264"/>
      <c r="Z92" s="264"/>
      <c r="AA92" s="264"/>
      <c r="AB92" s="264"/>
      <c r="AC92" s="266"/>
      <c r="AD92" s="266"/>
      <c r="AE92" s="174"/>
      <c r="AF92" s="177"/>
      <c r="AG92" s="177"/>
    </row>
  </sheetData>
  <sheetProtection insertRows="0" sort="0" autoFilter="0"/>
  <mergeCells count="18">
    <mergeCell ref="B4:AG6"/>
    <mergeCell ref="B9:J19"/>
    <mergeCell ref="B7:K7"/>
    <mergeCell ref="B3:K3"/>
    <mergeCell ref="B2:N2"/>
    <mergeCell ref="B21:K21"/>
    <mergeCell ref="W24:AB24"/>
    <mergeCell ref="H24:V24"/>
    <mergeCell ref="AC24:AD24"/>
    <mergeCell ref="B22:AG22"/>
    <mergeCell ref="B24:G24"/>
    <mergeCell ref="B23:G23"/>
    <mergeCell ref="H23:L23"/>
    <mergeCell ref="M23:V23"/>
    <mergeCell ref="W23:AB23"/>
    <mergeCell ref="AC23:AD23"/>
    <mergeCell ref="AE23:AF23"/>
    <mergeCell ref="AE24:AF24"/>
  </mergeCells>
  <phoneticPr fontId="62" type="noConversion"/>
  <conditionalFormatting sqref="H24 K25:AB25">
    <cfRule type="expression" dxfId="63" priority="17">
      <formula>$L$10="Transport"</formula>
    </cfRule>
  </conditionalFormatting>
  <conditionalFormatting sqref="M26:Q26 S26:AB26 H26:L92 M27:AB64 M65:Q65 S65:AB65 M66:AB92">
    <cfRule type="expression" dxfId="62" priority="10">
      <formula>$H26="Inland Ferry"</formula>
    </cfRule>
    <cfRule type="expression" dxfId="61" priority="11">
      <formula>$H26="Rest Area"</formula>
    </cfRule>
  </conditionalFormatting>
  <conditionalFormatting sqref="R65">
    <cfRule type="expression" dxfId="60" priority="70">
      <formula>$H26="Inland Ferry"</formula>
    </cfRule>
    <cfRule type="expression" dxfId="59" priority="71">
      <formula>$H26="Rest Area"</formula>
    </cfRule>
  </conditionalFormatting>
  <conditionalFormatting sqref="AC26:AF92">
    <cfRule type="expression" dxfId="58" priority="1">
      <formula>$I26="Emergency Call Box"</formula>
    </cfRule>
    <cfRule type="expression" dxfId="57" priority="2">
      <formula>$I26="Wi-Fi Hotspot"</formula>
    </cfRule>
    <cfRule type="expression" dxfId="56" priority="3">
      <formula>$AG26 = "Not Enough Capacity"</formula>
    </cfRule>
    <cfRule type="expression" dxfId="55" priority="4">
      <formula>$AG26 = "Sufficient Capacity"</formula>
    </cfRule>
  </conditionalFormatting>
  <conditionalFormatting sqref="AC25:AG25">
    <cfRule type="expression" dxfId="54" priority="5">
      <formula>$L$10="Transport"</formula>
    </cfRule>
  </conditionalFormatting>
  <conditionalFormatting sqref="AC26:AG92 M26:Q26 S26:AB26 H26:L92 M27:AB92">
    <cfRule type="expression" dxfId="53" priority="18">
      <formula>$L$10="Transport"</formula>
    </cfRule>
  </conditionalFormatting>
  <conditionalFormatting sqref="AE25:AF25">
    <cfRule type="expression" dxfId="52" priority="7">
      <formula>$L$10="Transport"</formula>
    </cfRule>
  </conditionalFormatting>
  <conditionalFormatting sqref="AG25">
    <cfRule type="expression" dxfId="51" priority="14">
      <formula>$L$10="Transport"</formula>
    </cfRule>
  </conditionalFormatting>
  <conditionalFormatting sqref="AG26:AG92">
    <cfRule type="expression" dxfId="50" priority="12">
      <formula>$I26="Emergency Call Box"</formula>
    </cfRule>
    <cfRule type="expression" dxfId="49" priority="13">
      <formula>$I26="Wi-Fi Hotspot"</formula>
    </cfRule>
    <cfRule type="expression" dxfId="48" priority="15">
      <formula>$AG26 = "Not Enough Capacity"</formula>
    </cfRule>
    <cfRule type="expression" dxfId="47" priority="16">
      <formula>$AG26 = "Sufficient Capacity"</formula>
    </cfRule>
  </conditionalFormatting>
  <dataValidations count="1">
    <dataValidation allowBlank="1" showDropDown="1" showInputMessage="1" showErrorMessage="1" sqref="K26:K92" xr:uid="{9E50833A-FAB5-4513-A691-0E938E94A82F}"/>
  </dataValidations>
  <pageMargins left="0.25" right="0.25" top="0.75" bottom="0.75" header="0.3" footer="0.3"/>
  <pageSetup paperSize="17" scale="27" fitToHeight="0" orientation="landscape" r:id="rId1"/>
  <headerFooter>
    <oddFooter>Page &amp;P of &amp;N</oddFooter>
  </headerFooter>
  <tableParts count="1">
    <tablePart r:id="rId2"/>
  </tableParts>
  <extLst>
    <ext xmlns:x14="http://schemas.microsoft.com/office/spreadsheetml/2009/9/main" uri="{CCE6A557-97BC-4b89-ADB6-D9C93CAAB3DF}">
      <x14:dataValidations xmlns:xm="http://schemas.microsoft.com/office/excel/2006/main" count="9">
        <x14:dataValidation type="list" allowBlank="1" showErrorMessage="1" errorTitle="Error" error="Use the drop-down list" xr:uid="{D2BEED97-417C-4CA6-9D9D-5C4431959450}">
          <x14:formula1>
            <xm:f>'Lists - 1'!$C$16:$C$17</xm:f>
          </x14:formula1>
          <xm:sqref>I26:I92</xm:sqref>
        </x14:dataValidation>
        <x14:dataValidation type="list" allowBlank="1" showErrorMessage="1" errorTitle="Error" error="Use the drop-down list" xr:uid="{FA69EE14-2A2A-4C38-8EDE-09875FC38013}">
          <x14:formula1>
            <xm:f>'Lists - 1'!$D$28:$D$29</xm:f>
          </x14:formula1>
          <xm:sqref>H26:H92</xm:sqref>
        </x14:dataValidation>
        <x14:dataValidation type="list" allowBlank="1" showInputMessage="1" showErrorMessage="1" xr:uid="{C273AF35-E7E9-4955-94FF-2528FCA2EE6F}">
          <x14:formula1>
            <xm:f>'Lists - 1'!$D$33:$D$37</xm:f>
          </x14:formula1>
          <xm:sqref>J26:J92</xm:sqref>
        </x14:dataValidation>
        <x14:dataValidation type="list" allowBlank="1" showInputMessage="1" showErrorMessage="1" xr:uid="{D45000AE-0CC3-4031-8E3A-40C3DBF71CAF}">
          <x14:formula1>
            <xm:f>'Lists - 1'!$B$33:$B$40</xm:f>
          </x14:formula1>
          <xm:sqref>L26:L92</xm:sqref>
        </x14:dataValidation>
        <x14:dataValidation type="list" allowBlank="1" showInputMessage="1" showErrorMessage="1" xr:uid="{F54FB934-D16A-4ECE-87BB-D9BDA851BBDA}">
          <x14:formula1>
            <xm:f>'Lists - 1'!$B$44:$B$47</xm:f>
          </x14:formula1>
          <xm:sqref>P26:P92</xm:sqref>
        </x14:dataValidation>
        <x14:dataValidation type="list" allowBlank="1" showInputMessage="1" showErrorMessage="1" xr:uid="{F2142029-7F5F-4F29-B83B-D4AAEF8B2655}">
          <x14:formula1>
            <xm:f>'Lists - 1'!$D$41:$D$48</xm:f>
          </x14:formula1>
          <xm:sqref>Q26:Q92</xm:sqref>
        </x14:dataValidation>
        <x14:dataValidation type="list" allowBlank="1" showInputMessage="1" showErrorMessage="1" xr:uid="{368E7050-182E-41C9-BFEE-73AA4E02B574}">
          <x14:formula1>
            <xm:f>'Lists - 1'!$B$50:$B$55</xm:f>
          </x14:formula1>
          <xm:sqref>T26:T92</xm:sqref>
        </x14:dataValidation>
        <x14:dataValidation type="list" allowBlank="1" showInputMessage="1" showErrorMessage="1" xr:uid="{092B327F-2A8A-4F16-A3A5-E7D3CA10726E}">
          <x14:formula1>
            <xm:f>'Lists - 1'!$D$52:$D$54</xm:f>
          </x14:formula1>
          <xm:sqref>AC26:AC92</xm:sqref>
        </x14:dataValidation>
        <x14:dataValidation type="list" allowBlank="1" showInputMessage="1" showErrorMessage="1" xr:uid="{2E3216DF-7BE1-49E8-A445-DEDD3BCE42AC}">
          <x14:formula1>
            <xm:f>'Primary &amp; Secondary'!$D$2:$D$93</xm:f>
          </x14:formula1>
          <xm:sqref>C26:C92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7497E-B122-4F76-8E2A-A37D0F1CC7B0}">
  <sheetPr>
    <pageSetUpPr fitToPage="1"/>
  </sheetPr>
  <dimension ref="A2:AG92"/>
  <sheetViews>
    <sheetView zoomScale="80" zoomScaleNormal="80" workbookViewId="0">
      <selection activeCell="F19" sqref="F19"/>
    </sheetView>
  </sheetViews>
  <sheetFormatPr defaultColWidth="0" defaultRowHeight="15" x14ac:dyDescent="0.25"/>
  <cols>
    <col min="1" max="1" width="2.5" style="2" customWidth="1"/>
    <col min="2" max="2" width="14.625" style="2" customWidth="1"/>
    <col min="3" max="3" width="16.25" style="2" customWidth="1"/>
    <col min="4" max="4" width="17.25" style="2" customWidth="1"/>
    <col min="5" max="7" width="17.5" style="2" customWidth="1"/>
    <col min="8" max="8" width="27.625" style="2" customWidth="1"/>
    <col min="9" max="9" width="21.375" style="2" customWidth="1"/>
    <col min="10" max="10" width="18.375" style="2" customWidth="1"/>
    <col min="11" max="11" width="12.375" style="2" customWidth="1"/>
    <col min="12" max="12" width="30.625" style="2" customWidth="1"/>
    <col min="13" max="13" width="2.5" style="2" customWidth="1"/>
    <col min="14" max="20" width="9" style="2" hidden="1" customWidth="1"/>
    <col min="21" max="33" width="0" style="2" hidden="1" customWidth="1"/>
    <col min="34" max="16384" width="9" style="2" hidden="1"/>
  </cols>
  <sheetData>
    <row r="2" spans="2:13" ht="23.25" x14ac:dyDescent="0.25">
      <c r="B2" s="386" t="s">
        <v>7114</v>
      </c>
      <c r="C2" s="387"/>
      <c r="D2" s="387"/>
      <c r="E2" s="387"/>
      <c r="F2" s="387"/>
      <c r="G2" s="387"/>
      <c r="H2" s="387"/>
      <c r="I2" s="387"/>
      <c r="J2" s="387"/>
      <c r="K2" s="387"/>
      <c r="L2" s="387"/>
    </row>
    <row r="3" spans="2:13" ht="21" x14ac:dyDescent="0.25">
      <c r="B3" s="416" t="s">
        <v>7123</v>
      </c>
      <c r="C3" s="417"/>
      <c r="D3" s="417"/>
      <c r="E3" s="417"/>
      <c r="F3" s="417"/>
      <c r="G3" s="417"/>
      <c r="H3" s="417"/>
      <c r="I3" s="417"/>
      <c r="J3" s="417"/>
      <c r="K3" s="417"/>
      <c r="L3" s="443"/>
      <c r="M3" s="246"/>
    </row>
    <row r="4" spans="2:13" ht="15" customHeight="1" x14ac:dyDescent="0.25">
      <c r="B4" s="361" t="s">
        <v>7124</v>
      </c>
      <c r="C4" s="13"/>
      <c r="D4" s="17"/>
      <c r="E4" s="17"/>
      <c r="F4" s="17"/>
      <c r="G4" s="17"/>
      <c r="H4" s="17"/>
      <c r="I4" s="17"/>
      <c r="J4" s="17"/>
      <c r="K4" s="17"/>
      <c r="L4" s="17"/>
    </row>
    <row r="5" spans="2:13" ht="15" customHeight="1" x14ac:dyDescent="0.25">
      <c r="B5" s="360"/>
      <c r="C5" s="17"/>
      <c r="D5" s="17"/>
      <c r="E5" s="17"/>
      <c r="F5" s="17"/>
      <c r="G5" s="17"/>
      <c r="H5" s="17"/>
      <c r="I5" s="17"/>
      <c r="J5" s="17"/>
      <c r="K5" s="17"/>
      <c r="L5" s="17"/>
    </row>
    <row r="6" spans="2:13" ht="15" customHeight="1" x14ac:dyDescent="0.25">
      <c r="B6" s="329"/>
      <c r="C6" s="330"/>
      <c r="D6" s="330"/>
      <c r="E6" s="330"/>
      <c r="F6" s="330"/>
      <c r="G6" s="330"/>
      <c r="H6" s="330"/>
      <c r="I6" s="330"/>
      <c r="J6" s="330"/>
      <c r="K6" s="330"/>
      <c r="L6" s="330"/>
    </row>
    <row r="7" spans="2:13" ht="21" customHeight="1" x14ac:dyDescent="0.25">
      <c r="B7" s="416" t="s">
        <v>21</v>
      </c>
      <c r="C7" s="417"/>
      <c r="D7" s="417"/>
      <c r="E7" s="417"/>
      <c r="F7" s="417"/>
      <c r="G7" s="417"/>
      <c r="H7" s="417"/>
      <c r="I7" s="417"/>
      <c r="J7" s="417"/>
      <c r="K7" s="417"/>
      <c r="L7" s="417"/>
    </row>
    <row r="8" spans="2:13" x14ac:dyDescent="0.25">
      <c r="B8" s="30"/>
      <c r="C8" s="31"/>
      <c r="D8" s="31"/>
      <c r="E8" s="31"/>
      <c r="F8" s="31"/>
      <c r="G8" s="31"/>
      <c r="H8" s="31"/>
      <c r="I8" s="31"/>
      <c r="J8" s="31"/>
      <c r="K8" s="31"/>
      <c r="L8" s="31"/>
    </row>
    <row r="9" spans="2:13" ht="33" customHeight="1" x14ac:dyDescent="0.25">
      <c r="B9" s="439" t="s">
        <v>7482</v>
      </c>
      <c r="C9" s="440"/>
      <c r="D9" s="440"/>
      <c r="E9" s="440"/>
      <c r="F9" s="440"/>
      <c r="G9" s="440"/>
      <c r="H9" s="440"/>
      <c r="I9" s="440"/>
      <c r="J9" s="440"/>
      <c r="K9" s="163" t="s">
        <v>15</v>
      </c>
      <c r="L9" s="159" t="str">
        <f>IF(ISBLANK('INSTRUCTIONS - Project Info'!E28), "Auto-Populated from the INSTRUCTIONS Sheet", 'INSTRUCTIONS - Project Info'!E28)</f>
        <v>Auto-Populated from the INSTRUCTIONS Sheet</v>
      </c>
    </row>
    <row r="10" spans="2:13" ht="15.75" customHeight="1" x14ac:dyDescent="0.25">
      <c r="B10" s="439"/>
      <c r="C10" s="440"/>
      <c r="D10" s="440"/>
      <c r="E10" s="440"/>
      <c r="F10" s="440"/>
      <c r="G10" s="440"/>
      <c r="H10" s="440"/>
      <c r="I10" s="440"/>
      <c r="J10" s="440"/>
      <c r="K10" s="364" t="s">
        <v>7126</v>
      </c>
      <c r="L10" s="144">
        <f>COUNTIF($C$26:$C$92,"Road Segment")</f>
        <v>0</v>
      </c>
    </row>
    <row r="11" spans="2:13" ht="30" x14ac:dyDescent="0.25">
      <c r="B11" s="439"/>
      <c r="C11" s="440"/>
      <c r="D11" s="440"/>
      <c r="E11" s="440"/>
      <c r="F11" s="440"/>
      <c r="G11" s="440"/>
      <c r="H11" s="440"/>
      <c r="I11" s="440"/>
      <c r="J11" s="440"/>
      <c r="K11" s="364" t="s">
        <v>23</v>
      </c>
      <c r="L11" s="144">
        <f>COUNTIF($C$26:$C$92,"Rest Area")</f>
        <v>0</v>
      </c>
    </row>
    <row r="12" spans="2:13" ht="15.75" customHeight="1" x14ac:dyDescent="0.25">
      <c r="B12" s="439"/>
      <c r="C12" s="440"/>
      <c r="D12" s="440"/>
      <c r="E12" s="440"/>
      <c r="F12" s="440"/>
      <c r="G12" s="440"/>
      <c r="H12" s="440"/>
      <c r="I12" s="440"/>
      <c r="J12" s="440"/>
      <c r="K12" s="364" t="s">
        <v>7127</v>
      </c>
      <c r="L12" s="144">
        <f>COUNTIF($C$26:$C$92,"Highway Pullout")</f>
        <v>0</v>
      </c>
    </row>
    <row r="13" spans="2:13" ht="30" x14ac:dyDescent="0.25">
      <c r="B13" s="439"/>
      <c r="C13" s="440"/>
      <c r="D13" s="440"/>
      <c r="E13" s="440"/>
      <c r="F13" s="440"/>
      <c r="G13" s="440"/>
      <c r="H13" s="440"/>
      <c r="I13" s="440"/>
      <c r="J13" s="440"/>
      <c r="K13" s="364" t="s">
        <v>24</v>
      </c>
      <c r="L13" s="144">
        <f>COUNTIF($C$26:$C$92,"Inland Ferry")</f>
        <v>0</v>
      </c>
    </row>
    <row r="14" spans="2:13" ht="30" x14ac:dyDescent="0.25">
      <c r="B14" s="439"/>
      <c r="C14" s="440"/>
      <c r="D14" s="440"/>
      <c r="E14" s="440"/>
      <c r="F14" s="440"/>
      <c r="G14" s="440"/>
      <c r="H14" s="440"/>
      <c r="I14" s="440"/>
      <c r="J14" s="440"/>
      <c r="K14" s="364" t="s">
        <v>7128</v>
      </c>
      <c r="L14" s="144">
        <f>COUNTIF($C$26:$C$92,"Other")</f>
        <v>0</v>
      </c>
    </row>
    <row r="15" spans="2:13" ht="15.75" customHeight="1" x14ac:dyDescent="0.25">
      <c r="B15" s="439"/>
      <c r="C15" s="440"/>
      <c r="D15" s="440"/>
      <c r="E15" s="440"/>
      <c r="F15" s="440"/>
      <c r="G15" s="440"/>
      <c r="H15" s="440"/>
      <c r="I15" s="440"/>
      <c r="J15" s="440"/>
      <c r="K15" s="128"/>
      <c r="L15" s="35"/>
    </row>
    <row r="16" spans="2:13" ht="15" customHeight="1" x14ac:dyDescent="0.25">
      <c r="B16" s="439"/>
      <c r="C16" s="440"/>
      <c r="D16" s="440"/>
      <c r="E16" s="440"/>
      <c r="F16" s="440"/>
      <c r="G16" s="440"/>
      <c r="H16" s="440"/>
      <c r="I16" s="440"/>
      <c r="J16" s="440"/>
      <c r="K16" s="128"/>
      <c r="L16" s="159"/>
    </row>
    <row r="17" spans="2:12" ht="15" customHeight="1" x14ac:dyDescent="0.25">
      <c r="B17" s="439"/>
      <c r="C17" s="440"/>
      <c r="D17" s="440"/>
      <c r="E17" s="440"/>
      <c r="F17" s="440"/>
      <c r="G17" s="440"/>
      <c r="H17" s="440"/>
      <c r="I17" s="440"/>
      <c r="J17" s="440"/>
      <c r="K17" s="128"/>
      <c r="L17" s="159"/>
    </row>
    <row r="18" spans="2:12" ht="15.75" customHeight="1" x14ac:dyDescent="0.25">
      <c r="B18" s="439"/>
      <c r="C18" s="440"/>
      <c r="D18" s="440"/>
      <c r="E18" s="440"/>
      <c r="F18" s="440"/>
      <c r="G18" s="440"/>
      <c r="H18" s="440"/>
      <c r="I18" s="440"/>
      <c r="J18" s="440"/>
      <c r="K18" s="33"/>
      <c r="L18" s="35"/>
    </row>
    <row r="19" spans="2:12" ht="18" customHeight="1" x14ac:dyDescent="0.25">
      <c r="B19" s="354"/>
      <c r="C19" s="355"/>
      <c r="D19" s="355"/>
      <c r="E19" s="355"/>
      <c r="F19" s="355"/>
      <c r="G19" s="355"/>
      <c r="H19" s="355"/>
      <c r="I19" s="355"/>
      <c r="J19" s="355"/>
      <c r="K19" s="168"/>
      <c r="L19" s="168"/>
    </row>
    <row r="20" spans="2:12" ht="15.75" x14ac:dyDescent="0.25">
      <c r="B20" s="21"/>
      <c r="C20" s="22"/>
      <c r="D20" s="22"/>
      <c r="E20" s="22"/>
      <c r="F20" s="22"/>
      <c r="G20" s="22"/>
      <c r="H20" s="134"/>
      <c r="I20" s="134"/>
      <c r="J20" s="134"/>
      <c r="K20" s="134"/>
      <c r="L20" s="134"/>
    </row>
    <row r="21" spans="2:12" ht="21" x14ac:dyDescent="0.25">
      <c r="B21" s="335" t="s">
        <v>7120</v>
      </c>
      <c r="C21" s="232"/>
      <c r="D21" s="232"/>
      <c r="E21" s="232"/>
      <c r="F21" s="232"/>
      <c r="G21" s="232"/>
      <c r="H21" s="232"/>
      <c r="I21" s="232"/>
      <c r="J21" s="232"/>
      <c r="K21" s="232"/>
      <c r="L21" s="232"/>
    </row>
    <row r="22" spans="2:12" x14ac:dyDescent="0.25">
      <c r="B22" s="325"/>
      <c r="C22" s="326"/>
      <c r="D22" s="326"/>
      <c r="E22" s="326"/>
      <c r="F22" s="326"/>
      <c r="G22" s="326"/>
      <c r="H22" s="326"/>
      <c r="I22" s="326"/>
      <c r="J22" s="326"/>
      <c r="K22" s="326"/>
      <c r="L22" s="326"/>
    </row>
    <row r="23" spans="2:12" s="271" customFormat="1" x14ac:dyDescent="0.25">
      <c r="B23" s="383" t="s">
        <v>25</v>
      </c>
      <c r="C23" s="430" t="s">
        <v>43</v>
      </c>
      <c r="D23" s="430"/>
      <c r="E23" s="430"/>
      <c r="F23" s="430"/>
      <c r="G23" s="430" t="s">
        <v>28</v>
      </c>
      <c r="H23" s="430"/>
      <c r="I23" s="430"/>
      <c r="J23" s="430"/>
      <c r="K23" s="430"/>
      <c r="L23" s="431"/>
    </row>
    <row r="24" spans="2:12" ht="21.75" customHeight="1" x14ac:dyDescent="0.25">
      <c r="B24" s="426" t="s">
        <v>7122</v>
      </c>
      <c r="C24" s="427"/>
      <c r="D24" s="427"/>
      <c r="E24" s="427"/>
      <c r="F24" s="428"/>
      <c r="G24" s="444" t="s">
        <v>30</v>
      </c>
      <c r="H24" s="445"/>
      <c r="I24" s="445"/>
      <c r="J24" s="445"/>
      <c r="K24" s="445"/>
      <c r="L24" s="445"/>
    </row>
    <row r="25" spans="2:12" ht="60" x14ac:dyDescent="0.25">
      <c r="B25" s="137" t="s">
        <v>7118</v>
      </c>
      <c r="C25" s="137" t="s">
        <v>7125</v>
      </c>
      <c r="D25" s="137" t="s">
        <v>7121</v>
      </c>
      <c r="E25" s="138" t="s">
        <v>33</v>
      </c>
      <c r="F25" s="138" t="s">
        <v>34</v>
      </c>
      <c r="G25" s="353" t="s">
        <v>35</v>
      </c>
      <c r="H25" s="343" t="s">
        <v>36</v>
      </c>
      <c r="I25" s="343" t="s">
        <v>37</v>
      </c>
      <c r="J25" s="353" t="s">
        <v>7129</v>
      </c>
      <c r="K25" s="343" t="s">
        <v>38</v>
      </c>
      <c r="L25" s="343" t="s">
        <v>39</v>
      </c>
    </row>
    <row r="26" spans="2:12" x14ac:dyDescent="0.25">
      <c r="B26" s="172"/>
      <c r="C26" s="363"/>
      <c r="D26" s="362"/>
      <c r="E26" s="173"/>
      <c r="F26" s="173"/>
      <c r="G26" s="359"/>
      <c r="H26" s="359"/>
      <c r="I26" s="359"/>
      <c r="J26" s="359"/>
      <c r="K26" s="359"/>
      <c r="L26" s="359"/>
    </row>
    <row r="27" spans="2:12" x14ac:dyDescent="0.25">
      <c r="B27" s="172"/>
      <c r="C27" s="363"/>
      <c r="D27" s="362"/>
      <c r="E27" s="173"/>
      <c r="F27" s="173"/>
      <c r="G27" s="173"/>
      <c r="H27" s="173"/>
      <c r="I27" s="173"/>
      <c r="J27" s="359"/>
      <c r="K27" s="173"/>
      <c r="L27" s="173"/>
    </row>
    <row r="28" spans="2:12" x14ac:dyDescent="0.25">
      <c r="B28" s="172"/>
      <c r="C28" s="363"/>
      <c r="D28" s="362"/>
      <c r="E28" s="173"/>
      <c r="F28" s="173"/>
      <c r="G28" s="173"/>
      <c r="H28" s="173"/>
      <c r="I28" s="173"/>
      <c r="J28" s="359"/>
      <c r="K28" s="173"/>
      <c r="L28" s="173"/>
    </row>
    <row r="29" spans="2:12" x14ac:dyDescent="0.25">
      <c r="B29" s="172"/>
      <c r="C29" s="363"/>
      <c r="D29" s="362"/>
      <c r="E29" s="173"/>
      <c r="F29" s="173"/>
      <c r="G29" s="173"/>
      <c r="H29" s="173"/>
      <c r="I29" s="173"/>
      <c r="J29" s="359"/>
      <c r="K29" s="173"/>
      <c r="L29" s="173"/>
    </row>
    <row r="30" spans="2:12" x14ac:dyDescent="0.25">
      <c r="B30" s="172"/>
      <c r="C30" s="363"/>
      <c r="D30" s="362"/>
      <c r="E30" s="173"/>
      <c r="F30" s="173"/>
      <c r="G30" s="173"/>
      <c r="H30" s="173"/>
      <c r="I30" s="173"/>
      <c r="J30" s="359"/>
      <c r="K30" s="173"/>
      <c r="L30" s="173"/>
    </row>
    <row r="31" spans="2:12" x14ac:dyDescent="0.25">
      <c r="B31" s="172"/>
      <c r="C31" s="363"/>
      <c r="D31" s="362"/>
      <c r="E31" s="173"/>
      <c r="F31" s="173"/>
      <c r="G31" s="173"/>
      <c r="H31" s="173"/>
      <c r="I31" s="173"/>
      <c r="J31" s="359"/>
      <c r="K31" s="173"/>
      <c r="L31" s="173"/>
    </row>
    <row r="32" spans="2:12" x14ac:dyDescent="0.25">
      <c r="B32" s="172"/>
      <c r="C32" s="363"/>
      <c r="D32" s="362"/>
      <c r="E32" s="173"/>
      <c r="F32" s="173"/>
      <c r="G32" s="173"/>
      <c r="H32" s="173"/>
      <c r="I32" s="173"/>
      <c r="J32" s="359"/>
      <c r="K32" s="173"/>
      <c r="L32" s="173"/>
    </row>
    <row r="33" spans="2:12" x14ac:dyDescent="0.25">
      <c r="B33" s="172"/>
      <c r="C33" s="363"/>
      <c r="D33" s="362"/>
      <c r="E33" s="173"/>
      <c r="F33" s="173"/>
      <c r="G33" s="173"/>
      <c r="H33" s="173"/>
      <c r="I33" s="173"/>
      <c r="J33" s="359"/>
      <c r="K33" s="173"/>
      <c r="L33" s="173"/>
    </row>
    <row r="34" spans="2:12" x14ac:dyDescent="0.25">
      <c r="B34" s="172"/>
      <c r="C34" s="363"/>
      <c r="D34" s="362"/>
      <c r="E34" s="173"/>
      <c r="F34" s="173"/>
      <c r="G34" s="173"/>
      <c r="H34" s="173"/>
      <c r="I34" s="173"/>
      <c r="J34" s="359"/>
      <c r="K34" s="173"/>
      <c r="L34" s="173"/>
    </row>
    <row r="35" spans="2:12" x14ac:dyDescent="0.25">
      <c r="B35" s="172"/>
      <c r="C35" s="363"/>
      <c r="D35" s="362"/>
      <c r="E35" s="173"/>
      <c r="F35" s="173"/>
      <c r="G35" s="173"/>
      <c r="H35" s="173"/>
      <c r="I35" s="173"/>
      <c r="J35" s="359"/>
      <c r="K35" s="173"/>
      <c r="L35" s="173"/>
    </row>
    <row r="36" spans="2:12" x14ac:dyDescent="0.25">
      <c r="B36" s="172"/>
      <c r="C36" s="363"/>
      <c r="D36" s="362"/>
      <c r="E36" s="173"/>
      <c r="F36" s="173"/>
      <c r="G36" s="173"/>
      <c r="H36" s="173"/>
      <c r="I36" s="173"/>
      <c r="J36" s="359"/>
      <c r="K36" s="173"/>
      <c r="L36" s="173"/>
    </row>
    <row r="37" spans="2:12" x14ac:dyDescent="0.25">
      <c r="B37" s="172"/>
      <c r="C37" s="363"/>
      <c r="D37" s="362"/>
      <c r="E37" s="173"/>
      <c r="F37" s="173"/>
      <c r="G37" s="173"/>
      <c r="H37" s="173"/>
      <c r="I37" s="173"/>
      <c r="J37" s="359"/>
      <c r="K37" s="173"/>
      <c r="L37" s="173"/>
    </row>
    <row r="38" spans="2:12" x14ac:dyDescent="0.25">
      <c r="B38" s="172"/>
      <c r="C38" s="363"/>
      <c r="D38" s="362"/>
      <c r="E38" s="173"/>
      <c r="F38" s="173"/>
      <c r="G38" s="173"/>
      <c r="H38" s="173"/>
      <c r="I38" s="173"/>
      <c r="J38" s="359"/>
      <c r="K38" s="173"/>
      <c r="L38" s="173"/>
    </row>
    <row r="39" spans="2:12" x14ac:dyDescent="0.25">
      <c r="B39" s="172"/>
      <c r="C39" s="363"/>
      <c r="D39" s="362"/>
      <c r="E39" s="173"/>
      <c r="F39" s="173"/>
      <c r="G39" s="173"/>
      <c r="H39" s="173"/>
      <c r="I39" s="173"/>
      <c r="J39" s="359"/>
      <c r="K39" s="173"/>
      <c r="L39" s="173"/>
    </row>
    <row r="40" spans="2:12" x14ac:dyDescent="0.25">
      <c r="B40" s="172"/>
      <c r="C40" s="363"/>
      <c r="D40" s="362"/>
      <c r="E40" s="173"/>
      <c r="F40" s="173"/>
      <c r="G40" s="173"/>
      <c r="H40" s="173"/>
      <c r="I40" s="173"/>
      <c r="J40" s="359"/>
      <c r="K40" s="173"/>
      <c r="L40" s="173"/>
    </row>
    <row r="41" spans="2:12" x14ac:dyDescent="0.25">
      <c r="B41" s="172"/>
      <c r="C41" s="363"/>
      <c r="D41" s="362"/>
      <c r="E41" s="173"/>
      <c r="F41" s="173"/>
      <c r="G41" s="173"/>
      <c r="H41" s="173"/>
      <c r="I41" s="173"/>
      <c r="J41" s="359"/>
      <c r="K41" s="173"/>
      <c r="L41" s="173"/>
    </row>
    <row r="42" spans="2:12" x14ac:dyDescent="0.25">
      <c r="B42" s="172"/>
      <c r="C42" s="363"/>
      <c r="D42" s="362"/>
      <c r="E42" s="173"/>
      <c r="F42" s="173"/>
      <c r="G42" s="173"/>
      <c r="H42" s="173"/>
      <c r="I42" s="173"/>
      <c r="J42" s="359"/>
      <c r="K42" s="173"/>
      <c r="L42" s="173"/>
    </row>
    <row r="43" spans="2:12" x14ac:dyDescent="0.25">
      <c r="B43" s="172"/>
      <c r="C43" s="363"/>
      <c r="D43" s="362"/>
      <c r="E43" s="173"/>
      <c r="F43" s="173"/>
      <c r="G43" s="173"/>
      <c r="H43" s="173"/>
      <c r="I43" s="173"/>
      <c r="J43" s="359"/>
      <c r="K43" s="173"/>
      <c r="L43" s="173"/>
    </row>
    <row r="44" spans="2:12" x14ac:dyDescent="0.25">
      <c r="B44" s="172"/>
      <c r="C44" s="363"/>
      <c r="D44" s="362"/>
      <c r="E44" s="173"/>
      <c r="F44" s="173"/>
      <c r="G44" s="173"/>
      <c r="H44" s="173"/>
      <c r="I44" s="173"/>
      <c r="J44" s="359"/>
      <c r="K44" s="173"/>
      <c r="L44" s="173"/>
    </row>
    <row r="45" spans="2:12" x14ac:dyDescent="0.25">
      <c r="B45" s="172"/>
      <c r="C45" s="363"/>
      <c r="D45" s="362"/>
      <c r="E45" s="173"/>
      <c r="F45" s="173"/>
      <c r="G45" s="173"/>
      <c r="H45" s="173"/>
      <c r="I45" s="173"/>
      <c r="J45" s="359"/>
      <c r="K45" s="173"/>
      <c r="L45" s="173"/>
    </row>
    <row r="46" spans="2:12" x14ac:dyDescent="0.25">
      <c r="B46" s="172"/>
      <c r="C46" s="363"/>
      <c r="D46" s="362"/>
      <c r="E46" s="173"/>
      <c r="F46" s="173"/>
      <c r="G46" s="173"/>
      <c r="H46" s="173"/>
      <c r="I46" s="173"/>
      <c r="J46" s="359"/>
      <c r="K46" s="173"/>
      <c r="L46" s="173"/>
    </row>
    <row r="47" spans="2:12" x14ac:dyDescent="0.25">
      <c r="B47" s="172"/>
      <c r="C47" s="363"/>
      <c r="D47" s="362"/>
      <c r="E47" s="173"/>
      <c r="F47" s="173"/>
      <c r="G47" s="173"/>
      <c r="H47" s="173"/>
      <c r="I47" s="173"/>
      <c r="J47" s="359"/>
      <c r="K47" s="173"/>
      <c r="L47" s="173"/>
    </row>
    <row r="48" spans="2:12" x14ac:dyDescent="0.25">
      <c r="B48" s="172"/>
      <c r="C48" s="363"/>
      <c r="D48" s="362"/>
      <c r="E48" s="173"/>
      <c r="F48" s="173"/>
      <c r="G48" s="173"/>
      <c r="H48" s="173"/>
      <c r="I48" s="173"/>
      <c r="J48" s="359"/>
      <c r="K48" s="173"/>
      <c r="L48" s="173"/>
    </row>
    <row r="49" spans="2:12" x14ac:dyDescent="0.25">
      <c r="B49" s="172"/>
      <c r="C49" s="363"/>
      <c r="D49" s="362"/>
      <c r="E49" s="173"/>
      <c r="F49" s="173"/>
      <c r="G49" s="173"/>
      <c r="H49" s="173"/>
      <c r="I49" s="173"/>
      <c r="J49" s="359"/>
      <c r="K49" s="173"/>
      <c r="L49" s="173"/>
    </row>
    <row r="50" spans="2:12" x14ac:dyDescent="0.25">
      <c r="B50" s="172"/>
      <c r="C50" s="363"/>
      <c r="D50" s="362"/>
      <c r="E50" s="173"/>
      <c r="F50" s="173"/>
      <c r="G50" s="173"/>
      <c r="H50" s="173"/>
      <c r="I50" s="173"/>
      <c r="J50" s="359"/>
      <c r="K50" s="173"/>
      <c r="L50" s="173"/>
    </row>
    <row r="51" spans="2:12" x14ac:dyDescent="0.25">
      <c r="B51" s="172"/>
      <c r="C51" s="363"/>
      <c r="D51" s="362"/>
      <c r="E51" s="173"/>
      <c r="F51" s="173"/>
      <c r="G51" s="173"/>
      <c r="H51" s="173"/>
      <c r="I51" s="173"/>
      <c r="J51" s="359"/>
      <c r="K51" s="173"/>
      <c r="L51" s="173"/>
    </row>
    <row r="52" spans="2:12" x14ac:dyDescent="0.25">
      <c r="B52" s="172"/>
      <c r="C52" s="363"/>
      <c r="D52" s="362"/>
      <c r="E52" s="173"/>
      <c r="F52" s="173"/>
      <c r="G52" s="173"/>
      <c r="H52" s="173"/>
      <c r="I52" s="173"/>
      <c r="J52" s="359"/>
      <c r="K52" s="173"/>
      <c r="L52" s="173"/>
    </row>
    <row r="53" spans="2:12" x14ac:dyDescent="0.25">
      <c r="B53" s="172"/>
      <c r="C53" s="363"/>
      <c r="D53" s="362"/>
      <c r="E53" s="173"/>
      <c r="F53" s="173"/>
      <c r="G53" s="173"/>
      <c r="H53" s="173"/>
      <c r="I53" s="173"/>
      <c r="J53" s="359"/>
      <c r="K53" s="173"/>
      <c r="L53" s="173"/>
    </row>
    <row r="54" spans="2:12" x14ac:dyDescent="0.25">
      <c r="B54" s="172"/>
      <c r="C54" s="363"/>
      <c r="D54" s="362"/>
      <c r="E54" s="173"/>
      <c r="F54" s="173"/>
      <c r="G54" s="173"/>
      <c r="H54" s="173"/>
      <c r="I54" s="173"/>
      <c r="J54" s="359"/>
      <c r="K54" s="173"/>
      <c r="L54" s="173"/>
    </row>
    <row r="55" spans="2:12" x14ac:dyDescent="0.25">
      <c r="B55" s="172"/>
      <c r="C55" s="363"/>
      <c r="D55" s="362"/>
      <c r="E55" s="173"/>
      <c r="F55" s="173"/>
      <c r="G55" s="173"/>
      <c r="H55" s="173"/>
      <c r="I55" s="173"/>
      <c r="J55" s="359"/>
      <c r="K55" s="173"/>
      <c r="L55" s="173"/>
    </row>
    <row r="56" spans="2:12" x14ac:dyDescent="0.25">
      <c r="B56" s="172"/>
      <c r="C56" s="363"/>
      <c r="D56" s="362"/>
      <c r="E56" s="173"/>
      <c r="F56" s="173"/>
      <c r="G56" s="173"/>
      <c r="H56" s="173"/>
      <c r="I56" s="173"/>
      <c r="J56" s="359"/>
      <c r="K56" s="173"/>
      <c r="L56" s="173"/>
    </row>
    <row r="57" spans="2:12" x14ac:dyDescent="0.25">
      <c r="B57" s="172"/>
      <c r="C57" s="363"/>
      <c r="D57" s="362"/>
      <c r="E57" s="173"/>
      <c r="F57" s="173"/>
      <c r="G57" s="173"/>
      <c r="H57" s="173"/>
      <c r="I57" s="173"/>
      <c r="J57" s="359"/>
      <c r="K57" s="173"/>
      <c r="L57" s="173"/>
    </row>
    <row r="58" spans="2:12" x14ac:dyDescent="0.25">
      <c r="B58" s="172"/>
      <c r="C58" s="363"/>
      <c r="D58" s="362"/>
      <c r="E58" s="173"/>
      <c r="F58" s="173"/>
      <c r="G58" s="173"/>
      <c r="H58" s="173"/>
      <c r="I58" s="173"/>
      <c r="J58" s="359"/>
      <c r="K58" s="173"/>
      <c r="L58" s="173"/>
    </row>
    <row r="59" spans="2:12" x14ac:dyDescent="0.25">
      <c r="B59" s="172"/>
      <c r="C59" s="363"/>
      <c r="D59" s="362"/>
      <c r="E59" s="173"/>
      <c r="F59" s="173"/>
      <c r="G59" s="173"/>
      <c r="H59" s="173"/>
      <c r="I59" s="173"/>
      <c r="J59" s="359"/>
      <c r="K59" s="173"/>
      <c r="L59" s="173"/>
    </row>
    <row r="60" spans="2:12" x14ac:dyDescent="0.25">
      <c r="B60" s="172"/>
      <c r="C60" s="363"/>
      <c r="D60" s="362"/>
      <c r="E60" s="173"/>
      <c r="F60" s="173"/>
      <c r="G60" s="173"/>
      <c r="H60" s="173"/>
      <c r="I60" s="173"/>
      <c r="J60" s="359"/>
      <c r="K60" s="173"/>
      <c r="L60" s="173"/>
    </row>
    <row r="61" spans="2:12" x14ac:dyDescent="0.25">
      <c r="B61" s="172"/>
      <c r="C61" s="363"/>
      <c r="D61" s="362"/>
      <c r="E61" s="173"/>
      <c r="F61" s="173"/>
      <c r="G61" s="173"/>
      <c r="H61" s="173"/>
      <c r="I61" s="173"/>
      <c r="J61" s="359"/>
      <c r="K61" s="173"/>
      <c r="L61" s="173"/>
    </row>
    <row r="62" spans="2:12" x14ac:dyDescent="0.25">
      <c r="B62" s="172"/>
      <c r="C62" s="363"/>
      <c r="D62" s="362"/>
      <c r="E62" s="173"/>
      <c r="F62" s="173"/>
      <c r="G62" s="173"/>
      <c r="H62" s="173"/>
      <c r="I62" s="173"/>
      <c r="J62" s="359"/>
      <c r="K62" s="173"/>
      <c r="L62" s="173"/>
    </row>
    <row r="63" spans="2:12" x14ac:dyDescent="0.25">
      <c r="B63" s="172"/>
      <c r="C63" s="363"/>
      <c r="D63" s="362"/>
      <c r="E63" s="173"/>
      <c r="F63" s="173"/>
      <c r="G63" s="173"/>
      <c r="H63" s="173"/>
      <c r="I63" s="173"/>
      <c r="J63" s="359"/>
      <c r="K63" s="173"/>
      <c r="L63" s="173"/>
    </row>
    <row r="64" spans="2:12" x14ac:dyDescent="0.25">
      <c r="B64" s="172"/>
      <c r="C64" s="363"/>
      <c r="D64" s="362"/>
      <c r="E64" s="173"/>
      <c r="F64" s="173"/>
      <c r="G64" s="173"/>
      <c r="H64" s="173"/>
      <c r="I64" s="173"/>
      <c r="J64" s="359"/>
      <c r="K64" s="173"/>
      <c r="L64" s="173"/>
    </row>
    <row r="65" spans="2:12" x14ac:dyDescent="0.25">
      <c r="B65" s="172"/>
      <c r="C65" s="363"/>
      <c r="D65" s="362"/>
      <c r="E65" s="173"/>
      <c r="F65" s="173"/>
      <c r="G65" s="173"/>
      <c r="H65" s="173"/>
      <c r="I65" s="173"/>
      <c r="J65" s="359"/>
      <c r="K65" s="173"/>
      <c r="L65" s="173"/>
    </row>
    <row r="66" spans="2:12" x14ac:dyDescent="0.25">
      <c r="B66" s="172"/>
      <c r="C66" s="363"/>
      <c r="D66" s="362"/>
      <c r="E66" s="173"/>
      <c r="F66" s="173"/>
      <c r="G66" s="173"/>
      <c r="H66" s="173"/>
      <c r="I66" s="173"/>
      <c r="J66" s="359"/>
      <c r="K66" s="173"/>
      <c r="L66" s="173"/>
    </row>
    <row r="67" spans="2:12" x14ac:dyDescent="0.25">
      <c r="B67" s="172"/>
      <c r="C67" s="363"/>
      <c r="D67" s="362"/>
      <c r="E67" s="173"/>
      <c r="F67" s="173"/>
      <c r="G67" s="173"/>
      <c r="H67" s="173"/>
      <c r="I67" s="173"/>
      <c r="J67" s="359"/>
      <c r="K67" s="173"/>
      <c r="L67" s="173"/>
    </row>
    <row r="68" spans="2:12" x14ac:dyDescent="0.25">
      <c r="B68" s="172"/>
      <c r="C68" s="363"/>
      <c r="D68" s="362"/>
      <c r="E68" s="173"/>
      <c r="F68" s="173"/>
      <c r="G68" s="173"/>
      <c r="H68" s="173"/>
      <c r="I68" s="173"/>
      <c r="J68" s="359"/>
      <c r="K68" s="173"/>
      <c r="L68" s="173"/>
    </row>
    <row r="69" spans="2:12" x14ac:dyDescent="0.25">
      <c r="B69" s="172"/>
      <c r="C69" s="363"/>
      <c r="D69" s="362"/>
      <c r="E69" s="173"/>
      <c r="F69" s="173"/>
      <c r="G69" s="173"/>
      <c r="H69" s="173"/>
      <c r="I69" s="173"/>
      <c r="J69" s="359"/>
      <c r="K69" s="173"/>
      <c r="L69" s="173"/>
    </row>
    <row r="70" spans="2:12" x14ac:dyDescent="0.25">
      <c r="B70" s="172"/>
      <c r="C70" s="363"/>
      <c r="D70" s="362"/>
      <c r="E70" s="173"/>
      <c r="F70" s="173"/>
      <c r="G70" s="173"/>
      <c r="H70" s="173"/>
      <c r="I70" s="173"/>
      <c r="J70" s="359"/>
      <c r="K70" s="173"/>
      <c r="L70" s="173"/>
    </row>
    <row r="71" spans="2:12" x14ac:dyDescent="0.25">
      <c r="B71" s="172"/>
      <c r="C71" s="363"/>
      <c r="D71" s="362"/>
      <c r="E71" s="173"/>
      <c r="F71" s="173"/>
      <c r="G71" s="173"/>
      <c r="H71" s="173"/>
      <c r="I71" s="173"/>
      <c r="J71" s="359"/>
      <c r="K71" s="173"/>
      <c r="L71" s="173"/>
    </row>
    <row r="72" spans="2:12" x14ac:dyDescent="0.25">
      <c r="B72" s="172"/>
      <c r="C72" s="363"/>
      <c r="D72" s="362"/>
      <c r="E72" s="173"/>
      <c r="F72" s="173"/>
      <c r="G72" s="173"/>
      <c r="H72" s="173"/>
      <c r="I72" s="173"/>
      <c r="J72" s="359"/>
      <c r="K72" s="173"/>
      <c r="L72" s="173"/>
    </row>
    <row r="73" spans="2:12" x14ac:dyDescent="0.25">
      <c r="B73" s="172"/>
      <c r="C73" s="363"/>
      <c r="D73" s="362"/>
      <c r="E73" s="173"/>
      <c r="F73" s="173"/>
      <c r="G73" s="173"/>
      <c r="H73" s="173"/>
      <c r="I73" s="173"/>
      <c r="J73" s="359"/>
      <c r="K73" s="173"/>
      <c r="L73" s="173"/>
    </row>
    <row r="74" spans="2:12" x14ac:dyDescent="0.25">
      <c r="B74" s="172"/>
      <c r="C74" s="363"/>
      <c r="D74" s="362"/>
      <c r="E74" s="173"/>
      <c r="F74" s="173"/>
      <c r="G74" s="173"/>
      <c r="H74" s="173"/>
      <c r="I74" s="173"/>
      <c r="J74" s="359"/>
      <c r="K74" s="173"/>
      <c r="L74" s="173"/>
    </row>
    <row r="75" spans="2:12" x14ac:dyDescent="0.25">
      <c r="B75" s="172"/>
      <c r="C75" s="363"/>
      <c r="D75" s="362"/>
      <c r="E75" s="173"/>
      <c r="F75" s="173"/>
      <c r="G75" s="173"/>
      <c r="H75" s="173"/>
      <c r="I75" s="173"/>
      <c r="J75" s="359"/>
      <c r="K75" s="173"/>
      <c r="L75" s="173"/>
    </row>
    <row r="76" spans="2:12" x14ac:dyDescent="0.25">
      <c r="B76" s="172"/>
      <c r="C76" s="363"/>
      <c r="D76" s="362"/>
      <c r="E76" s="173"/>
      <c r="F76" s="173"/>
      <c r="G76" s="173"/>
      <c r="H76" s="173"/>
      <c r="I76" s="173"/>
      <c r="J76" s="359"/>
      <c r="K76" s="173"/>
      <c r="L76" s="173"/>
    </row>
    <row r="77" spans="2:12" x14ac:dyDescent="0.25">
      <c r="B77" s="172"/>
      <c r="C77" s="363"/>
      <c r="D77" s="362"/>
      <c r="E77" s="173"/>
      <c r="F77" s="173"/>
      <c r="G77" s="173"/>
      <c r="H77" s="173"/>
      <c r="I77" s="173"/>
      <c r="J77" s="359"/>
      <c r="K77" s="173"/>
      <c r="L77" s="173"/>
    </row>
    <row r="78" spans="2:12" x14ac:dyDescent="0.25">
      <c r="B78" s="172"/>
      <c r="C78" s="363"/>
      <c r="D78" s="362"/>
      <c r="E78" s="173"/>
      <c r="F78" s="173"/>
      <c r="G78" s="173"/>
      <c r="H78" s="173"/>
      <c r="I78" s="173"/>
      <c r="J78" s="359"/>
      <c r="K78" s="173"/>
      <c r="L78" s="173"/>
    </row>
    <row r="79" spans="2:12" x14ac:dyDescent="0.25">
      <c r="B79" s="172"/>
      <c r="C79" s="363"/>
      <c r="D79" s="362"/>
      <c r="E79" s="173"/>
      <c r="F79" s="173"/>
      <c r="G79" s="173"/>
      <c r="H79" s="173"/>
      <c r="I79" s="173"/>
      <c r="J79" s="359"/>
      <c r="K79" s="173"/>
      <c r="L79" s="173"/>
    </row>
    <row r="80" spans="2:12" x14ac:dyDescent="0.25">
      <c r="B80" s="172"/>
      <c r="C80" s="363"/>
      <c r="D80" s="362"/>
      <c r="E80" s="173"/>
      <c r="F80" s="173"/>
      <c r="G80" s="173"/>
      <c r="H80" s="173"/>
      <c r="I80" s="173"/>
      <c r="J80" s="359"/>
      <c r="K80" s="173"/>
      <c r="L80" s="173"/>
    </row>
    <row r="81" spans="2:12" x14ac:dyDescent="0.25">
      <c r="B81" s="172"/>
      <c r="C81" s="363"/>
      <c r="D81" s="362"/>
      <c r="E81" s="173"/>
      <c r="F81" s="173"/>
      <c r="G81" s="173"/>
      <c r="H81" s="173"/>
      <c r="I81" s="173"/>
      <c r="J81" s="359"/>
      <c r="K81" s="173"/>
      <c r="L81" s="173"/>
    </row>
    <row r="82" spans="2:12" x14ac:dyDescent="0.25">
      <c r="B82" s="172"/>
      <c r="C82" s="363"/>
      <c r="D82" s="362"/>
      <c r="E82" s="173"/>
      <c r="F82" s="173"/>
      <c r="G82" s="173"/>
      <c r="H82" s="173"/>
      <c r="I82" s="173"/>
      <c r="J82" s="359"/>
      <c r="K82" s="173"/>
      <c r="L82" s="173"/>
    </row>
    <row r="83" spans="2:12" x14ac:dyDescent="0.25">
      <c r="B83" s="172"/>
      <c r="C83" s="363"/>
      <c r="D83" s="362"/>
      <c r="E83" s="173"/>
      <c r="F83" s="173"/>
      <c r="G83" s="173"/>
      <c r="H83" s="173"/>
      <c r="I83" s="173"/>
      <c r="J83" s="359"/>
      <c r="K83" s="173"/>
      <c r="L83" s="173"/>
    </row>
    <row r="84" spans="2:12" x14ac:dyDescent="0.25">
      <c r="B84" s="172"/>
      <c r="C84" s="363"/>
      <c r="D84" s="362"/>
      <c r="E84" s="173"/>
      <c r="F84" s="173"/>
      <c r="G84" s="173"/>
      <c r="H84" s="173"/>
      <c r="I84" s="173"/>
      <c r="J84" s="359"/>
      <c r="K84" s="173"/>
      <c r="L84" s="173"/>
    </row>
    <row r="85" spans="2:12" x14ac:dyDescent="0.25">
      <c r="B85" s="172"/>
      <c r="C85" s="363"/>
      <c r="D85" s="362"/>
      <c r="E85" s="173"/>
      <c r="F85" s="173"/>
      <c r="G85" s="173"/>
      <c r="H85" s="173"/>
      <c r="I85" s="173"/>
      <c r="J85" s="359"/>
      <c r="K85" s="173"/>
      <c r="L85" s="173"/>
    </row>
    <row r="86" spans="2:12" x14ac:dyDescent="0.25">
      <c r="B86" s="172"/>
      <c r="C86" s="363"/>
      <c r="D86" s="362"/>
      <c r="E86" s="173"/>
      <c r="F86" s="173"/>
      <c r="G86" s="173"/>
      <c r="H86" s="173"/>
      <c r="I86" s="173"/>
      <c r="J86" s="359"/>
      <c r="K86" s="173"/>
      <c r="L86" s="173"/>
    </row>
    <row r="87" spans="2:12" x14ac:dyDescent="0.25">
      <c r="B87" s="172"/>
      <c r="C87" s="363"/>
      <c r="D87" s="362"/>
      <c r="E87" s="173"/>
      <c r="F87" s="173"/>
      <c r="G87" s="173"/>
      <c r="H87" s="173"/>
      <c r="I87" s="173"/>
      <c r="J87" s="359"/>
      <c r="K87" s="173"/>
      <c r="L87" s="173"/>
    </row>
    <row r="88" spans="2:12" x14ac:dyDescent="0.25">
      <c r="B88" s="172"/>
      <c r="C88" s="363"/>
      <c r="D88" s="362"/>
      <c r="E88" s="173"/>
      <c r="F88" s="173"/>
      <c r="G88" s="173"/>
      <c r="H88" s="173"/>
      <c r="I88" s="173"/>
      <c r="J88" s="359"/>
      <c r="K88" s="173"/>
      <c r="L88" s="173"/>
    </row>
    <row r="89" spans="2:12" x14ac:dyDescent="0.25">
      <c r="B89" s="172"/>
      <c r="C89" s="363"/>
      <c r="D89" s="362"/>
      <c r="E89" s="173"/>
      <c r="F89" s="173"/>
      <c r="G89" s="173"/>
      <c r="H89" s="173"/>
      <c r="I89" s="173"/>
      <c r="J89" s="359"/>
      <c r="K89" s="173"/>
      <c r="L89" s="173"/>
    </row>
    <row r="90" spans="2:12" x14ac:dyDescent="0.25">
      <c r="B90" s="172"/>
      <c r="C90" s="363"/>
      <c r="D90" s="362"/>
      <c r="E90" s="173"/>
      <c r="F90" s="173"/>
      <c r="G90" s="173"/>
      <c r="H90" s="173"/>
      <c r="I90" s="173"/>
      <c r="J90" s="359"/>
      <c r="K90" s="173"/>
      <c r="L90" s="173"/>
    </row>
    <row r="91" spans="2:12" x14ac:dyDescent="0.25">
      <c r="B91" s="172"/>
      <c r="C91" s="363"/>
      <c r="D91" s="362"/>
      <c r="E91" s="173"/>
      <c r="F91" s="173"/>
      <c r="G91" s="173"/>
      <c r="H91" s="173"/>
      <c r="I91" s="173"/>
      <c r="J91" s="359"/>
      <c r="K91" s="173"/>
      <c r="L91" s="173"/>
    </row>
    <row r="92" spans="2:12" x14ac:dyDescent="0.25">
      <c r="B92" s="175"/>
      <c r="C92" s="363"/>
      <c r="D92" s="362"/>
      <c r="E92" s="176"/>
      <c r="F92" s="176"/>
      <c r="G92" s="176"/>
      <c r="H92" s="176"/>
      <c r="I92" s="176"/>
      <c r="J92" s="359"/>
      <c r="K92" s="176"/>
      <c r="L92" s="176"/>
    </row>
  </sheetData>
  <sheetProtection insertRows="0" sort="0" autoFilter="0"/>
  <mergeCells count="8">
    <mergeCell ref="B7:L7"/>
    <mergeCell ref="B3:L3"/>
    <mergeCell ref="B2:L2"/>
    <mergeCell ref="B24:F24"/>
    <mergeCell ref="G23:L23"/>
    <mergeCell ref="G24:L24"/>
    <mergeCell ref="B9:J18"/>
    <mergeCell ref="C23:F23"/>
  </mergeCells>
  <conditionalFormatting sqref="G24">
    <cfRule type="expression" dxfId="46" priority="14">
      <formula>$L$10="Transport"</formula>
    </cfRule>
  </conditionalFormatting>
  <pageMargins left="0.25" right="0.25" top="0.75" bottom="0.75" header="0.3" footer="0.3"/>
  <pageSetup paperSize="17" scale="97" fitToHeight="0" orientation="landscape" r:id="rId1"/>
  <headerFooter>
    <oddFooter>Page &amp;P of &amp;N</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ErrorMessage="1" errorTitle="Error" error="Use the drop-down list" xr:uid="{2CCC8574-6675-41FA-AA69-148B8BA8A207}">
          <x14:formula1>
            <xm:f>'Lists - 1'!$E$16:$E$20</xm:f>
          </x14:formula1>
          <xm:sqref>C26:C92</xm:sqref>
        </x14:dataValidation>
        <x14:dataValidation type="list" allowBlank="1" showInputMessage="1" showErrorMessage="1" xr:uid="{6664E42A-746E-468E-AEAE-44BF8DDB57E1}">
          <x14:formula1>
            <xm:f>'Lists - 1'!$K$3:$K$238</xm:f>
          </x14:formula1>
          <xm:sqref>D26:D92</xm:sqref>
        </x14:dataValidation>
        <x14:dataValidation type="list" allowBlank="1" showInputMessage="1" showErrorMessage="1" xr:uid="{D6BD13B6-4FC7-4785-BA41-58C9B176B1F3}">
          <x14:formula1>
            <xm:f>'Lists - 1'!$D$52:$D$54</xm:f>
          </x14:formula1>
          <xm:sqref>J26:J92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28FF3-2199-4C5B-8E5B-E40348E38B44}">
  <sheetPr>
    <pageSetUpPr fitToPage="1"/>
  </sheetPr>
  <dimension ref="A2:AF92"/>
  <sheetViews>
    <sheetView topLeftCell="A3" zoomScale="85" zoomScaleNormal="85" workbookViewId="0">
      <selection activeCell="C13" sqref="C13"/>
    </sheetView>
  </sheetViews>
  <sheetFormatPr defaultColWidth="0" defaultRowHeight="15" x14ac:dyDescent="0.25"/>
  <cols>
    <col min="1" max="1" width="2.5" style="2" customWidth="1"/>
    <col min="2" max="2" width="14.625" style="2" customWidth="1"/>
    <col min="3" max="3" width="17.25" style="2" customWidth="1"/>
    <col min="4" max="6" width="17.5" style="2" customWidth="1"/>
    <col min="7" max="7" width="27.625" style="2" customWidth="1"/>
    <col min="8" max="8" width="22.75" style="2" customWidth="1"/>
    <col min="9" max="9" width="3.875" style="2" customWidth="1"/>
    <col min="10" max="10" width="0" style="2" hidden="1" customWidth="1"/>
    <col min="11" max="11" width="12.375" style="2" customWidth="1"/>
    <col min="12" max="30" width="0" style="2" hidden="1" customWidth="1"/>
    <col min="31" max="31" width="9" style="2" hidden="1" customWidth="1"/>
    <col min="32" max="32" width="0" style="2" hidden="1" customWidth="1"/>
    <col min="33" max="16384" width="9" style="2" hidden="1"/>
  </cols>
  <sheetData>
    <row r="2" spans="2:9" ht="23.25" x14ac:dyDescent="0.25">
      <c r="B2" s="386" t="s">
        <v>7114</v>
      </c>
      <c r="C2" s="387"/>
      <c r="D2" s="387"/>
      <c r="E2" s="387"/>
      <c r="F2" s="387"/>
      <c r="G2" s="387"/>
      <c r="H2" s="387"/>
      <c r="I2" s="246"/>
    </row>
    <row r="3" spans="2:9" ht="21" x14ac:dyDescent="0.25">
      <c r="B3" s="416" t="s">
        <v>7113</v>
      </c>
      <c r="C3" s="417"/>
      <c r="D3" s="417"/>
      <c r="E3" s="417"/>
      <c r="F3" s="417"/>
      <c r="G3" s="417"/>
      <c r="H3" s="443"/>
      <c r="I3" s="246"/>
    </row>
    <row r="4" spans="2:9" x14ac:dyDescent="0.25">
      <c r="B4" s="433" t="s">
        <v>41</v>
      </c>
      <c r="C4" s="434"/>
      <c r="D4" s="434"/>
      <c r="E4" s="434"/>
      <c r="F4" s="434"/>
      <c r="G4" s="434"/>
      <c r="H4" s="434"/>
      <c r="I4" s="246"/>
    </row>
    <row r="5" spans="2:9" x14ac:dyDescent="0.25">
      <c r="B5" s="433"/>
      <c r="C5" s="434"/>
      <c r="D5" s="434"/>
      <c r="E5" s="434"/>
      <c r="F5" s="434"/>
      <c r="G5" s="434"/>
      <c r="H5" s="434"/>
      <c r="I5" s="246"/>
    </row>
    <row r="6" spans="2:9" x14ac:dyDescent="0.25">
      <c r="B6" s="436"/>
      <c r="C6" s="437"/>
      <c r="D6" s="437"/>
      <c r="E6" s="437"/>
      <c r="F6" s="437"/>
      <c r="G6" s="437"/>
      <c r="H6" s="437"/>
      <c r="I6" s="246"/>
    </row>
    <row r="7" spans="2:9" ht="21" customHeight="1" x14ac:dyDescent="0.25">
      <c r="B7" s="441" t="s">
        <v>21</v>
      </c>
      <c r="C7" s="442"/>
      <c r="D7" s="442"/>
      <c r="E7" s="442"/>
      <c r="F7" s="442"/>
      <c r="G7" s="442"/>
      <c r="H7" s="442"/>
      <c r="I7" s="246"/>
    </row>
    <row r="8" spans="2:9" x14ac:dyDescent="0.25">
      <c r="B8" s="30"/>
      <c r="C8" s="31"/>
      <c r="D8" s="31"/>
      <c r="E8" s="31"/>
      <c r="F8" s="31"/>
      <c r="G8" s="31"/>
      <c r="H8" s="31"/>
      <c r="I8" s="246"/>
    </row>
    <row r="9" spans="2:9" ht="15.75" customHeight="1" x14ac:dyDescent="0.25">
      <c r="B9" s="446" t="s">
        <v>7115</v>
      </c>
      <c r="C9" s="447"/>
      <c r="D9" s="447"/>
      <c r="E9" s="447"/>
      <c r="F9" s="447"/>
      <c r="G9" s="447"/>
      <c r="H9" s="448"/>
    </row>
    <row r="10" spans="2:9" ht="15.75" customHeight="1" x14ac:dyDescent="0.25">
      <c r="B10" s="356" t="s">
        <v>7116</v>
      </c>
      <c r="C10" s="357"/>
      <c r="D10" s="357"/>
      <c r="E10" s="357"/>
      <c r="F10" s="357"/>
      <c r="G10" s="357"/>
      <c r="H10" s="357"/>
      <c r="I10" s="246"/>
    </row>
    <row r="11" spans="2:9" ht="15.75" x14ac:dyDescent="0.25">
      <c r="B11" s="356"/>
      <c r="C11" s="357"/>
      <c r="D11" s="357"/>
      <c r="E11" s="357"/>
      <c r="F11" s="357"/>
      <c r="G11" s="357"/>
      <c r="H11" s="357"/>
      <c r="I11" s="246"/>
    </row>
    <row r="12" spans="2:9" ht="15.75" customHeight="1" x14ac:dyDescent="0.25">
      <c r="B12" s="356"/>
      <c r="C12" s="357"/>
      <c r="D12" s="357"/>
      <c r="E12" s="357"/>
      <c r="F12" s="357"/>
      <c r="G12" s="357"/>
      <c r="H12" s="357"/>
      <c r="I12" s="246"/>
    </row>
    <row r="13" spans="2:9" ht="15.75" x14ac:dyDescent="0.25">
      <c r="B13" s="356"/>
      <c r="C13" s="357"/>
      <c r="D13" s="357"/>
      <c r="E13" s="357"/>
      <c r="F13" s="357"/>
      <c r="G13" s="357"/>
      <c r="H13" s="357"/>
      <c r="I13" s="246"/>
    </row>
    <row r="14" spans="2:9" ht="15.75" x14ac:dyDescent="0.25">
      <c r="B14" s="356"/>
      <c r="C14" s="357"/>
      <c r="D14" s="357"/>
      <c r="E14" s="357"/>
      <c r="F14" s="357"/>
      <c r="G14" s="357"/>
      <c r="H14" s="357"/>
      <c r="I14" s="246"/>
    </row>
    <row r="15" spans="2:9" ht="15.75" customHeight="1" x14ac:dyDescent="0.25">
      <c r="B15" s="358"/>
      <c r="C15" s="357"/>
      <c r="D15" s="357"/>
      <c r="E15" s="357"/>
      <c r="F15" s="357"/>
      <c r="G15" s="357"/>
      <c r="H15" s="357"/>
      <c r="I15" s="246"/>
    </row>
    <row r="16" spans="2:9" ht="15" customHeight="1" x14ac:dyDescent="0.25">
      <c r="B16" s="358"/>
      <c r="C16" s="357"/>
      <c r="D16" s="357"/>
      <c r="E16" s="357"/>
      <c r="F16" s="357"/>
      <c r="G16" s="163" t="s">
        <v>15</v>
      </c>
      <c r="H16" s="159" t="str">
        <f>IF(ISBLANK('INSTRUCTIONS - Project Info'!E28), "Auto-Populated from the INSTRUCTIONS Sheet", 'INSTRUCTIONS - Project Info'!E28)</f>
        <v>Auto-Populated from the INSTRUCTIONS Sheet</v>
      </c>
      <c r="I16" s="246"/>
    </row>
    <row r="17" spans="2:11" ht="15" customHeight="1" x14ac:dyDescent="0.25">
      <c r="B17" s="358"/>
      <c r="C17" s="357"/>
      <c r="D17" s="357"/>
      <c r="E17" s="357"/>
      <c r="F17" s="357"/>
      <c r="G17" s="364" t="s">
        <v>7473</v>
      </c>
      <c r="H17" s="144">
        <f>SUM(Table92012[Estimated new call box coverage (km)])</f>
        <v>0</v>
      </c>
      <c r="I17" s="246"/>
    </row>
    <row r="18" spans="2:11" ht="15.75" customHeight="1" x14ac:dyDescent="0.25">
      <c r="B18" s="358"/>
      <c r="C18" s="357"/>
      <c r="D18" s="357"/>
      <c r="E18" s="357"/>
      <c r="F18" s="357"/>
      <c r="G18" s="364" t="s">
        <v>7130</v>
      </c>
      <c r="H18" s="144">
        <f>COUNT(Table92012[Callbox ID])</f>
        <v>0</v>
      </c>
      <c r="I18" s="246"/>
    </row>
    <row r="19" spans="2:11" ht="18" customHeight="1" x14ac:dyDescent="0.25">
      <c r="B19" s="358"/>
      <c r="C19" s="357"/>
      <c r="D19" s="357"/>
      <c r="E19" s="357"/>
      <c r="F19" s="357"/>
      <c r="G19" s="357"/>
      <c r="H19" s="357"/>
      <c r="I19" s="246"/>
    </row>
    <row r="20" spans="2:11" ht="15.75" x14ac:dyDescent="0.25">
      <c r="B20" s="21"/>
      <c r="C20" s="22"/>
      <c r="D20" s="22"/>
      <c r="E20" s="22"/>
      <c r="F20" s="22"/>
      <c r="G20" s="134"/>
      <c r="H20" s="134"/>
      <c r="I20" s="246"/>
    </row>
    <row r="21" spans="2:11" ht="21" x14ac:dyDescent="0.25">
      <c r="B21" s="416" t="s">
        <v>7112</v>
      </c>
      <c r="C21" s="417"/>
      <c r="D21" s="417"/>
      <c r="E21" s="417"/>
      <c r="F21" s="417"/>
      <c r="G21" s="417"/>
      <c r="H21" s="417"/>
      <c r="I21" s="246"/>
    </row>
    <row r="22" spans="2:11" x14ac:dyDescent="0.25">
      <c r="B22" s="325"/>
      <c r="C22" s="326"/>
      <c r="D22" s="326"/>
      <c r="E22" s="326"/>
      <c r="F22" s="326"/>
      <c r="G22" s="326"/>
      <c r="H22" s="326"/>
      <c r="I22" s="246"/>
    </row>
    <row r="23" spans="2:11" s="271" customFormat="1" x14ac:dyDescent="0.25">
      <c r="B23" s="429" t="s">
        <v>25</v>
      </c>
      <c r="C23" s="430"/>
      <c r="D23" s="430"/>
      <c r="E23" s="430"/>
      <c r="F23" s="429" t="s">
        <v>43</v>
      </c>
      <c r="G23" s="430"/>
      <c r="H23" s="430"/>
      <c r="I23" s="246"/>
      <c r="K23" s="2"/>
    </row>
    <row r="24" spans="2:11" ht="21.75" customHeight="1" x14ac:dyDescent="0.25">
      <c r="B24" s="426" t="s">
        <v>7110</v>
      </c>
      <c r="C24" s="427"/>
      <c r="D24" s="427"/>
      <c r="E24" s="427"/>
      <c r="F24" s="420" t="s">
        <v>31</v>
      </c>
      <c r="G24" s="421"/>
      <c r="H24" s="421"/>
      <c r="I24" s="246"/>
    </row>
    <row r="25" spans="2:11" ht="60" x14ac:dyDescent="0.25">
      <c r="B25" s="137" t="s">
        <v>7111</v>
      </c>
      <c r="C25" s="137" t="s">
        <v>7117</v>
      </c>
      <c r="D25" s="138" t="s">
        <v>33</v>
      </c>
      <c r="E25" s="138" t="s">
        <v>34</v>
      </c>
      <c r="F25" s="135" t="s">
        <v>40</v>
      </c>
      <c r="G25" s="135" t="s">
        <v>72</v>
      </c>
      <c r="H25" s="135" t="s">
        <v>7481</v>
      </c>
    </row>
    <row r="26" spans="2:11" x14ac:dyDescent="0.25">
      <c r="B26" s="172"/>
      <c r="C26" s="352"/>
      <c r="D26" s="173"/>
      <c r="E26" s="173"/>
      <c r="F26" s="373"/>
      <c r="G26" s="373"/>
      <c r="H26" s="373"/>
    </row>
    <row r="27" spans="2:11" x14ac:dyDescent="0.25">
      <c r="B27" s="172"/>
      <c r="C27" s="352"/>
      <c r="D27" s="173"/>
      <c r="E27" s="173"/>
      <c r="F27" s="373"/>
      <c r="G27" s="373"/>
      <c r="H27" s="373"/>
    </row>
    <row r="28" spans="2:11" x14ac:dyDescent="0.25">
      <c r="B28" s="172"/>
      <c r="C28" s="352"/>
      <c r="D28" s="173"/>
      <c r="E28" s="173"/>
      <c r="F28" s="373"/>
      <c r="G28" s="373"/>
      <c r="H28" s="373"/>
    </row>
    <row r="29" spans="2:11" x14ac:dyDescent="0.25">
      <c r="B29" s="172"/>
      <c r="C29" s="352"/>
      <c r="D29" s="173"/>
      <c r="E29" s="173"/>
      <c r="F29" s="373"/>
      <c r="G29" s="373"/>
      <c r="H29" s="373"/>
    </row>
    <row r="30" spans="2:11" x14ac:dyDescent="0.25">
      <c r="B30" s="172"/>
      <c r="C30" s="352"/>
      <c r="D30" s="173"/>
      <c r="E30" s="173"/>
      <c r="F30" s="373"/>
      <c r="G30" s="373"/>
      <c r="H30" s="373"/>
    </row>
    <row r="31" spans="2:11" x14ac:dyDescent="0.25">
      <c r="B31" s="172"/>
      <c r="C31" s="352"/>
      <c r="D31" s="173"/>
      <c r="E31" s="173"/>
      <c r="F31" s="373"/>
      <c r="G31" s="373"/>
      <c r="H31" s="373"/>
    </row>
    <row r="32" spans="2:11" x14ac:dyDescent="0.25">
      <c r="B32" s="172"/>
      <c r="C32" s="352"/>
      <c r="D32" s="173"/>
      <c r="E32" s="173"/>
      <c r="F32" s="373"/>
      <c r="G32" s="373"/>
      <c r="H32" s="373"/>
    </row>
    <row r="33" spans="2:8" x14ac:dyDescent="0.25">
      <c r="B33" s="172"/>
      <c r="C33" s="352"/>
      <c r="D33" s="173"/>
      <c r="E33" s="173"/>
      <c r="F33" s="373"/>
      <c r="G33" s="373"/>
      <c r="H33" s="373"/>
    </row>
    <row r="34" spans="2:8" x14ac:dyDescent="0.25">
      <c r="B34" s="172"/>
      <c r="C34" s="352"/>
      <c r="D34" s="173"/>
      <c r="E34" s="173"/>
      <c r="F34" s="373"/>
      <c r="G34" s="373"/>
      <c r="H34" s="373"/>
    </row>
    <row r="35" spans="2:8" x14ac:dyDescent="0.25">
      <c r="B35" s="172"/>
      <c r="C35" s="352"/>
      <c r="D35" s="173"/>
      <c r="E35" s="173"/>
      <c r="F35" s="373"/>
      <c r="G35" s="373"/>
      <c r="H35" s="373"/>
    </row>
    <row r="36" spans="2:8" x14ac:dyDescent="0.25">
      <c r="B36" s="172"/>
      <c r="C36" s="352"/>
      <c r="D36" s="173"/>
      <c r="E36" s="173"/>
      <c r="F36" s="373"/>
      <c r="G36" s="373"/>
      <c r="H36" s="373"/>
    </row>
    <row r="37" spans="2:8" x14ac:dyDescent="0.25">
      <c r="B37" s="172"/>
      <c r="C37" s="352"/>
      <c r="D37" s="173"/>
      <c r="E37" s="173"/>
      <c r="F37" s="373"/>
      <c r="G37" s="373"/>
      <c r="H37" s="373"/>
    </row>
    <row r="38" spans="2:8" x14ac:dyDescent="0.25">
      <c r="B38" s="172"/>
      <c r="C38" s="352"/>
      <c r="D38" s="173"/>
      <c r="E38" s="173"/>
      <c r="F38" s="373"/>
      <c r="G38" s="373"/>
      <c r="H38" s="373"/>
    </row>
    <row r="39" spans="2:8" x14ac:dyDescent="0.25">
      <c r="B39" s="172"/>
      <c r="C39" s="352"/>
      <c r="D39" s="173"/>
      <c r="E39" s="173"/>
      <c r="F39" s="373"/>
      <c r="G39" s="373"/>
      <c r="H39" s="373"/>
    </row>
    <row r="40" spans="2:8" x14ac:dyDescent="0.25">
      <c r="B40" s="172"/>
      <c r="C40" s="352"/>
      <c r="D40" s="173"/>
      <c r="E40" s="173"/>
      <c r="F40" s="373"/>
      <c r="G40" s="373"/>
      <c r="H40" s="373"/>
    </row>
    <row r="41" spans="2:8" x14ac:dyDescent="0.25">
      <c r="B41" s="172"/>
      <c r="C41" s="352"/>
      <c r="D41" s="173"/>
      <c r="E41" s="173"/>
      <c r="F41" s="373"/>
      <c r="G41" s="373"/>
      <c r="H41" s="373"/>
    </row>
    <row r="42" spans="2:8" x14ac:dyDescent="0.25">
      <c r="B42" s="172"/>
      <c r="C42" s="352"/>
      <c r="D42" s="173"/>
      <c r="E42" s="173"/>
      <c r="F42" s="373"/>
      <c r="G42" s="373"/>
      <c r="H42" s="373"/>
    </row>
    <row r="43" spans="2:8" x14ac:dyDescent="0.25">
      <c r="B43" s="172"/>
      <c r="C43" s="352"/>
      <c r="D43" s="173"/>
      <c r="E43" s="173"/>
      <c r="F43" s="373"/>
      <c r="G43" s="373"/>
      <c r="H43" s="373"/>
    </row>
    <row r="44" spans="2:8" x14ac:dyDescent="0.25">
      <c r="B44" s="172"/>
      <c r="C44" s="352"/>
      <c r="D44" s="173"/>
      <c r="E44" s="173"/>
      <c r="F44" s="373"/>
      <c r="G44" s="373"/>
      <c r="H44" s="373"/>
    </row>
    <row r="45" spans="2:8" x14ac:dyDescent="0.25">
      <c r="B45" s="172"/>
      <c r="C45" s="352"/>
      <c r="D45" s="173"/>
      <c r="E45" s="173"/>
      <c r="F45" s="373"/>
      <c r="G45" s="373"/>
      <c r="H45" s="373"/>
    </row>
    <row r="46" spans="2:8" x14ac:dyDescent="0.25">
      <c r="B46" s="172"/>
      <c r="C46" s="352"/>
      <c r="D46" s="173"/>
      <c r="E46" s="173"/>
      <c r="F46" s="373"/>
      <c r="G46" s="373"/>
      <c r="H46" s="373"/>
    </row>
    <row r="47" spans="2:8" x14ac:dyDescent="0.25">
      <c r="B47" s="172"/>
      <c r="C47" s="352"/>
      <c r="D47" s="173"/>
      <c r="E47" s="173"/>
      <c r="F47" s="373"/>
      <c r="G47" s="373"/>
      <c r="H47" s="373"/>
    </row>
    <row r="48" spans="2:8" x14ac:dyDescent="0.25">
      <c r="B48" s="172"/>
      <c r="C48" s="352"/>
      <c r="D48" s="173"/>
      <c r="E48" s="173"/>
      <c r="F48" s="373"/>
      <c r="G48" s="373"/>
      <c r="H48" s="373"/>
    </row>
    <row r="49" spans="2:8" x14ac:dyDescent="0.25">
      <c r="B49" s="172"/>
      <c r="C49" s="352"/>
      <c r="D49" s="173"/>
      <c r="E49" s="173"/>
      <c r="F49" s="373"/>
      <c r="G49" s="373"/>
      <c r="H49" s="373"/>
    </row>
    <row r="50" spans="2:8" x14ac:dyDescent="0.25">
      <c r="B50" s="172"/>
      <c r="C50" s="352"/>
      <c r="D50" s="173"/>
      <c r="E50" s="173"/>
      <c r="F50" s="373"/>
      <c r="G50" s="373"/>
      <c r="H50" s="373"/>
    </row>
    <row r="51" spans="2:8" x14ac:dyDescent="0.25">
      <c r="B51" s="172"/>
      <c r="C51" s="352"/>
      <c r="D51" s="173"/>
      <c r="E51" s="173"/>
      <c r="F51" s="373"/>
      <c r="G51" s="373"/>
      <c r="H51" s="373"/>
    </row>
    <row r="52" spans="2:8" x14ac:dyDescent="0.25">
      <c r="B52" s="172"/>
      <c r="C52" s="352"/>
      <c r="D52" s="173"/>
      <c r="E52" s="173"/>
      <c r="F52" s="373"/>
      <c r="G52" s="373"/>
      <c r="H52" s="373"/>
    </row>
    <row r="53" spans="2:8" x14ac:dyDescent="0.25">
      <c r="B53" s="172"/>
      <c r="C53" s="352"/>
      <c r="D53" s="173"/>
      <c r="E53" s="173"/>
      <c r="F53" s="373"/>
      <c r="G53" s="373"/>
      <c r="H53" s="373"/>
    </row>
    <row r="54" spans="2:8" x14ac:dyDescent="0.25">
      <c r="B54" s="172"/>
      <c r="C54" s="352"/>
      <c r="D54" s="173"/>
      <c r="E54" s="173"/>
      <c r="F54" s="373"/>
      <c r="G54" s="373"/>
      <c r="H54" s="373"/>
    </row>
    <row r="55" spans="2:8" x14ac:dyDescent="0.25">
      <c r="B55" s="172"/>
      <c r="C55" s="352"/>
      <c r="D55" s="173"/>
      <c r="E55" s="173"/>
      <c r="F55" s="373"/>
      <c r="G55" s="373"/>
      <c r="H55" s="373"/>
    </row>
    <row r="56" spans="2:8" x14ac:dyDescent="0.25">
      <c r="B56" s="172"/>
      <c r="C56" s="352"/>
      <c r="D56" s="173"/>
      <c r="E56" s="173"/>
      <c r="F56" s="373"/>
      <c r="G56" s="373"/>
      <c r="H56" s="373"/>
    </row>
    <row r="57" spans="2:8" x14ac:dyDescent="0.25">
      <c r="B57" s="172"/>
      <c r="C57" s="352"/>
      <c r="D57" s="173"/>
      <c r="E57" s="173"/>
      <c r="F57" s="373"/>
      <c r="G57" s="373"/>
      <c r="H57" s="373"/>
    </row>
    <row r="58" spans="2:8" x14ac:dyDescent="0.25">
      <c r="B58" s="172"/>
      <c r="C58" s="352"/>
      <c r="D58" s="173"/>
      <c r="E58" s="173"/>
      <c r="F58" s="373"/>
      <c r="G58" s="373"/>
      <c r="H58" s="373"/>
    </row>
    <row r="59" spans="2:8" x14ac:dyDescent="0.25">
      <c r="B59" s="172"/>
      <c r="C59" s="352"/>
      <c r="D59" s="173"/>
      <c r="E59" s="173"/>
      <c r="F59" s="373"/>
      <c r="G59" s="373"/>
      <c r="H59" s="373"/>
    </row>
    <row r="60" spans="2:8" x14ac:dyDescent="0.25">
      <c r="B60" s="172"/>
      <c r="C60" s="352"/>
      <c r="D60" s="173"/>
      <c r="E60" s="173"/>
      <c r="F60" s="373"/>
      <c r="G60" s="373"/>
      <c r="H60" s="373"/>
    </row>
    <row r="61" spans="2:8" x14ac:dyDescent="0.25">
      <c r="B61" s="172"/>
      <c r="C61" s="352"/>
      <c r="D61" s="173"/>
      <c r="E61" s="173"/>
      <c r="F61" s="373"/>
      <c r="G61" s="373"/>
      <c r="H61" s="373"/>
    </row>
    <row r="62" spans="2:8" x14ac:dyDescent="0.25">
      <c r="B62" s="172"/>
      <c r="C62" s="352"/>
      <c r="D62" s="173"/>
      <c r="E62" s="173"/>
      <c r="F62" s="373"/>
      <c r="G62" s="373"/>
      <c r="H62" s="373"/>
    </row>
    <row r="63" spans="2:8" x14ac:dyDescent="0.25">
      <c r="B63" s="172"/>
      <c r="C63" s="352"/>
      <c r="D63" s="173"/>
      <c r="E63" s="173"/>
      <c r="F63" s="373"/>
      <c r="G63" s="373"/>
      <c r="H63" s="373"/>
    </row>
    <row r="64" spans="2:8" x14ac:dyDescent="0.25">
      <c r="B64" s="172"/>
      <c r="C64" s="352"/>
      <c r="D64" s="173"/>
      <c r="E64" s="173"/>
      <c r="F64" s="373"/>
      <c r="G64" s="373"/>
      <c r="H64" s="373"/>
    </row>
    <row r="65" spans="2:8" x14ac:dyDescent="0.25">
      <c r="B65" s="172"/>
      <c r="C65" s="352"/>
      <c r="D65" s="173"/>
      <c r="E65" s="173"/>
      <c r="F65" s="373"/>
      <c r="G65" s="373"/>
      <c r="H65" s="373"/>
    </row>
    <row r="66" spans="2:8" x14ac:dyDescent="0.25">
      <c r="B66" s="172"/>
      <c r="C66" s="352"/>
      <c r="D66" s="173"/>
      <c r="E66" s="173"/>
      <c r="F66" s="373"/>
      <c r="G66" s="373"/>
      <c r="H66" s="373"/>
    </row>
    <row r="67" spans="2:8" x14ac:dyDescent="0.25">
      <c r="B67" s="172"/>
      <c r="C67" s="352"/>
      <c r="D67" s="173"/>
      <c r="E67" s="173"/>
      <c r="F67" s="373"/>
      <c r="G67" s="373"/>
      <c r="H67" s="373"/>
    </row>
    <row r="68" spans="2:8" x14ac:dyDescent="0.25">
      <c r="B68" s="172"/>
      <c r="C68" s="352"/>
      <c r="D68" s="173"/>
      <c r="E68" s="173"/>
      <c r="F68" s="373"/>
      <c r="G68" s="373"/>
      <c r="H68" s="373"/>
    </row>
    <row r="69" spans="2:8" x14ac:dyDescent="0.25">
      <c r="B69" s="172"/>
      <c r="C69" s="352"/>
      <c r="D69" s="173"/>
      <c r="E69" s="173"/>
      <c r="F69" s="373"/>
      <c r="G69" s="373"/>
      <c r="H69" s="373"/>
    </row>
    <row r="70" spans="2:8" x14ac:dyDescent="0.25">
      <c r="B70" s="172"/>
      <c r="C70" s="352"/>
      <c r="D70" s="173"/>
      <c r="E70" s="173"/>
      <c r="F70" s="373"/>
      <c r="G70" s="373"/>
      <c r="H70" s="373"/>
    </row>
    <row r="71" spans="2:8" x14ac:dyDescent="0.25">
      <c r="B71" s="172"/>
      <c r="C71" s="352"/>
      <c r="D71" s="173"/>
      <c r="E71" s="173"/>
      <c r="F71" s="373"/>
      <c r="G71" s="373"/>
      <c r="H71" s="373"/>
    </row>
    <row r="72" spans="2:8" x14ac:dyDescent="0.25">
      <c r="B72" s="172"/>
      <c r="C72" s="352"/>
      <c r="D72" s="173"/>
      <c r="E72" s="173"/>
      <c r="F72" s="373"/>
      <c r="G72" s="373"/>
      <c r="H72" s="373"/>
    </row>
    <row r="73" spans="2:8" x14ac:dyDescent="0.25">
      <c r="B73" s="172"/>
      <c r="C73" s="352"/>
      <c r="D73" s="173"/>
      <c r="E73" s="173"/>
      <c r="F73" s="373"/>
      <c r="G73" s="373"/>
      <c r="H73" s="373"/>
    </row>
    <row r="74" spans="2:8" x14ac:dyDescent="0.25">
      <c r="B74" s="172"/>
      <c r="C74" s="352"/>
      <c r="D74" s="173"/>
      <c r="E74" s="173"/>
      <c r="F74" s="373"/>
      <c r="G74" s="373"/>
      <c r="H74" s="373"/>
    </row>
    <row r="75" spans="2:8" x14ac:dyDescent="0.25">
      <c r="B75" s="172"/>
      <c r="C75" s="352"/>
      <c r="D75" s="173"/>
      <c r="E75" s="173"/>
      <c r="F75" s="373"/>
      <c r="G75" s="373"/>
      <c r="H75" s="373"/>
    </row>
    <row r="76" spans="2:8" x14ac:dyDescent="0.25">
      <c r="B76" s="172"/>
      <c r="C76" s="352"/>
      <c r="D76" s="173"/>
      <c r="E76" s="173"/>
      <c r="F76" s="373"/>
      <c r="G76" s="373"/>
      <c r="H76" s="373"/>
    </row>
    <row r="77" spans="2:8" x14ac:dyDescent="0.25">
      <c r="B77" s="172"/>
      <c r="C77" s="352"/>
      <c r="D77" s="173"/>
      <c r="E77" s="173"/>
      <c r="F77" s="373"/>
      <c r="G77" s="373"/>
      <c r="H77" s="373"/>
    </row>
    <row r="78" spans="2:8" x14ac:dyDescent="0.25">
      <c r="B78" s="172"/>
      <c r="C78" s="352"/>
      <c r="D78" s="173"/>
      <c r="E78" s="173"/>
      <c r="F78" s="373"/>
      <c r="G78" s="373"/>
      <c r="H78" s="373"/>
    </row>
    <row r="79" spans="2:8" x14ac:dyDescent="0.25">
      <c r="B79" s="172"/>
      <c r="C79" s="352"/>
      <c r="D79" s="173"/>
      <c r="E79" s="173"/>
      <c r="F79" s="373"/>
      <c r="G79" s="373"/>
      <c r="H79" s="373"/>
    </row>
    <row r="80" spans="2:8" x14ac:dyDescent="0.25">
      <c r="B80" s="172"/>
      <c r="C80" s="352"/>
      <c r="D80" s="173"/>
      <c r="E80" s="173"/>
      <c r="F80" s="373"/>
      <c r="G80" s="373"/>
      <c r="H80" s="373"/>
    </row>
    <row r="81" spans="2:8" x14ac:dyDescent="0.25">
      <c r="B81" s="172"/>
      <c r="C81" s="352"/>
      <c r="D81" s="173"/>
      <c r="E81" s="173"/>
      <c r="F81" s="373"/>
      <c r="G81" s="373"/>
      <c r="H81" s="373"/>
    </row>
    <row r="82" spans="2:8" x14ac:dyDescent="0.25">
      <c r="B82" s="172"/>
      <c r="C82" s="352"/>
      <c r="D82" s="173"/>
      <c r="E82" s="173"/>
      <c r="F82" s="373"/>
      <c r="G82" s="373"/>
      <c r="H82" s="373"/>
    </row>
    <row r="83" spans="2:8" x14ac:dyDescent="0.25">
      <c r="B83" s="172"/>
      <c r="C83" s="352"/>
      <c r="D83" s="173"/>
      <c r="E83" s="173"/>
      <c r="F83" s="373"/>
      <c r="G83" s="373"/>
      <c r="H83" s="373"/>
    </row>
    <row r="84" spans="2:8" x14ac:dyDescent="0.25">
      <c r="B84" s="172"/>
      <c r="C84" s="352"/>
      <c r="D84" s="173"/>
      <c r="E84" s="173"/>
      <c r="F84" s="373"/>
      <c r="G84" s="373"/>
      <c r="H84" s="373"/>
    </row>
    <row r="85" spans="2:8" x14ac:dyDescent="0.25">
      <c r="B85" s="172"/>
      <c r="C85" s="352"/>
      <c r="D85" s="173"/>
      <c r="E85" s="173"/>
      <c r="F85" s="373"/>
      <c r="G85" s="373"/>
      <c r="H85" s="373"/>
    </row>
    <row r="86" spans="2:8" x14ac:dyDescent="0.25">
      <c r="B86" s="172"/>
      <c r="C86" s="352"/>
      <c r="D86" s="173"/>
      <c r="E86" s="173"/>
      <c r="F86" s="373"/>
      <c r="G86" s="373"/>
      <c r="H86" s="373"/>
    </row>
    <row r="87" spans="2:8" x14ac:dyDescent="0.25">
      <c r="B87" s="172"/>
      <c r="C87" s="352"/>
      <c r="D87" s="173"/>
      <c r="E87" s="173"/>
      <c r="F87" s="373"/>
      <c r="G87" s="373"/>
      <c r="H87" s="373"/>
    </row>
    <row r="88" spans="2:8" x14ac:dyDescent="0.25">
      <c r="B88" s="172"/>
      <c r="C88" s="352"/>
      <c r="D88" s="173"/>
      <c r="E88" s="173"/>
      <c r="F88" s="373"/>
      <c r="G88" s="373"/>
      <c r="H88" s="373"/>
    </row>
    <row r="89" spans="2:8" x14ac:dyDescent="0.25">
      <c r="B89" s="172"/>
      <c r="C89" s="352"/>
      <c r="D89" s="173"/>
      <c r="E89" s="173"/>
      <c r="F89" s="373"/>
      <c r="G89" s="373"/>
      <c r="H89" s="373"/>
    </row>
    <row r="90" spans="2:8" x14ac:dyDescent="0.25">
      <c r="B90" s="172"/>
      <c r="C90" s="352"/>
      <c r="D90" s="173"/>
      <c r="E90" s="173"/>
      <c r="F90" s="373"/>
      <c r="G90" s="373"/>
      <c r="H90" s="373"/>
    </row>
    <row r="91" spans="2:8" x14ac:dyDescent="0.25">
      <c r="B91" s="172"/>
      <c r="C91" s="352"/>
      <c r="D91" s="173"/>
      <c r="E91" s="173"/>
      <c r="F91" s="373"/>
      <c r="G91" s="373"/>
      <c r="H91" s="373"/>
    </row>
    <row r="92" spans="2:8" x14ac:dyDescent="0.25">
      <c r="B92" s="175"/>
      <c r="C92" s="352"/>
      <c r="D92" s="176"/>
      <c r="E92" s="176"/>
      <c r="F92" s="373"/>
      <c r="G92" s="373"/>
      <c r="H92" s="373"/>
    </row>
  </sheetData>
  <sheetProtection insertRows="0" sort="0" autoFilter="0"/>
  <mergeCells count="10">
    <mergeCell ref="B24:E24"/>
    <mergeCell ref="F24:H24"/>
    <mergeCell ref="B23:E23"/>
    <mergeCell ref="F23:H23"/>
    <mergeCell ref="B2:H2"/>
    <mergeCell ref="B4:H6"/>
    <mergeCell ref="B7:H7"/>
    <mergeCell ref="B21:H21"/>
    <mergeCell ref="B3:H3"/>
    <mergeCell ref="B9:H9"/>
  </mergeCells>
  <conditionalFormatting sqref="F24 F25:G25">
    <cfRule type="expression" dxfId="45" priority="92">
      <formula>$H$17="Transport"</formula>
    </cfRule>
  </conditionalFormatting>
  <conditionalFormatting sqref="F26:H92">
    <cfRule type="expression" dxfId="44" priority="95">
      <formula>$H$17="Transport"</formula>
    </cfRule>
    <cfRule type="expression" dxfId="43" priority="96">
      <formula>#REF!="Emergency Call Box"</formula>
    </cfRule>
    <cfRule type="expression" dxfId="42" priority="97">
      <formula>#REF!="Wi-Fi Hotspot"</formula>
    </cfRule>
    <cfRule type="expression" dxfId="41" priority="98">
      <formula>#REF! = "Not Enough Capacity"</formula>
    </cfRule>
    <cfRule type="expression" dxfId="40" priority="99">
      <formula>#REF! = "Sufficient Capacity"</formula>
    </cfRule>
  </conditionalFormatting>
  <conditionalFormatting sqref="H25">
    <cfRule type="expression" dxfId="39" priority="91">
      <formula>#REF!="Transport"</formula>
    </cfRule>
  </conditionalFormatting>
  <pageMargins left="0.25" right="0.25" top="0.75" bottom="0.75" header="0.3" footer="0.3"/>
  <pageSetup paperSize="17" fitToHeight="0" orientation="landscape" r:id="rId1"/>
  <headerFooter>
    <oddFooter>Page &amp;P of &amp;N</oddFooter>
  </headerFooter>
  <tableParts count="1">
    <tablePart r:id="rId2"/>
  </tablePart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99DB0ACD-BEDD-4D73-88CD-EAF349D9FA51}">
          <x14:formula1>
            <xm:f>'Lists - 1'!$D$52:$D$54</xm:f>
          </x14:formula1>
          <xm:sqref>F26:F92</xm:sqref>
        </x14:dataValidation>
        <x14:dataValidation type="list" allowBlank="1" showInputMessage="1" showErrorMessage="1" xr:uid="{77DDEEFF-EB8E-4D9E-839D-FDE5DA9C3523}">
          <x14:formula1>
            <xm:f>'Primary &amp; Secondary'!$D$2:$D$93</xm:f>
          </x14:formula1>
          <xm:sqref>C26:C92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4E666-F0B5-4885-B9E2-B52FE9AFFB8A}">
  <sheetPr>
    <pageSetUpPr fitToPage="1"/>
  </sheetPr>
  <dimension ref="A1:AR3243"/>
  <sheetViews>
    <sheetView topLeftCell="A5" zoomScale="80" zoomScaleNormal="80" zoomScaleSheetLayoutView="75" workbookViewId="0">
      <selection activeCell="B9" sqref="B9:I21"/>
    </sheetView>
  </sheetViews>
  <sheetFormatPr defaultColWidth="0" defaultRowHeight="15" x14ac:dyDescent="0.25"/>
  <cols>
    <col min="1" max="1" width="2.375" style="24" customWidth="1"/>
    <col min="2" max="2" width="13.625" style="24" customWidth="1"/>
    <col min="3" max="3" width="28.25" style="24" customWidth="1"/>
    <col min="4" max="4" width="15.875" style="24" customWidth="1"/>
    <col min="5" max="5" width="13.875" style="24" customWidth="1"/>
    <col min="6" max="6" width="38.125" style="24" customWidth="1"/>
    <col min="7" max="7" width="20.875" style="24" customWidth="1"/>
    <col min="8" max="8" width="13.25" style="54" customWidth="1"/>
    <col min="9" max="9" width="15.75" style="54" customWidth="1"/>
    <col min="10" max="10" width="17.5" style="24" hidden="1" customWidth="1"/>
    <col min="11" max="11" width="12.375" style="24" hidden="1" customWidth="1"/>
    <col min="12" max="12" width="13.5" style="24" customWidth="1"/>
    <col min="13" max="13" width="24" style="24" customWidth="1"/>
    <col min="14" max="14" width="14.875" style="24" customWidth="1"/>
    <col min="15" max="15" width="17.25" style="24" customWidth="1"/>
    <col min="16" max="16" width="34.25" style="55" hidden="1" customWidth="1"/>
    <col min="17" max="17" width="16.5" style="55" hidden="1" customWidth="1"/>
    <col min="18" max="18" width="21.25" style="24" hidden="1" customWidth="1"/>
    <col min="19" max="19" width="46.75" style="56" hidden="1" customWidth="1"/>
    <col min="20" max="20" width="52" style="56" hidden="1" customWidth="1"/>
    <col min="21" max="21" width="36.75" style="56" hidden="1" customWidth="1"/>
    <col min="22" max="22" width="57.25" style="56" hidden="1" customWidth="1"/>
    <col min="23" max="23" width="29.25" style="56" hidden="1" customWidth="1"/>
    <col min="24" max="24" width="35.625" style="56" hidden="1" customWidth="1"/>
    <col min="25" max="25" width="58.125" style="56" hidden="1" customWidth="1"/>
    <col min="26" max="26" width="20.625" style="56" hidden="1" customWidth="1"/>
    <col min="27" max="27" width="54" style="56" hidden="1" customWidth="1"/>
    <col min="28" max="28" width="13.375" style="56" hidden="1" customWidth="1"/>
    <col min="29" max="29" width="9.875" style="56" hidden="1" customWidth="1"/>
    <col min="30" max="30" width="11.125" style="56" hidden="1" customWidth="1"/>
    <col min="31" max="31" width="58.125" style="56" hidden="1" customWidth="1"/>
    <col min="32" max="32" width="9.875" style="56" hidden="1" customWidth="1"/>
    <col min="33" max="33" width="34.875" style="56" hidden="1" customWidth="1"/>
    <col min="34" max="34" width="17.625" style="56" hidden="1" customWidth="1"/>
    <col min="35" max="35" width="23.125" style="56" hidden="1" customWidth="1"/>
    <col min="36" max="36" width="56.25" style="56" hidden="1" customWidth="1"/>
    <col min="37" max="37" width="38.875" style="56" hidden="1" customWidth="1"/>
    <col min="38" max="38" width="21.75" style="56" hidden="1" customWidth="1"/>
    <col min="39" max="39" width="23.75" style="56" hidden="1" customWidth="1"/>
    <col min="40" max="40" width="55" style="56" hidden="1" customWidth="1"/>
    <col min="41" max="41" width="37.375" style="56" hidden="1" customWidth="1"/>
    <col min="42" max="42" width="21.5" style="24" hidden="1" customWidth="1"/>
    <col min="43" max="43" width="8.125" style="24" customWidth="1"/>
    <col min="44" max="44" width="0" style="24" hidden="1" customWidth="1"/>
    <col min="45" max="16384" width="9" style="24" hidden="1"/>
  </cols>
  <sheetData>
    <row r="1" spans="2:41" x14ac:dyDescent="0.25">
      <c r="H1" s="24"/>
      <c r="I1" s="24"/>
      <c r="P1" s="24"/>
      <c r="Q1" s="24"/>
      <c r="S1" s="24"/>
      <c r="T1" s="24"/>
      <c r="U1" s="24"/>
      <c r="V1" s="24"/>
      <c r="W1" s="24"/>
      <c r="X1" s="24"/>
      <c r="Y1" s="24"/>
      <c r="Z1" s="24"/>
      <c r="AA1" s="24"/>
      <c r="AB1" s="24"/>
      <c r="AC1" s="24"/>
      <c r="AD1" s="24"/>
      <c r="AE1" s="24"/>
      <c r="AF1" s="24"/>
      <c r="AG1" s="24"/>
      <c r="AH1" s="24"/>
      <c r="AI1" s="24"/>
      <c r="AJ1" s="24"/>
      <c r="AK1" s="24"/>
      <c r="AL1" s="24"/>
      <c r="AM1" s="24"/>
      <c r="AN1" s="24"/>
      <c r="AO1" s="24"/>
    </row>
    <row r="2" spans="2:41" ht="36" customHeight="1" x14ac:dyDescent="0.25">
      <c r="B2" s="386" t="s">
        <v>7114</v>
      </c>
      <c r="C2" s="387"/>
      <c r="D2" s="387"/>
      <c r="E2" s="387"/>
      <c r="F2" s="387"/>
      <c r="G2" s="387"/>
      <c r="H2" s="387"/>
      <c r="I2" s="387"/>
      <c r="J2" s="387"/>
      <c r="K2" s="387"/>
      <c r="L2" s="387"/>
      <c r="M2" s="387"/>
      <c r="N2" s="387"/>
      <c r="O2" s="387"/>
      <c r="P2" s="25"/>
      <c r="Q2" s="25"/>
      <c r="R2" s="25"/>
      <c r="S2" s="25"/>
      <c r="T2" s="25"/>
      <c r="U2" s="25"/>
      <c r="V2" s="25"/>
      <c r="W2" s="25"/>
      <c r="X2" s="25"/>
      <c r="Y2" s="25"/>
      <c r="Z2" s="25"/>
      <c r="AA2" s="25"/>
      <c r="AB2" s="25"/>
      <c r="AC2" s="25"/>
      <c r="AD2" s="25"/>
      <c r="AE2" s="25"/>
      <c r="AF2" s="25"/>
      <c r="AG2" s="25"/>
      <c r="AH2" s="25"/>
      <c r="AI2" s="25"/>
      <c r="AJ2" s="25"/>
      <c r="AK2" s="25"/>
      <c r="AL2" s="25"/>
      <c r="AM2" s="25"/>
      <c r="AN2" s="24"/>
      <c r="AO2" s="24"/>
    </row>
    <row r="3" spans="2:41" ht="21" x14ac:dyDescent="0.25">
      <c r="B3" s="416" t="s">
        <v>75</v>
      </c>
      <c r="C3" s="417"/>
      <c r="D3" s="417"/>
      <c r="E3" s="417"/>
      <c r="F3" s="417"/>
      <c r="G3" s="417"/>
      <c r="H3" s="417"/>
      <c r="I3" s="417"/>
      <c r="J3" s="417"/>
      <c r="K3" s="417"/>
      <c r="L3" s="417"/>
      <c r="M3" s="417"/>
      <c r="N3" s="417"/>
      <c r="O3" s="267"/>
      <c r="P3" s="268" t="s">
        <v>76</v>
      </c>
      <c r="Q3" s="26"/>
      <c r="R3" s="26"/>
      <c r="S3" s="27"/>
      <c r="T3" s="25"/>
      <c r="U3" s="25"/>
      <c r="V3" s="25"/>
      <c r="W3" s="25"/>
      <c r="X3" s="25"/>
      <c r="Y3" s="25"/>
      <c r="Z3" s="25"/>
      <c r="AA3" s="25"/>
      <c r="AB3" s="25"/>
      <c r="AC3" s="25"/>
      <c r="AD3" s="25"/>
      <c r="AE3" s="25"/>
      <c r="AF3" s="25"/>
      <c r="AG3" s="25"/>
      <c r="AH3" s="25"/>
      <c r="AI3" s="25"/>
      <c r="AJ3" s="25"/>
      <c r="AK3" s="25"/>
      <c r="AL3" s="25"/>
      <c r="AM3" s="25"/>
      <c r="AN3" s="24"/>
      <c r="AO3" s="24"/>
    </row>
    <row r="4" spans="2:41" ht="15" customHeight="1" x14ac:dyDescent="0.25">
      <c r="B4" s="449" t="s">
        <v>77</v>
      </c>
      <c r="C4" s="450"/>
      <c r="D4" s="450"/>
      <c r="E4" s="450"/>
      <c r="F4" s="450"/>
      <c r="G4" s="450"/>
      <c r="H4" s="450"/>
      <c r="I4" s="450"/>
      <c r="J4" s="450"/>
      <c r="K4" s="450"/>
      <c r="L4" s="450"/>
      <c r="M4" s="450"/>
      <c r="N4" s="450"/>
      <c r="O4" s="451"/>
      <c r="P4" s="28"/>
      <c r="Q4" s="25"/>
      <c r="R4" s="25"/>
      <c r="S4" s="29"/>
      <c r="T4" s="25"/>
      <c r="U4" s="25"/>
      <c r="V4" s="25"/>
      <c r="W4" s="25"/>
      <c r="X4" s="25"/>
      <c r="Y4" s="25"/>
      <c r="Z4" s="25"/>
      <c r="AA4" s="25"/>
      <c r="AB4" s="25"/>
      <c r="AC4" s="25"/>
      <c r="AD4" s="25"/>
      <c r="AE4" s="25"/>
      <c r="AF4" s="25"/>
      <c r="AG4" s="25"/>
      <c r="AH4" s="25"/>
      <c r="AI4" s="25"/>
      <c r="AJ4" s="25"/>
      <c r="AK4" s="25"/>
      <c r="AL4" s="25"/>
      <c r="AM4" s="25"/>
      <c r="AN4" s="24"/>
      <c r="AO4" s="24"/>
    </row>
    <row r="5" spans="2:41" ht="15" customHeight="1" x14ac:dyDescent="0.25">
      <c r="B5" s="452"/>
      <c r="C5" s="453"/>
      <c r="D5" s="453"/>
      <c r="E5" s="453"/>
      <c r="F5" s="453"/>
      <c r="G5" s="453"/>
      <c r="H5" s="453"/>
      <c r="I5" s="453"/>
      <c r="J5" s="453"/>
      <c r="K5" s="453"/>
      <c r="L5" s="453"/>
      <c r="M5" s="453"/>
      <c r="N5" s="453"/>
      <c r="O5" s="454"/>
      <c r="P5" s="28"/>
      <c r="Q5" s="25"/>
      <c r="R5" s="25"/>
      <c r="S5" s="29"/>
      <c r="T5" s="25"/>
      <c r="U5" s="25"/>
      <c r="V5" s="25"/>
      <c r="W5" s="25"/>
      <c r="X5" s="25"/>
      <c r="Y5" s="25"/>
      <c r="Z5" s="25"/>
      <c r="AA5" s="25"/>
      <c r="AB5" s="25"/>
      <c r="AC5" s="25"/>
      <c r="AD5" s="25"/>
      <c r="AE5" s="25"/>
      <c r="AF5" s="25"/>
      <c r="AG5" s="25"/>
      <c r="AH5" s="25"/>
      <c r="AI5" s="25"/>
      <c r="AJ5" s="25"/>
      <c r="AK5" s="25"/>
      <c r="AL5" s="25"/>
      <c r="AM5" s="25"/>
      <c r="AN5" s="24"/>
      <c r="AO5" s="24"/>
    </row>
    <row r="6" spans="2:41" ht="43.5" customHeight="1" x14ac:dyDescent="0.25">
      <c r="B6" s="455"/>
      <c r="C6" s="456"/>
      <c r="D6" s="456"/>
      <c r="E6" s="456"/>
      <c r="F6" s="456"/>
      <c r="G6" s="456"/>
      <c r="H6" s="456"/>
      <c r="I6" s="456"/>
      <c r="J6" s="456"/>
      <c r="K6" s="456"/>
      <c r="L6" s="456"/>
      <c r="M6" s="456"/>
      <c r="N6" s="456"/>
      <c r="O6" s="457"/>
      <c r="P6" s="28" t="s">
        <v>78</v>
      </c>
      <c r="Q6" s="25"/>
      <c r="R6" s="25" t="s">
        <v>79</v>
      </c>
      <c r="S6" s="29"/>
      <c r="T6" s="25"/>
      <c r="U6" s="25"/>
      <c r="V6" s="25"/>
      <c r="W6" s="25"/>
      <c r="X6" s="25"/>
      <c r="Y6" s="25"/>
      <c r="Z6" s="25"/>
      <c r="AA6" s="25"/>
      <c r="AB6" s="25"/>
      <c r="AC6" s="25"/>
      <c r="AD6" s="25"/>
      <c r="AE6" s="25"/>
      <c r="AF6" s="25"/>
      <c r="AG6" s="25"/>
      <c r="AH6" s="25"/>
      <c r="AI6" s="25"/>
      <c r="AJ6" s="25"/>
      <c r="AK6" s="25"/>
      <c r="AL6" s="25"/>
      <c r="AM6" s="25"/>
      <c r="AN6" s="24"/>
      <c r="AO6" s="24"/>
    </row>
    <row r="7" spans="2:41" ht="21" customHeight="1" x14ac:dyDescent="0.25">
      <c r="B7" s="441" t="s">
        <v>21</v>
      </c>
      <c r="C7" s="442"/>
      <c r="D7" s="442"/>
      <c r="E7" s="442"/>
      <c r="F7" s="442"/>
      <c r="G7" s="442"/>
      <c r="H7" s="442"/>
      <c r="I7" s="442"/>
      <c r="J7" s="334"/>
      <c r="K7" s="441" t="s">
        <v>80</v>
      </c>
      <c r="L7" s="442"/>
      <c r="M7" s="442"/>
      <c r="N7" s="442"/>
      <c r="O7" s="442"/>
      <c r="P7" s="28" t="s">
        <v>81</v>
      </c>
      <c r="Q7" s="25"/>
      <c r="R7" s="25" t="s">
        <v>82</v>
      </c>
      <c r="S7" s="29"/>
      <c r="T7" s="25"/>
      <c r="U7" s="25"/>
      <c r="V7" s="25"/>
      <c r="W7" s="25"/>
      <c r="X7" s="25"/>
      <c r="Y7" s="25"/>
      <c r="Z7" s="25"/>
      <c r="AA7" s="25"/>
      <c r="AB7" s="25"/>
      <c r="AC7" s="25"/>
      <c r="AD7" s="25"/>
      <c r="AE7" s="25"/>
      <c r="AF7" s="25"/>
      <c r="AG7" s="25"/>
      <c r="AH7" s="25"/>
      <c r="AI7" s="25"/>
      <c r="AJ7" s="25"/>
      <c r="AK7" s="25"/>
      <c r="AL7" s="25"/>
      <c r="AM7" s="25"/>
      <c r="AN7" s="24"/>
      <c r="AO7" s="24"/>
    </row>
    <row r="8" spans="2:41" x14ac:dyDescent="0.25">
      <c r="B8" s="30"/>
      <c r="C8" s="31"/>
      <c r="D8" s="31"/>
      <c r="E8" s="31"/>
      <c r="F8" s="31"/>
      <c r="G8" s="31"/>
      <c r="H8" s="31"/>
      <c r="I8" s="31"/>
      <c r="J8" s="32"/>
      <c r="K8" s="30"/>
      <c r="L8" s="31"/>
      <c r="M8" s="31"/>
      <c r="N8" s="31"/>
      <c r="O8" s="31"/>
      <c r="P8" s="28" t="s">
        <v>83</v>
      </c>
      <c r="Q8" s="25"/>
      <c r="R8" s="25" t="s">
        <v>84</v>
      </c>
      <c r="S8" s="29"/>
      <c r="T8" s="25"/>
      <c r="U8" s="25"/>
      <c r="V8" s="25"/>
      <c r="W8" s="25"/>
      <c r="X8" s="25"/>
      <c r="Y8" s="25"/>
      <c r="Z8" s="25"/>
      <c r="AA8" s="25"/>
      <c r="AB8" s="25"/>
      <c r="AC8" s="25"/>
      <c r="AD8" s="25"/>
      <c r="AE8" s="25"/>
      <c r="AF8" s="25"/>
      <c r="AG8" s="25"/>
      <c r="AH8" s="25"/>
      <c r="AI8" s="25"/>
      <c r="AJ8" s="25"/>
      <c r="AK8" s="25"/>
      <c r="AL8" s="25"/>
      <c r="AM8" s="25"/>
      <c r="AN8" s="24"/>
      <c r="AO8" s="24"/>
    </row>
    <row r="9" spans="2:41" ht="14.25" customHeight="1" x14ac:dyDescent="0.25">
      <c r="B9" s="458" t="s">
        <v>7479</v>
      </c>
      <c r="C9" s="459"/>
      <c r="D9" s="459"/>
      <c r="E9" s="459"/>
      <c r="F9" s="459"/>
      <c r="G9" s="459"/>
      <c r="H9" s="459"/>
      <c r="I9" s="459"/>
      <c r="J9" s="147"/>
      <c r="K9" s="465" t="s">
        <v>15</v>
      </c>
      <c r="L9" s="466"/>
      <c r="M9" s="467" t="s">
        <v>7107</v>
      </c>
      <c r="N9" s="467"/>
      <c r="O9" s="467"/>
      <c r="P9" s="28"/>
      <c r="Q9" s="25"/>
      <c r="R9" s="25"/>
      <c r="S9" s="29"/>
      <c r="T9" s="25"/>
      <c r="U9" s="25"/>
      <c r="V9" s="25"/>
      <c r="W9" s="25"/>
      <c r="X9" s="25"/>
      <c r="Y9" s="25"/>
      <c r="Z9" s="25"/>
      <c r="AA9" s="25"/>
      <c r="AB9" s="25"/>
      <c r="AC9" s="25"/>
      <c r="AD9" s="25"/>
      <c r="AE9" s="25"/>
      <c r="AF9" s="25"/>
      <c r="AG9" s="25"/>
      <c r="AH9" s="25"/>
      <c r="AI9" s="25"/>
      <c r="AJ9" s="25"/>
      <c r="AK9" s="25"/>
      <c r="AL9" s="25"/>
      <c r="AM9" s="25"/>
      <c r="AN9" s="24"/>
      <c r="AO9" s="24"/>
    </row>
    <row r="10" spans="2:41" ht="15.75" customHeight="1" x14ac:dyDescent="0.25">
      <c r="B10" s="460"/>
      <c r="C10" s="459"/>
      <c r="D10" s="459"/>
      <c r="E10" s="459"/>
      <c r="F10" s="459"/>
      <c r="G10" s="459"/>
      <c r="H10" s="459"/>
      <c r="I10" s="459"/>
      <c r="J10" s="147"/>
      <c r="K10" s="465"/>
      <c r="L10" s="466"/>
      <c r="M10" s="467"/>
      <c r="N10" s="467"/>
      <c r="O10" s="467"/>
      <c r="P10" s="28"/>
      <c r="Q10" s="25"/>
      <c r="R10" s="25"/>
      <c r="S10" s="29"/>
      <c r="T10" s="25"/>
      <c r="U10" s="25"/>
      <c r="V10" s="25"/>
      <c r="W10" s="25"/>
      <c r="X10" s="25"/>
      <c r="Y10" s="25"/>
      <c r="Z10" s="25"/>
      <c r="AA10" s="25"/>
      <c r="AB10" s="25"/>
      <c r="AC10" s="25"/>
      <c r="AD10" s="25"/>
      <c r="AE10" s="25"/>
      <c r="AF10" s="25"/>
      <c r="AG10" s="25"/>
      <c r="AH10" s="25"/>
      <c r="AI10" s="25"/>
      <c r="AJ10" s="25"/>
      <c r="AK10" s="25"/>
      <c r="AL10" s="25"/>
      <c r="AM10" s="25"/>
      <c r="AN10" s="24"/>
      <c r="AO10" s="24"/>
    </row>
    <row r="11" spans="2:41" ht="15.75" x14ac:dyDescent="0.25">
      <c r="B11" s="460"/>
      <c r="C11" s="459"/>
      <c r="D11" s="459"/>
      <c r="E11" s="459"/>
      <c r="F11" s="459"/>
      <c r="G11" s="459"/>
      <c r="H11" s="459"/>
      <c r="I11" s="459"/>
      <c r="J11" s="147"/>
      <c r="K11" s="156"/>
      <c r="L11" s="16"/>
      <c r="M11" s="35"/>
      <c r="N11" s="35"/>
      <c r="O11" s="35"/>
      <c r="P11" s="28"/>
      <c r="Q11" s="25"/>
      <c r="R11" s="25"/>
      <c r="S11" s="29"/>
      <c r="T11" s="25"/>
      <c r="U11" s="25"/>
      <c r="V11" s="25"/>
      <c r="W11" s="25"/>
      <c r="X11" s="25"/>
      <c r="Y11" s="25"/>
      <c r="Z11" s="25"/>
      <c r="AA11" s="25"/>
      <c r="AB11" s="25"/>
      <c r="AC11" s="25"/>
      <c r="AD11" s="25"/>
      <c r="AE11" s="25"/>
      <c r="AF11" s="25"/>
      <c r="AG11" s="25"/>
      <c r="AH11" s="25"/>
      <c r="AI11" s="25"/>
      <c r="AJ11" s="25"/>
      <c r="AK11" s="25"/>
      <c r="AL11" s="25"/>
      <c r="AM11" s="25"/>
      <c r="AN11" s="24"/>
      <c r="AO11" s="24"/>
    </row>
    <row r="12" spans="2:41" s="40" customFormat="1" ht="15.75" customHeight="1" x14ac:dyDescent="0.25">
      <c r="B12" s="460"/>
      <c r="C12" s="459"/>
      <c r="D12" s="459"/>
      <c r="E12" s="459"/>
      <c r="F12" s="459"/>
      <c r="G12" s="459"/>
      <c r="H12" s="459"/>
      <c r="I12" s="459"/>
      <c r="J12" s="147"/>
      <c r="K12" s="156"/>
      <c r="L12" s="36" t="s">
        <v>85</v>
      </c>
      <c r="M12" s="37"/>
      <c r="N12" s="37"/>
      <c r="O12" s="37"/>
      <c r="P12" s="269"/>
      <c r="Q12" s="38"/>
      <c r="R12" s="38"/>
      <c r="S12" s="39"/>
      <c r="T12" s="38"/>
      <c r="U12" s="38"/>
      <c r="V12" s="38"/>
      <c r="W12" s="38"/>
      <c r="X12" s="38"/>
      <c r="Y12" s="38"/>
      <c r="Z12" s="38"/>
      <c r="AA12" s="38"/>
      <c r="AB12" s="38"/>
      <c r="AC12" s="38"/>
      <c r="AD12" s="38"/>
      <c r="AE12" s="38"/>
      <c r="AF12" s="38"/>
      <c r="AG12" s="38"/>
      <c r="AH12" s="38"/>
      <c r="AI12" s="25"/>
      <c r="AJ12" s="25"/>
      <c r="AK12" s="38"/>
      <c r="AL12" s="38"/>
      <c r="AM12" s="38"/>
    </row>
    <row r="13" spans="2:41" ht="15.75" x14ac:dyDescent="0.25">
      <c r="B13" s="460"/>
      <c r="C13" s="459"/>
      <c r="D13" s="459"/>
      <c r="E13" s="459"/>
      <c r="F13" s="459"/>
      <c r="G13" s="459"/>
      <c r="H13" s="459"/>
      <c r="I13" s="459"/>
      <c r="J13" s="147"/>
      <c r="K13" s="156"/>
      <c r="L13" s="33"/>
      <c r="M13" s="461" t="s">
        <v>86</v>
      </c>
      <c r="N13" s="462"/>
      <c r="O13" s="41">
        <f>COUNTIF(M28:M3243,"*")</f>
        <v>0</v>
      </c>
      <c r="P13" s="28"/>
      <c r="Q13" s="25"/>
      <c r="R13" s="25"/>
      <c r="S13" s="29"/>
      <c r="T13" s="25"/>
      <c r="U13" s="25"/>
      <c r="V13" s="25"/>
      <c r="W13" s="25"/>
      <c r="X13" s="25"/>
      <c r="Y13" s="25"/>
      <c r="Z13" s="25"/>
      <c r="AA13" s="25"/>
      <c r="AB13" s="25"/>
      <c r="AC13" s="25"/>
      <c r="AD13" s="25"/>
      <c r="AE13" s="25"/>
      <c r="AF13" s="25"/>
      <c r="AG13" s="25"/>
      <c r="AH13" s="25"/>
      <c r="AI13" s="25"/>
      <c r="AJ13" s="25"/>
      <c r="AK13" s="25"/>
      <c r="AL13" s="25"/>
      <c r="AM13" s="25"/>
      <c r="AN13" s="24"/>
      <c r="AO13" s="24"/>
    </row>
    <row r="14" spans="2:41" ht="15.75" x14ac:dyDescent="0.25">
      <c r="B14" s="460"/>
      <c r="C14" s="459"/>
      <c r="D14" s="459"/>
      <c r="E14" s="459"/>
      <c r="F14" s="459"/>
      <c r="G14" s="459"/>
      <c r="H14" s="459"/>
      <c r="I14" s="459"/>
      <c r="J14" s="147"/>
      <c r="K14" s="156"/>
      <c r="L14" s="33"/>
      <c r="M14" s="461" t="s">
        <v>87</v>
      </c>
      <c r="N14" s="462"/>
      <c r="O14" s="41">
        <f>COUNTIFS(M28:M3243,"*",Table20[Indigenous],"Y")</f>
        <v>0</v>
      </c>
      <c r="P14" s="28"/>
      <c r="Q14" s="25"/>
      <c r="R14" s="25"/>
      <c r="S14" s="29"/>
      <c r="T14" s="25"/>
      <c r="U14" s="25"/>
      <c r="V14" s="25"/>
      <c r="W14" s="25"/>
      <c r="X14" s="25"/>
      <c r="Y14" s="25"/>
      <c r="Z14" s="25"/>
      <c r="AA14" s="25"/>
      <c r="AB14" s="25"/>
      <c r="AC14" s="25"/>
      <c r="AD14" s="25"/>
      <c r="AE14" s="25"/>
      <c r="AF14" s="25"/>
      <c r="AG14" s="25"/>
      <c r="AH14" s="25"/>
      <c r="AI14" s="25"/>
      <c r="AJ14" s="25"/>
      <c r="AK14" s="25"/>
      <c r="AL14" s="25"/>
      <c r="AM14" s="25"/>
      <c r="AN14" s="24"/>
      <c r="AO14" s="24"/>
    </row>
    <row r="15" spans="2:41" ht="15.75" x14ac:dyDescent="0.25">
      <c r="B15" s="460"/>
      <c r="C15" s="459"/>
      <c r="D15" s="459"/>
      <c r="E15" s="459"/>
      <c r="F15" s="459"/>
      <c r="G15" s="459"/>
      <c r="H15" s="459"/>
      <c r="I15" s="459"/>
      <c r="J15" s="147"/>
      <c r="K15" s="156"/>
      <c r="L15" s="33"/>
      <c r="M15" s="463" t="s">
        <v>88</v>
      </c>
      <c r="N15" s="464"/>
      <c r="O15" s="341">
        <f>SUM(Table20[Total Number of Households proposed to be served?])</f>
        <v>0</v>
      </c>
      <c r="P15" s="270"/>
      <c r="Q15" s="42"/>
      <c r="R15" s="42"/>
      <c r="S15" s="43"/>
      <c r="T15" s="25"/>
      <c r="U15" s="25"/>
      <c r="V15" s="25"/>
      <c r="W15" s="25"/>
      <c r="X15" s="25"/>
      <c r="Y15" s="25"/>
      <c r="Z15" s="25"/>
      <c r="AA15" s="25"/>
      <c r="AB15" s="25"/>
      <c r="AC15" s="25"/>
      <c r="AD15" s="25"/>
      <c r="AE15" s="25"/>
      <c r="AF15" s="25"/>
      <c r="AG15" s="25"/>
      <c r="AH15" s="25"/>
      <c r="AI15" s="25"/>
      <c r="AJ15" s="25"/>
      <c r="AK15" s="25"/>
      <c r="AL15" s="25"/>
      <c r="AM15" s="25"/>
      <c r="AN15" s="24"/>
      <c r="AO15" s="24"/>
    </row>
    <row r="16" spans="2:41" ht="15.75" x14ac:dyDescent="0.25">
      <c r="B16" s="460"/>
      <c r="C16" s="459"/>
      <c r="D16" s="459"/>
      <c r="E16" s="459"/>
      <c r="F16" s="459"/>
      <c r="G16" s="459"/>
      <c r="H16" s="459"/>
      <c r="I16" s="459"/>
      <c r="J16" s="147"/>
      <c r="K16" s="156"/>
      <c r="L16" s="33"/>
      <c r="M16" s="468" t="s">
        <v>7101</v>
      </c>
      <c r="N16" s="468"/>
      <c r="O16" s="342">
        <f>SUM(Table20[Number of Indigenous Households proposed to be served?])</f>
        <v>0</v>
      </c>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4"/>
      <c r="AO16" s="24"/>
    </row>
    <row r="17" spans="2:41" ht="15.75" x14ac:dyDescent="0.25">
      <c r="B17" s="460"/>
      <c r="C17" s="459"/>
      <c r="D17" s="459"/>
      <c r="E17" s="459"/>
      <c r="F17" s="459"/>
      <c r="G17" s="459"/>
      <c r="H17" s="459"/>
      <c r="I17" s="459"/>
      <c r="J17" s="147"/>
      <c r="K17" s="156"/>
      <c r="L17" s="36" t="s">
        <v>89</v>
      </c>
      <c r="M17" s="44"/>
      <c r="N17" s="44"/>
      <c r="O17" s="169"/>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4"/>
      <c r="AO17" s="24"/>
    </row>
    <row r="18" spans="2:41" ht="16.5" customHeight="1" x14ac:dyDescent="0.25">
      <c r="B18" s="460"/>
      <c r="C18" s="459"/>
      <c r="D18" s="459"/>
      <c r="E18" s="459"/>
      <c r="F18" s="459"/>
      <c r="G18" s="459"/>
      <c r="H18" s="459"/>
      <c r="I18" s="459"/>
      <c r="J18" s="34"/>
      <c r="K18" s="46"/>
      <c r="L18" s="47"/>
      <c r="M18" s="461" t="s">
        <v>90</v>
      </c>
      <c r="N18" s="462"/>
      <c r="O18" s="41">
        <f>COUNTIF(M28:M3243,"*Cellular*")</f>
        <v>0</v>
      </c>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4"/>
      <c r="AO18" s="24"/>
    </row>
    <row r="19" spans="2:41" ht="18" customHeight="1" x14ac:dyDescent="0.25">
      <c r="B19" s="460"/>
      <c r="C19" s="459"/>
      <c r="D19" s="459"/>
      <c r="E19" s="459"/>
      <c r="F19" s="459"/>
      <c r="G19" s="459"/>
      <c r="H19" s="459"/>
      <c r="I19" s="459"/>
      <c r="J19" s="49"/>
      <c r="K19" s="48"/>
      <c r="L19" s="33"/>
      <c r="M19" s="461" t="s">
        <v>91</v>
      </c>
      <c r="N19" s="462"/>
      <c r="O19" s="41">
        <f>COUNTIF(M28:M3243,"*Hotspot*")</f>
        <v>0</v>
      </c>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4"/>
      <c r="AO19" s="24"/>
    </row>
    <row r="20" spans="2:41" ht="18" customHeight="1" x14ac:dyDescent="0.25">
      <c r="B20" s="460"/>
      <c r="C20" s="459"/>
      <c r="D20" s="459"/>
      <c r="E20" s="459"/>
      <c r="F20" s="459"/>
      <c r="G20" s="459"/>
      <c r="H20" s="459"/>
      <c r="I20" s="459"/>
      <c r="J20" s="143"/>
      <c r="K20" s="48"/>
      <c r="L20" s="33"/>
      <c r="M20" s="470"/>
      <c r="N20" s="470"/>
      <c r="O20" s="169"/>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4"/>
      <c r="AO20" s="24"/>
    </row>
    <row r="21" spans="2:41" ht="15.75" customHeight="1" x14ac:dyDescent="0.25">
      <c r="B21" s="460"/>
      <c r="C21" s="459"/>
      <c r="D21" s="459"/>
      <c r="E21" s="459"/>
      <c r="F21" s="459"/>
      <c r="G21" s="459"/>
      <c r="H21" s="459"/>
      <c r="I21" s="459"/>
      <c r="J21" s="49"/>
      <c r="K21" s="50"/>
      <c r="L21" s="33"/>
      <c r="M21" s="470"/>
      <c r="N21" s="470"/>
      <c r="O21" s="169"/>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4"/>
      <c r="AO21" s="24"/>
    </row>
    <row r="22" spans="2:41" ht="15.75" customHeight="1" x14ac:dyDescent="0.25">
      <c r="B22" s="21"/>
      <c r="C22" s="134"/>
      <c r="D22" s="134"/>
      <c r="E22" s="134"/>
      <c r="F22" s="134"/>
      <c r="G22" s="134"/>
      <c r="H22" s="134"/>
      <c r="I22" s="134"/>
      <c r="J22" s="148"/>
      <c r="K22" s="51"/>
      <c r="L22" s="52"/>
      <c r="M22" s="52"/>
      <c r="N22" s="52"/>
      <c r="O22" s="170"/>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4"/>
      <c r="AO22" s="24"/>
    </row>
    <row r="23" spans="2:41" ht="24" customHeight="1" x14ac:dyDescent="0.25">
      <c r="B23" s="416" t="s">
        <v>92</v>
      </c>
      <c r="C23" s="417"/>
      <c r="D23" s="417"/>
      <c r="E23" s="417"/>
      <c r="F23" s="417"/>
      <c r="G23" s="417"/>
      <c r="H23" s="417"/>
      <c r="I23" s="417"/>
      <c r="J23" s="417"/>
      <c r="K23" s="417"/>
      <c r="L23" s="417"/>
      <c r="M23" s="417"/>
      <c r="N23" s="417"/>
      <c r="O23" s="443"/>
      <c r="P23" s="25"/>
      <c r="Q23" s="25"/>
      <c r="R23" s="25"/>
      <c r="S23" s="53" t="e">
        <f>SUM(#REF!)</f>
        <v>#REF!</v>
      </c>
      <c r="T23" s="53"/>
      <c r="U23" s="53"/>
      <c r="V23" s="53" t="e">
        <f>SUM(#REF!)</f>
        <v>#REF!</v>
      </c>
      <c r="W23" s="25"/>
      <c r="X23" s="25"/>
      <c r="Y23" s="25"/>
      <c r="Z23" s="25"/>
      <c r="AA23" s="25"/>
      <c r="AB23" s="25"/>
      <c r="AC23" s="25"/>
      <c r="AD23" s="25"/>
      <c r="AE23" s="25"/>
      <c r="AF23" s="25"/>
      <c r="AG23" s="323" t="s">
        <v>93</v>
      </c>
      <c r="AH23" s="25"/>
      <c r="AI23" s="25"/>
      <c r="AJ23" s="25"/>
      <c r="AK23" s="25"/>
      <c r="AL23" s="25"/>
      <c r="AM23" s="25"/>
      <c r="AN23" s="24"/>
      <c r="AO23" s="24"/>
    </row>
    <row r="24" spans="2:41" x14ac:dyDescent="0.25">
      <c r="B24" s="325"/>
      <c r="C24" s="326"/>
      <c r="D24" s="326"/>
      <c r="E24" s="326"/>
      <c r="F24" s="326"/>
      <c r="G24" s="326"/>
      <c r="H24" s="326"/>
      <c r="I24" s="326"/>
      <c r="J24" s="326"/>
      <c r="K24" s="326"/>
      <c r="L24" s="326"/>
      <c r="M24" s="326"/>
      <c r="N24" s="326"/>
      <c r="O24" s="326"/>
      <c r="S24" s="25"/>
      <c r="T24" s="25"/>
      <c r="U24" s="25"/>
      <c r="V24" s="25"/>
      <c r="W24" s="25"/>
      <c r="X24" s="25"/>
      <c r="Y24" s="25"/>
      <c r="Z24" s="25"/>
      <c r="AA24" s="25"/>
      <c r="AB24" s="25"/>
      <c r="AC24" s="25"/>
      <c r="AD24" s="323"/>
      <c r="AE24" s="25"/>
      <c r="AF24" s="25"/>
      <c r="AG24" s="25"/>
      <c r="AH24" s="25"/>
      <c r="AI24" s="25"/>
      <c r="AJ24" s="25"/>
      <c r="AK24" s="24"/>
      <c r="AL24" s="24"/>
      <c r="AM24" s="24"/>
      <c r="AN24" s="24"/>
      <c r="AO24" s="24"/>
    </row>
    <row r="25" spans="2:41" x14ac:dyDescent="0.25">
      <c r="B25" s="474" t="s">
        <v>25</v>
      </c>
      <c r="C25" s="475"/>
      <c r="D25" s="475"/>
      <c r="E25" s="475"/>
      <c r="F25" s="475"/>
      <c r="G25" s="475"/>
      <c r="H25" s="475"/>
      <c r="I25" s="475"/>
      <c r="J25" s="475"/>
      <c r="K25" s="475"/>
      <c r="L25" s="475"/>
      <c r="M25" s="160" t="s">
        <v>43</v>
      </c>
      <c r="N25" s="473" t="s">
        <v>28</v>
      </c>
      <c r="O25" s="473"/>
      <c r="S25" s="25"/>
      <c r="T25" s="25"/>
      <c r="U25" s="25"/>
      <c r="V25" s="25"/>
      <c r="W25" s="25"/>
      <c r="X25" s="25"/>
      <c r="Y25" s="25"/>
      <c r="Z25" s="25"/>
      <c r="AA25" s="25"/>
      <c r="AB25" s="25"/>
      <c r="AC25" s="25"/>
      <c r="AD25" s="323"/>
      <c r="AE25" s="25"/>
      <c r="AF25" s="25"/>
      <c r="AG25" s="25"/>
      <c r="AH25" s="25"/>
      <c r="AI25" s="25"/>
      <c r="AJ25" s="25"/>
      <c r="AK25" s="24"/>
      <c r="AL25" s="24"/>
      <c r="AM25" s="24"/>
      <c r="AN25" s="24"/>
      <c r="AO25" s="24"/>
    </row>
    <row r="26" spans="2:41" ht="19.5" customHeight="1" x14ac:dyDescent="0.25">
      <c r="B26" s="472" t="s">
        <v>94</v>
      </c>
      <c r="C26" s="472"/>
      <c r="D26" s="472"/>
      <c r="E26" s="472"/>
      <c r="F26" s="472"/>
      <c r="G26" s="472"/>
      <c r="H26" s="472"/>
      <c r="I26" s="472"/>
      <c r="J26" s="472"/>
      <c r="K26" s="472"/>
      <c r="L26" s="472"/>
      <c r="M26" s="336"/>
      <c r="N26" s="471" t="s">
        <v>90</v>
      </c>
      <c r="O26" s="471"/>
      <c r="S26" s="25"/>
      <c r="T26" s="25"/>
      <c r="U26" s="25" t="s">
        <v>95</v>
      </c>
      <c r="V26" s="25"/>
      <c r="W26" s="25"/>
      <c r="X26" s="25"/>
      <c r="Y26" s="25"/>
      <c r="Z26" s="25"/>
      <c r="AA26" s="25"/>
      <c r="AB26" s="25"/>
      <c r="AC26" s="25"/>
      <c r="AD26" s="324"/>
      <c r="AE26" s="25" t="s">
        <v>96</v>
      </c>
      <c r="AF26" s="25"/>
      <c r="AG26" s="25"/>
      <c r="AH26" s="25"/>
      <c r="AI26" s="469" t="s">
        <v>97</v>
      </c>
      <c r="AJ26" s="469"/>
      <c r="AK26" s="24"/>
      <c r="AL26" s="24"/>
      <c r="AM26" s="24"/>
      <c r="AN26" s="24"/>
      <c r="AO26" s="24"/>
    </row>
    <row r="27" spans="2:41" ht="75" x14ac:dyDescent="0.25">
      <c r="B27" s="337" t="s">
        <v>1584</v>
      </c>
      <c r="C27" s="337" t="s">
        <v>1581</v>
      </c>
      <c r="D27" s="337" t="s">
        <v>1582</v>
      </c>
      <c r="E27" s="337" t="s">
        <v>1583</v>
      </c>
      <c r="F27" s="337" t="s">
        <v>1585</v>
      </c>
      <c r="G27" s="337" t="s">
        <v>99</v>
      </c>
      <c r="H27" s="337" t="s">
        <v>33</v>
      </c>
      <c r="I27" s="337" t="s">
        <v>34</v>
      </c>
      <c r="J27" s="337" t="s">
        <v>1586</v>
      </c>
      <c r="K27" s="337" t="s">
        <v>1587</v>
      </c>
      <c r="L27" s="337" t="s">
        <v>1588</v>
      </c>
      <c r="M27" s="338" t="s">
        <v>7105</v>
      </c>
      <c r="N27" s="339" t="s">
        <v>7106</v>
      </c>
      <c r="O27" s="339" t="s">
        <v>1579</v>
      </c>
      <c r="S27" s="24"/>
      <c r="T27" s="24"/>
      <c r="U27" s="24"/>
      <c r="V27" s="24"/>
      <c r="W27" s="24"/>
      <c r="X27" s="24"/>
      <c r="Y27" s="24"/>
      <c r="Z27" s="24"/>
      <c r="AA27" s="24"/>
      <c r="AB27" s="24"/>
      <c r="AC27" s="24"/>
      <c r="AD27" s="24"/>
      <c r="AE27" s="24"/>
      <c r="AF27" s="24"/>
      <c r="AG27" s="24"/>
      <c r="AH27" s="24"/>
      <c r="AI27" s="24"/>
      <c r="AJ27" s="24"/>
      <c r="AK27" s="24"/>
      <c r="AL27" s="24"/>
      <c r="AM27" s="24"/>
      <c r="AN27" s="24"/>
      <c r="AO27" s="24"/>
    </row>
    <row r="28" spans="2:41" x14ac:dyDescent="0.25">
      <c r="B28" s="340">
        <v>65700</v>
      </c>
      <c r="C28" s="340" t="s">
        <v>1589</v>
      </c>
      <c r="D28" s="340" t="s">
        <v>1590</v>
      </c>
      <c r="E28" s="349" t="str">
        <f>HYPERLINK(Table20[[#This Row],[Map Link]],Table20[[#This Row],[Map Text]])</f>
        <v>Open Map</v>
      </c>
      <c r="F28" s="340" t="s">
        <v>1592</v>
      </c>
      <c r="G28" s="340" t="s">
        <v>769</v>
      </c>
      <c r="H28" s="340">
        <v>59.618056000000003</v>
      </c>
      <c r="I28" s="340">
        <v>-133.67500000000001</v>
      </c>
      <c r="J28" s="340" t="s">
        <v>1591</v>
      </c>
      <c r="K28" s="382" t="s">
        <v>1593</v>
      </c>
      <c r="L28" s="348" t="s">
        <v>181</v>
      </c>
      <c r="M28" s="340"/>
      <c r="N28" s="340"/>
      <c r="O28" s="340"/>
      <c r="V28" s="24"/>
      <c r="W28" s="24"/>
      <c r="X28" s="24"/>
      <c r="Y28" s="24"/>
      <c r="Z28" s="24"/>
      <c r="AA28" s="24"/>
      <c r="AB28" s="24"/>
      <c r="AC28" s="24"/>
      <c r="AD28" s="24"/>
      <c r="AE28" s="24"/>
      <c r="AF28" s="24"/>
      <c r="AG28" s="24"/>
      <c r="AH28" s="24"/>
      <c r="AI28" s="24"/>
      <c r="AJ28" s="24"/>
      <c r="AK28" s="24"/>
      <c r="AL28" s="24"/>
      <c r="AM28" s="24"/>
      <c r="AN28" s="24"/>
      <c r="AO28" s="24"/>
    </row>
    <row r="29" spans="2:41" x14ac:dyDescent="0.25">
      <c r="B29" s="340">
        <v>40235</v>
      </c>
      <c r="C29" s="340" t="s">
        <v>937</v>
      </c>
      <c r="D29" s="340" t="s">
        <v>1036</v>
      </c>
      <c r="E29" s="349" t="str">
        <f>HYPERLINK(Table20[[#This Row],[Map Link]],Table20[[#This Row],[Map Text]])</f>
        <v>Open Map</v>
      </c>
      <c r="F29" s="340" t="s">
        <v>1592</v>
      </c>
      <c r="G29" s="340" t="s">
        <v>769</v>
      </c>
      <c r="H29" s="340">
        <v>59.566451000000001</v>
      </c>
      <c r="I29" s="340">
        <v>-133.70205799999999</v>
      </c>
      <c r="J29" s="340" t="s">
        <v>1591</v>
      </c>
      <c r="K29" s="340" t="s">
        <v>1594</v>
      </c>
      <c r="L29" s="348" t="s">
        <v>103</v>
      </c>
      <c r="M29" s="340"/>
      <c r="N29" s="340"/>
      <c r="O29" s="340"/>
      <c r="Y29" s="24"/>
      <c r="Z29" s="24"/>
      <c r="AA29" s="24"/>
      <c r="AB29" s="24"/>
      <c r="AC29" s="24"/>
      <c r="AD29" s="24"/>
      <c r="AE29" s="24"/>
      <c r="AF29" s="24"/>
      <c r="AG29" s="24"/>
      <c r="AH29" s="24"/>
      <c r="AI29" s="24"/>
      <c r="AJ29" s="24"/>
      <c r="AK29" s="24"/>
      <c r="AL29" s="24"/>
      <c r="AM29" s="24"/>
      <c r="AN29" s="24"/>
      <c r="AO29" s="24"/>
    </row>
    <row r="30" spans="2:41" x14ac:dyDescent="0.25">
      <c r="B30" s="340">
        <v>65701</v>
      </c>
      <c r="C30" s="340" t="s">
        <v>1595</v>
      </c>
      <c r="D30" s="340" t="s">
        <v>1590</v>
      </c>
      <c r="E30" s="349" t="str">
        <f>HYPERLINK(Table20[[#This Row],[Map Link]],Table20[[#This Row],[Map Text]])</f>
        <v>Open Map</v>
      </c>
      <c r="F30" s="340" t="s">
        <v>1592</v>
      </c>
      <c r="G30" s="340" t="s">
        <v>769</v>
      </c>
      <c r="H30" s="340">
        <v>59.566451000000001</v>
      </c>
      <c r="I30" s="340">
        <v>-133.68539100000001</v>
      </c>
      <c r="J30" s="340" t="s">
        <v>1591</v>
      </c>
      <c r="K30" s="340" t="s">
        <v>1596</v>
      </c>
      <c r="L30" s="348" t="s">
        <v>181</v>
      </c>
      <c r="M30" s="340"/>
      <c r="N30" s="340"/>
      <c r="O30" s="340"/>
      <c r="Y30" s="24"/>
      <c r="Z30" s="24"/>
      <c r="AA30" s="24"/>
      <c r="AB30" s="24"/>
      <c r="AC30" s="24"/>
      <c r="AD30" s="24"/>
      <c r="AE30" s="24"/>
      <c r="AF30" s="24"/>
      <c r="AG30" s="24"/>
      <c r="AH30" s="24"/>
      <c r="AI30" s="24"/>
      <c r="AJ30" s="24"/>
      <c r="AK30" s="24"/>
      <c r="AL30" s="24"/>
      <c r="AM30" s="24"/>
      <c r="AN30" s="24"/>
      <c r="AO30" s="24"/>
    </row>
    <row r="31" spans="2:41" x14ac:dyDescent="0.25">
      <c r="B31" s="340">
        <v>3395</v>
      </c>
      <c r="C31" s="340" t="s">
        <v>938</v>
      </c>
      <c r="D31" s="340" t="s">
        <v>1597</v>
      </c>
      <c r="E31" s="349" t="str">
        <f>HYPERLINK(Table20[[#This Row],[Map Link]],Table20[[#This Row],[Map Text]])</f>
        <v>Open Map</v>
      </c>
      <c r="F31" s="340" t="s">
        <v>1592</v>
      </c>
      <c r="G31" s="340" t="s">
        <v>769</v>
      </c>
      <c r="H31" s="340">
        <v>59.849769999999999</v>
      </c>
      <c r="I31" s="340">
        <v>-135.00211899999999</v>
      </c>
      <c r="J31" s="340" t="s">
        <v>1591</v>
      </c>
      <c r="K31" s="340" t="s">
        <v>1598</v>
      </c>
      <c r="L31" s="348" t="s">
        <v>103</v>
      </c>
      <c r="M31" s="340"/>
      <c r="N31" s="340"/>
      <c r="O31" s="340"/>
      <c r="Y31" s="24"/>
      <c r="Z31" s="24"/>
      <c r="AA31" s="24"/>
      <c r="AB31" s="24"/>
      <c r="AC31" s="24"/>
      <c r="AD31" s="24"/>
      <c r="AE31" s="24"/>
      <c r="AF31" s="24"/>
      <c r="AG31" s="24"/>
      <c r="AH31" s="24"/>
      <c r="AI31" s="24"/>
      <c r="AJ31" s="24"/>
      <c r="AK31" s="24"/>
      <c r="AL31" s="24"/>
      <c r="AM31" s="24"/>
      <c r="AN31" s="24"/>
      <c r="AO31" s="24"/>
    </row>
    <row r="32" spans="2:41" x14ac:dyDescent="0.25">
      <c r="B32" s="340">
        <v>12687</v>
      </c>
      <c r="C32" s="340" t="s">
        <v>1599</v>
      </c>
      <c r="D32" s="340" t="s">
        <v>1597</v>
      </c>
      <c r="E32" s="349" t="str">
        <f>HYPERLINK(Table20[[#This Row],[Map Link]],Table20[[#This Row],[Map Text]])</f>
        <v>Open Map</v>
      </c>
      <c r="F32" s="340" t="s">
        <v>1592</v>
      </c>
      <c r="G32" s="340" t="s">
        <v>769</v>
      </c>
      <c r="H32" s="340">
        <v>58.633128999999997</v>
      </c>
      <c r="I32" s="340">
        <v>-131.68526800000001</v>
      </c>
      <c r="J32" s="340" t="s">
        <v>1591</v>
      </c>
      <c r="K32" s="340" t="s">
        <v>1600</v>
      </c>
      <c r="L32" s="348" t="s">
        <v>103</v>
      </c>
      <c r="M32" s="340"/>
      <c r="N32" s="340"/>
      <c r="O32" s="340"/>
      <c r="Y32" s="24"/>
      <c r="Z32" s="24"/>
      <c r="AA32" s="24"/>
      <c r="AB32" s="24"/>
      <c r="AC32" s="24"/>
      <c r="AD32" s="24"/>
      <c r="AE32" s="24"/>
      <c r="AF32" s="24"/>
      <c r="AG32" s="24"/>
      <c r="AH32" s="24"/>
      <c r="AI32" s="24"/>
      <c r="AJ32" s="24"/>
      <c r="AK32" s="24"/>
      <c r="AL32" s="24"/>
      <c r="AM32" s="24"/>
      <c r="AN32" s="24"/>
      <c r="AO32" s="24"/>
    </row>
    <row r="33" spans="2:41" x14ac:dyDescent="0.25">
      <c r="B33" s="340">
        <v>38501</v>
      </c>
      <c r="C33" s="340" t="s">
        <v>1601</v>
      </c>
      <c r="D33" s="340" t="s">
        <v>1597</v>
      </c>
      <c r="E33" s="349" t="str">
        <f>HYPERLINK(Table20[[#This Row],[Map Link]],Table20[[#This Row],[Map Text]])</f>
        <v>Open Map</v>
      </c>
      <c r="F33" s="340" t="s">
        <v>1592</v>
      </c>
      <c r="G33" s="340" t="s">
        <v>769</v>
      </c>
      <c r="H33" s="340">
        <v>59.492778000000001</v>
      </c>
      <c r="I33" s="340">
        <v>-134.246667</v>
      </c>
      <c r="J33" s="340" t="s">
        <v>1591</v>
      </c>
      <c r="K33" s="340" t="s">
        <v>1602</v>
      </c>
      <c r="L33" s="348" t="s">
        <v>103</v>
      </c>
      <c r="M33" s="340"/>
      <c r="N33" s="340"/>
      <c r="O33" s="340"/>
      <c r="Y33" s="24"/>
      <c r="Z33" s="24"/>
      <c r="AA33" s="24"/>
      <c r="AB33" s="24"/>
      <c r="AC33" s="24"/>
      <c r="AD33" s="24"/>
      <c r="AE33" s="24"/>
      <c r="AF33" s="24"/>
      <c r="AG33" s="24"/>
      <c r="AH33" s="24"/>
      <c r="AI33" s="24"/>
      <c r="AJ33" s="24"/>
      <c r="AK33" s="24"/>
      <c r="AL33" s="24"/>
      <c r="AM33" s="24"/>
      <c r="AN33" s="24"/>
      <c r="AO33" s="24"/>
    </row>
    <row r="34" spans="2:41" x14ac:dyDescent="0.25">
      <c r="B34" s="340">
        <v>65682</v>
      </c>
      <c r="C34" s="340" t="s">
        <v>1603</v>
      </c>
      <c r="D34" s="340" t="s">
        <v>1590</v>
      </c>
      <c r="E34" s="349" t="str">
        <f>HYPERLINK(Table20[[#This Row],[Map Link]],Table20[[#This Row],[Map Text]])</f>
        <v>Open Map</v>
      </c>
      <c r="F34" s="340" t="s">
        <v>1592</v>
      </c>
      <c r="G34" s="340" t="s">
        <v>769</v>
      </c>
      <c r="H34" s="340">
        <v>59.499783000000001</v>
      </c>
      <c r="I34" s="340">
        <v>-133.66871900000001</v>
      </c>
      <c r="J34" s="340" t="s">
        <v>1591</v>
      </c>
      <c r="K34" s="340" t="s">
        <v>1604</v>
      </c>
      <c r="L34" s="348" t="s">
        <v>181</v>
      </c>
      <c r="M34" s="340"/>
      <c r="N34" s="340"/>
      <c r="O34" s="340"/>
      <c r="Y34" s="24"/>
      <c r="Z34" s="24"/>
      <c r="AA34" s="24"/>
      <c r="AB34" s="24"/>
      <c r="AC34" s="24"/>
      <c r="AD34" s="24"/>
      <c r="AE34" s="24"/>
      <c r="AF34" s="24"/>
      <c r="AG34" s="24"/>
      <c r="AH34" s="24"/>
      <c r="AI34" s="24"/>
      <c r="AJ34" s="24"/>
      <c r="AK34" s="24"/>
      <c r="AL34" s="24"/>
      <c r="AM34" s="24"/>
      <c r="AN34" s="24"/>
      <c r="AO34" s="24"/>
    </row>
    <row r="35" spans="2:41" x14ac:dyDescent="0.25">
      <c r="B35" s="340">
        <v>19421</v>
      </c>
      <c r="C35" s="340" t="s">
        <v>1605</v>
      </c>
      <c r="D35" s="340" t="s">
        <v>1597</v>
      </c>
      <c r="E35" s="349" t="str">
        <f>HYPERLINK(Table20[[#This Row],[Map Link]],Table20[[#This Row],[Map Text]])</f>
        <v>Open Map</v>
      </c>
      <c r="F35" s="340" t="s">
        <v>1592</v>
      </c>
      <c r="G35" s="340" t="s">
        <v>769</v>
      </c>
      <c r="H35" s="340">
        <v>58.166457000000001</v>
      </c>
      <c r="I35" s="340">
        <v>-131.48523599999999</v>
      </c>
      <c r="J35" s="340" t="s">
        <v>1591</v>
      </c>
      <c r="K35" s="340" t="s">
        <v>1606</v>
      </c>
      <c r="L35" s="348" t="s">
        <v>103</v>
      </c>
      <c r="M35" s="340"/>
      <c r="N35" s="340"/>
      <c r="O35" s="340"/>
      <c r="Y35" s="24"/>
      <c r="Z35" s="24"/>
      <c r="AA35" s="24"/>
      <c r="AB35" s="24"/>
      <c r="AC35" s="24"/>
      <c r="AD35" s="24"/>
      <c r="AE35" s="24"/>
      <c r="AF35" s="24"/>
      <c r="AG35" s="24"/>
      <c r="AH35" s="24"/>
      <c r="AI35" s="24"/>
      <c r="AJ35" s="24"/>
      <c r="AK35" s="24"/>
      <c r="AL35" s="24"/>
      <c r="AM35" s="24"/>
      <c r="AN35" s="24"/>
      <c r="AO35" s="24"/>
    </row>
    <row r="36" spans="2:41" x14ac:dyDescent="0.25">
      <c r="B36" s="340">
        <v>65677</v>
      </c>
      <c r="C36" s="340" t="s">
        <v>1607</v>
      </c>
      <c r="D36" s="340" t="s">
        <v>1590</v>
      </c>
      <c r="E36" s="349" t="str">
        <f>HYPERLINK(Table20[[#This Row],[Map Link]],Table20[[#This Row],[Map Text]])</f>
        <v>Open Map</v>
      </c>
      <c r="F36" s="340" t="s">
        <v>1592</v>
      </c>
      <c r="G36" s="340" t="s">
        <v>769</v>
      </c>
      <c r="H36" s="340">
        <v>59.674444000000001</v>
      </c>
      <c r="I36" s="340">
        <v>-132.147222</v>
      </c>
      <c r="J36" s="340" t="s">
        <v>1591</v>
      </c>
      <c r="K36" s="340" t="s">
        <v>1608</v>
      </c>
      <c r="L36" s="348" t="s">
        <v>181</v>
      </c>
      <c r="M36" s="340"/>
      <c r="N36" s="340"/>
      <c r="O36" s="340"/>
      <c r="Y36" s="24"/>
      <c r="Z36" s="24"/>
      <c r="AA36" s="24"/>
      <c r="AB36" s="24"/>
      <c r="AC36" s="24"/>
      <c r="AD36" s="24"/>
      <c r="AE36" s="24"/>
      <c r="AF36" s="24"/>
      <c r="AG36" s="24"/>
      <c r="AH36" s="24"/>
      <c r="AI36" s="24"/>
      <c r="AJ36" s="24"/>
      <c r="AK36" s="24"/>
      <c r="AL36" s="24"/>
      <c r="AM36" s="24"/>
      <c r="AN36" s="24"/>
      <c r="AO36" s="24"/>
    </row>
    <row r="37" spans="2:41" x14ac:dyDescent="0.25">
      <c r="B37" s="340">
        <v>1892</v>
      </c>
      <c r="C37" s="340" t="s">
        <v>1609</v>
      </c>
      <c r="D37" s="340" t="s">
        <v>1597</v>
      </c>
      <c r="E37" s="349" t="str">
        <f>HYPERLINK(Table20[[#This Row],[Map Link]],Table20[[#This Row],[Map Text]])</f>
        <v>Open Map</v>
      </c>
      <c r="F37" s="340" t="s">
        <v>1592</v>
      </c>
      <c r="G37" s="340" t="s">
        <v>769</v>
      </c>
      <c r="H37" s="340">
        <v>59.783099999999997</v>
      </c>
      <c r="I37" s="340">
        <v>-135.08545100000001</v>
      </c>
      <c r="J37" s="340" t="s">
        <v>1591</v>
      </c>
      <c r="K37" s="340" t="s">
        <v>1610</v>
      </c>
      <c r="L37" s="348" t="s">
        <v>103</v>
      </c>
      <c r="M37" s="340"/>
      <c r="N37" s="340"/>
      <c r="O37" s="340"/>
      <c r="Y37" s="24"/>
      <c r="Z37" s="24"/>
      <c r="AA37" s="24"/>
      <c r="AB37" s="24"/>
      <c r="AC37" s="24"/>
      <c r="AD37" s="24"/>
      <c r="AE37" s="24"/>
      <c r="AF37" s="24"/>
      <c r="AG37" s="24"/>
      <c r="AH37" s="24"/>
      <c r="AI37" s="24"/>
      <c r="AJ37" s="24"/>
      <c r="AK37" s="24"/>
      <c r="AL37" s="24"/>
      <c r="AM37" s="24"/>
      <c r="AN37" s="24"/>
      <c r="AO37" s="24"/>
    </row>
    <row r="38" spans="2:41" x14ac:dyDescent="0.25">
      <c r="B38" s="340">
        <v>65680</v>
      </c>
      <c r="C38" s="340" t="s">
        <v>1611</v>
      </c>
      <c r="D38" s="340" t="s">
        <v>1590</v>
      </c>
      <c r="E38" s="349" t="str">
        <f>HYPERLINK(Table20[[#This Row],[Map Link]],Table20[[#This Row],[Map Text]])</f>
        <v>Open Map</v>
      </c>
      <c r="F38" s="340" t="s">
        <v>1592</v>
      </c>
      <c r="G38" s="340" t="s">
        <v>769</v>
      </c>
      <c r="H38" s="340">
        <v>59.733122999999999</v>
      </c>
      <c r="I38" s="340">
        <v>-133.552063</v>
      </c>
      <c r="J38" s="340" t="s">
        <v>1591</v>
      </c>
      <c r="K38" s="340" t="s">
        <v>1612</v>
      </c>
      <c r="L38" s="348" t="s">
        <v>181</v>
      </c>
      <c r="M38" s="340"/>
      <c r="N38" s="340"/>
      <c r="O38" s="340"/>
      <c r="Y38" s="24"/>
      <c r="Z38" s="24"/>
      <c r="AA38" s="24"/>
      <c r="AB38" s="24"/>
      <c r="AC38" s="24"/>
      <c r="AD38" s="24"/>
      <c r="AE38" s="24"/>
      <c r="AF38" s="24"/>
      <c r="AG38" s="24"/>
      <c r="AH38" s="24"/>
      <c r="AI38" s="24"/>
      <c r="AJ38" s="24"/>
      <c r="AK38" s="24"/>
      <c r="AL38" s="24"/>
      <c r="AM38" s="24"/>
      <c r="AN38" s="24"/>
      <c r="AO38" s="24"/>
    </row>
    <row r="39" spans="2:41" x14ac:dyDescent="0.25">
      <c r="B39" s="340">
        <v>20302</v>
      </c>
      <c r="C39" s="340" t="s">
        <v>936</v>
      </c>
      <c r="D39" s="340" t="s">
        <v>1597</v>
      </c>
      <c r="E39" s="349" t="str">
        <f>HYPERLINK(Table20[[#This Row],[Map Link]],Table20[[#This Row],[Map Text]])</f>
        <v>Open Map</v>
      </c>
      <c r="F39" s="340" t="s">
        <v>1592</v>
      </c>
      <c r="G39" s="340" t="s">
        <v>769</v>
      </c>
      <c r="H39" s="340">
        <v>59.505000000000003</v>
      </c>
      <c r="I39" s="340">
        <v>-136.46305599999999</v>
      </c>
      <c r="J39" s="340" t="s">
        <v>1591</v>
      </c>
      <c r="K39" s="340" t="s">
        <v>1613</v>
      </c>
      <c r="L39" s="348" t="s">
        <v>103</v>
      </c>
      <c r="M39" s="340"/>
      <c r="N39" s="340"/>
      <c r="O39" s="340"/>
      <c r="Y39" s="24"/>
      <c r="Z39" s="24"/>
      <c r="AA39" s="24"/>
      <c r="AB39" s="24"/>
      <c r="AC39" s="24"/>
      <c r="AD39" s="24"/>
      <c r="AE39" s="24"/>
      <c r="AF39" s="24"/>
      <c r="AG39" s="24"/>
      <c r="AH39" s="24"/>
      <c r="AI39" s="24"/>
      <c r="AJ39" s="24"/>
      <c r="AK39" s="24"/>
      <c r="AL39" s="24"/>
      <c r="AM39" s="24"/>
      <c r="AN39" s="24"/>
      <c r="AO39" s="24"/>
    </row>
    <row r="40" spans="2:41" x14ac:dyDescent="0.25">
      <c r="B40" s="340">
        <v>23253</v>
      </c>
      <c r="C40" s="340" t="s">
        <v>1614</v>
      </c>
      <c r="D40" s="340" t="s">
        <v>1597</v>
      </c>
      <c r="E40" s="349" t="str">
        <f>HYPERLINK(Table20[[#This Row],[Map Link]],Table20[[#This Row],[Map Text]])</f>
        <v>Open Map</v>
      </c>
      <c r="F40" s="340" t="s">
        <v>1592</v>
      </c>
      <c r="G40" s="340" t="s">
        <v>769</v>
      </c>
      <c r="H40" s="340">
        <v>59.549737999999998</v>
      </c>
      <c r="I40" s="340">
        <v>-136.535484</v>
      </c>
      <c r="J40" s="340" t="s">
        <v>1591</v>
      </c>
      <c r="K40" s="340" t="s">
        <v>1615</v>
      </c>
      <c r="L40" s="348" t="s">
        <v>103</v>
      </c>
      <c r="M40" s="340"/>
      <c r="N40" s="340"/>
      <c r="O40" s="340"/>
      <c r="Y40" s="24"/>
      <c r="Z40" s="24"/>
      <c r="AA40" s="24"/>
      <c r="AB40" s="24"/>
      <c r="AC40" s="24"/>
      <c r="AD40" s="24"/>
      <c r="AE40" s="24"/>
      <c r="AF40" s="24"/>
      <c r="AG40" s="24"/>
      <c r="AH40" s="24"/>
      <c r="AI40" s="24"/>
      <c r="AJ40" s="24"/>
      <c r="AK40" s="24"/>
      <c r="AL40" s="24"/>
      <c r="AM40" s="24"/>
      <c r="AN40" s="24"/>
      <c r="AO40" s="24"/>
    </row>
    <row r="41" spans="2:41" x14ac:dyDescent="0.25">
      <c r="B41" s="340">
        <v>22782</v>
      </c>
      <c r="C41" s="340" t="s">
        <v>1616</v>
      </c>
      <c r="D41" s="340" t="s">
        <v>1597</v>
      </c>
      <c r="E41" s="349" t="str">
        <f>HYPERLINK(Table20[[#This Row],[Map Link]],Table20[[#This Row],[Map Text]])</f>
        <v>Open Map</v>
      </c>
      <c r="F41" s="340" t="s">
        <v>1592</v>
      </c>
      <c r="G41" s="340" t="s">
        <v>769</v>
      </c>
      <c r="H41" s="340">
        <v>59.599777000000003</v>
      </c>
      <c r="I41" s="340">
        <v>-134.18540999999999</v>
      </c>
      <c r="J41" s="340" t="s">
        <v>1591</v>
      </c>
      <c r="K41" s="340" t="s">
        <v>1617</v>
      </c>
      <c r="L41" s="348" t="s">
        <v>103</v>
      </c>
      <c r="M41" s="340"/>
      <c r="N41" s="340"/>
      <c r="O41" s="340"/>
      <c r="Y41" s="24"/>
      <c r="Z41" s="24"/>
      <c r="AA41" s="24"/>
      <c r="AB41" s="24"/>
      <c r="AC41" s="24"/>
      <c r="AD41" s="24"/>
      <c r="AE41" s="24"/>
      <c r="AF41" s="24"/>
      <c r="AG41" s="24"/>
      <c r="AH41" s="24"/>
      <c r="AI41" s="24"/>
      <c r="AJ41" s="24"/>
      <c r="AK41" s="24"/>
      <c r="AL41" s="24"/>
      <c r="AM41" s="24"/>
      <c r="AN41" s="24"/>
      <c r="AO41" s="24"/>
    </row>
    <row r="42" spans="2:41" x14ac:dyDescent="0.25">
      <c r="B42" s="340">
        <v>64819</v>
      </c>
      <c r="C42" s="340" t="s">
        <v>1618</v>
      </c>
      <c r="D42" s="340" t="s">
        <v>1590</v>
      </c>
      <c r="E42" s="349" t="str">
        <f>HYPERLINK(Table20[[#This Row],[Map Link]],Table20[[#This Row],[Map Text]])</f>
        <v>Open Map</v>
      </c>
      <c r="F42" s="340" t="s">
        <v>1592</v>
      </c>
      <c r="G42" s="340" t="s">
        <v>769</v>
      </c>
      <c r="H42" s="340">
        <v>58.183121</v>
      </c>
      <c r="I42" s="340">
        <v>-131.63524200000001</v>
      </c>
      <c r="J42" s="340" t="s">
        <v>1591</v>
      </c>
      <c r="K42" s="340" t="s">
        <v>1619</v>
      </c>
      <c r="L42" s="348" t="s">
        <v>181</v>
      </c>
      <c r="M42" s="340"/>
      <c r="N42" s="340"/>
      <c r="O42" s="340"/>
      <c r="Y42" s="24"/>
      <c r="Z42" s="24"/>
      <c r="AA42" s="24"/>
      <c r="AB42" s="24"/>
      <c r="AC42" s="24"/>
      <c r="AD42" s="24"/>
      <c r="AE42" s="24"/>
      <c r="AF42" s="24"/>
      <c r="AG42" s="24"/>
      <c r="AH42" s="24"/>
      <c r="AI42" s="24"/>
      <c r="AJ42" s="24"/>
      <c r="AK42" s="24"/>
      <c r="AL42" s="24"/>
      <c r="AM42" s="24"/>
      <c r="AN42" s="24"/>
      <c r="AO42" s="24"/>
    </row>
    <row r="43" spans="2:41" x14ac:dyDescent="0.25">
      <c r="B43" s="340">
        <v>13646</v>
      </c>
      <c r="C43" s="340" t="s">
        <v>1620</v>
      </c>
      <c r="D43" s="340" t="s">
        <v>1597</v>
      </c>
      <c r="E43" s="349" t="str">
        <f>HYPERLINK(Table20[[#This Row],[Map Link]],Table20[[#This Row],[Map Text]])</f>
        <v>Open Map</v>
      </c>
      <c r="F43" s="340" t="s">
        <v>1592</v>
      </c>
      <c r="G43" s="340" t="s">
        <v>769</v>
      </c>
      <c r="H43" s="340">
        <v>58.133124000000002</v>
      </c>
      <c r="I43" s="340">
        <v>-131.385231</v>
      </c>
      <c r="J43" s="340" t="s">
        <v>1591</v>
      </c>
      <c r="K43" s="340" t="s">
        <v>1621</v>
      </c>
      <c r="L43" s="348" t="s">
        <v>103</v>
      </c>
      <c r="M43" s="340"/>
      <c r="N43" s="340"/>
      <c r="O43" s="340"/>
      <c r="Y43" s="24"/>
      <c r="Z43" s="24"/>
      <c r="AA43" s="24"/>
      <c r="AB43" s="24"/>
      <c r="AC43" s="24"/>
      <c r="AD43" s="24"/>
      <c r="AE43" s="24"/>
      <c r="AF43" s="24"/>
      <c r="AG43" s="24"/>
      <c r="AH43" s="24"/>
      <c r="AI43" s="24"/>
      <c r="AJ43" s="24"/>
      <c r="AK43" s="24"/>
      <c r="AL43" s="24"/>
      <c r="AM43" s="24"/>
      <c r="AN43" s="24"/>
      <c r="AO43" s="24"/>
    </row>
    <row r="44" spans="2:41" x14ac:dyDescent="0.25">
      <c r="B44" s="340">
        <v>18024</v>
      </c>
      <c r="C44" s="340" t="s">
        <v>1622</v>
      </c>
      <c r="D44" s="340" t="s">
        <v>1597</v>
      </c>
      <c r="E44" s="349" t="str">
        <f>HYPERLINK(Table20[[#This Row],[Map Link]],Table20[[#This Row],[Map Text]])</f>
        <v>Open Map</v>
      </c>
      <c r="F44" s="340" t="s">
        <v>1592</v>
      </c>
      <c r="G44" s="340" t="s">
        <v>769</v>
      </c>
      <c r="H44" s="340">
        <v>59.599783000000002</v>
      </c>
      <c r="I44" s="340">
        <v>-133.81872999999999</v>
      </c>
      <c r="J44" s="340" t="s">
        <v>1591</v>
      </c>
      <c r="K44" s="340" t="s">
        <v>1623</v>
      </c>
      <c r="L44" s="348" t="s">
        <v>103</v>
      </c>
      <c r="M44" s="340"/>
      <c r="N44" s="340"/>
      <c r="O44" s="340"/>
      <c r="Y44" s="24"/>
      <c r="Z44" s="24"/>
      <c r="AA44" s="24"/>
      <c r="AB44" s="24"/>
      <c r="AC44" s="24"/>
      <c r="AD44" s="24"/>
      <c r="AE44" s="24"/>
      <c r="AF44" s="24"/>
      <c r="AG44" s="24"/>
      <c r="AH44" s="24"/>
      <c r="AI44" s="24"/>
      <c r="AJ44" s="24"/>
      <c r="AK44" s="24"/>
      <c r="AL44" s="24"/>
      <c r="AM44" s="24"/>
      <c r="AN44" s="24"/>
      <c r="AO44" s="24"/>
    </row>
    <row r="45" spans="2:41" x14ac:dyDescent="0.25">
      <c r="B45" s="340">
        <v>16284</v>
      </c>
      <c r="C45" s="340" t="s">
        <v>1624</v>
      </c>
      <c r="D45" s="340" t="s">
        <v>1597</v>
      </c>
      <c r="E45" s="349" t="str">
        <f>HYPERLINK(Table20[[#This Row],[Map Link]],Table20[[#This Row],[Map Text]])</f>
        <v>Open Map</v>
      </c>
      <c r="F45" s="340" t="s">
        <v>1592</v>
      </c>
      <c r="G45" s="340" t="s">
        <v>769</v>
      </c>
      <c r="H45" s="340">
        <v>58.259721999999996</v>
      </c>
      <c r="I45" s="340">
        <v>-131.794444</v>
      </c>
      <c r="J45" s="340" t="s">
        <v>1591</v>
      </c>
      <c r="K45" s="340" t="s">
        <v>1625</v>
      </c>
      <c r="L45" s="348" t="s">
        <v>103</v>
      </c>
      <c r="M45" s="340"/>
      <c r="N45" s="340"/>
      <c r="O45" s="340"/>
      <c r="Y45" s="24"/>
      <c r="Z45" s="24"/>
      <c r="AA45" s="24"/>
      <c r="AB45" s="24"/>
      <c r="AC45" s="24"/>
      <c r="AD45" s="24"/>
      <c r="AE45" s="24"/>
      <c r="AF45" s="24"/>
      <c r="AG45" s="24"/>
      <c r="AH45" s="24"/>
      <c r="AI45" s="24"/>
      <c r="AJ45" s="24"/>
      <c r="AK45" s="24"/>
      <c r="AL45" s="24"/>
      <c r="AM45" s="24"/>
      <c r="AN45" s="24"/>
      <c r="AO45" s="24"/>
    </row>
    <row r="46" spans="2:41" x14ac:dyDescent="0.25">
      <c r="B46" s="340">
        <v>65689</v>
      </c>
      <c r="C46" s="340" t="s">
        <v>1626</v>
      </c>
      <c r="D46" s="340" t="s">
        <v>1590</v>
      </c>
      <c r="E46" s="349" t="str">
        <f>HYPERLINK(Table20[[#This Row],[Map Link]],Table20[[#This Row],[Map Text]])</f>
        <v>Open Map</v>
      </c>
      <c r="F46" s="340" t="s">
        <v>1592</v>
      </c>
      <c r="G46" s="340" t="s">
        <v>769</v>
      </c>
      <c r="H46" s="340">
        <v>59.233117999999997</v>
      </c>
      <c r="I46" s="340">
        <v>-133.21868799999999</v>
      </c>
      <c r="J46" s="340" t="s">
        <v>1591</v>
      </c>
      <c r="K46" s="340" t="s">
        <v>1627</v>
      </c>
      <c r="L46" s="348" t="s">
        <v>181</v>
      </c>
      <c r="M46" s="340"/>
      <c r="N46" s="340"/>
      <c r="O46" s="340"/>
      <c r="Y46" s="24"/>
      <c r="Z46" s="24"/>
      <c r="AA46" s="24"/>
      <c r="AB46" s="24"/>
      <c r="AC46" s="24"/>
      <c r="AD46" s="24"/>
      <c r="AE46" s="24"/>
      <c r="AF46" s="24"/>
      <c r="AG46" s="24"/>
      <c r="AH46" s="24"/>
      <c r="AI46" s="24"/>
      <c r="AJ46" s="24"/>
      <c r="AK46" s="24"/>
      <c r="AL46" s="24"/>
      <c r="AM46" s="24"/>
      <c r="AN46" s="24"/>
      <c r="AO46" s="24"/>
    </row>
    <row r="47" spans="2:41" x14ac:dyDescent="0.25">
      <c r="B47" s="340">
        <v>14015</v>
      </c>
      <c r="C47" s="340" t="s">
        <v>1628</v>
      </c>
      <c r="D47" s="340" t="s">
        <v>1597</v>
      </c>
      <c r="E47" s="349" t="str">
        <f>HYPERLINK(Table20[[#This Row],[Map Link]],Table20[[#This Row],[Map Text]])</f>
        <v>Open Map</v>
      </c>
      <c r="F47" s="340" t="s">
        <v>1592</v>
      </c>
      <c r="G47" s="340" t="s">
        <v>769</v>
      </c>
      <c r="H47" s="340">
        <v>59.633122999999998</v>
      </c>
      <c r="I47" s="340">
        <v>-133.41871900000001</v>
      </c>
      <c r="J47" s="340" t="s">
        <v>1591</v>
      </c>
      <c r="K47" s="340" t="s">
        <v>1629</v>
      </c>
      <c r="L47" s="348" t="s">
        <v>103</v>
      </c>
      <c r="M47" s="340"/>
      <c r="N47" s="340"/>
      <c r="O47" s="340"/>
      <c r="Y47" s="24"/>
      <c r="Z47" s="24"/>
      <c r="AA47" s="24"/>
      <c r="AB47" s="24"/>
      <c r="AC47" s="24"/>
      <c r="AD47" s="24"/>
      <c r="AE47" s="24"/>
      <c r="AF47" s="24"/>
      <c r="AG47" s="24"/>
      <c r="AH47" s="24"/>
      <c r="AI47" s="24"/>
      <c r="AJ47" s="24"/>
      <c r="AK47" s="24"/>
      <c r="AL47" s="24"/>
      <c r="AM47" s="24"/>
      <c r="AN47" s="24"/>
      <c r="AO47" s="24"/>
    </row>
    <row r="48" spans="2:41" x14ac:dyDescent="0.25">
      <c r="B48" s="340">
        <v>16766</v>
      </c>
      <c r="C48" s="340" t="s">
        <v>929</v>
      </c>
      <c r="D48" s="340" t="s">
        <v>1597</v>
      </c>
      <c r="E48" s="349" t="str">
        <f>HYPERLINK(Table20[[#This Row],[Map Link]],Table20[[#This Row],[Map Text]])</f>
        <v>Open Map</v>
      </c>
      <c r="F48" s="340" t="s">
        <v>1592</v>
      </c>
      <c r="G48" s="340" t="s">
        <v>769</v>
      </c>
      <c r="H48" s="340">
        <v>58.016461</v>
      </c>
      <c r="I48" s="340">
        <v>-131.001878</v>
      </c>
      <c r="J48" s="340" t="s">
        <v>1591</v>
      </c>
      <c r="K48" s="340" t="s">
        <v>1630</v>
      </c>
      <c r="L48" s="348" t="s">
        <v>103</v>
      </c>
      <c r="M48" s="340"/>
      <c r="N48" s="340"/>
      <c r="O48" s="340"/>
      <c r="Y48" s="24"/>
      <c r="Z48" s="24"/>
      <c r="AA48" s="24"/>
      <c r="AB48" s="24"/>
      <c r="AC48" s="24"/>
      <c r="AD48" s="24"/>
      <c r="AE48" s="24"/>
      <c r="AF48" s="24"/>
      <c r="AG48" s="24"/>
      <c r="AH48" s="24"/>
      <c r="AI48" s="24"/>
      <c r="AJ48" s="24"/>
      <c r="AK48" s="24"/>
      <c r="AL48" s="24"/>
      <c r="AM48" s="24"/>
      <c r="AN48" s="24"/>
      <c r="AO48" s="24"/>
    </row>
    <row r="49" spans="2:41" x14ac:dyDescent="0.25">
      <c r="B49" s="340">
        <v>64821</v>
      </c>
      <c r="C49" s="340" t="s">
        <v>1631</v>
      </c>
      <c r="D49" s="340" t="s">
        <v>1590</v>
      </c>
      <c r="E49" s="349" t="str">
        <f>HYPERLINK(Table20[[#This Row],[Map Link]],Table20[[#This Row],[Map Text]])</f>
        <v>Open Map</v>
      </c>
      <c r="F49" s="340" t="s">
        <v>1592</v>
      </c>
      <c r="G49" s="340" t="s">
        <v>769</v>
      </c>
      <c r="H49" s="340">
        <v>58.116458000000002</v>
      </c>
      <c r="I49" s="340">
        <v>-131.335228</v>
      </c>
      <c r="J49" s="340" t="s">
        <v>1591</v>
      </c>
      <c r="K49" s="340" t="s">
        <v>1632</v>
      </c>
      <c r="L49" s="348" t="s">
        <v>181</v>
      </c>
      <c r="M49" s="340"/>
      <c r="N49" s="340"/>
      <c r="O49" s="340"/>
      <c r="Y49" s="24"/>
      <c r="Z49" s="24"/>
      <c r="AA49" s="24"/>
      <c r="AB49" s="24"/>
      <c r="AC49" s="24"/>
      <c r="AD49" s="24"/>
      <c r="AE49" s="24"/>
      <c r="AF49" s="24"/>
      <c r="AG49" s="24"/>
      <c r="AH49" s="24"/>
      <c r="AI49" s="24"/>
      <c r="AJ49" s="24"/>
      <c r="AK49" s="24"/>
      <c r="AL49" s="24"/>
      <c r="AM49" s="24"/>
      <c r="AN49" s="24"/>
      <c r="AO49" s="24"/>
    </row>
    <row r="50" spans="2:41" x14ac:dyDescent="0.25">
      <c r="B50" s="340">
        <v>17571</v>
      </c>
      <c r="C50" s="340" t="s">
        <v>1633</v>
      </c>
      <c r="D50" s="340" t="s">
        <v>1597</v>
      </c>
      <c r="E50" s="349" t="str">
        <f>HYPERLINK(Table20[[#This Row],[Map Link]],Table20[[#This Row],[Map Text]])</f>
        <v>Open Map</v>
      </c>
      <c r="F50" s="340" t="s">
        <v>1592</v>
      </c>
      <c r="G50" s="340" t="s">
        <v>769</v>
      </c>
      <c r="H50" s="340">
        <v>59.633116999999999</v>
      </c>
      <c r="I50" s="340">
        <v>-133.85206700000001</v>
      </c>
      <c r="J50" s="340" t="s">
        <v>1591</v>
      </c>
      <c r="K50" s="340" t="s">
        <v>1634</v>
      </c>
      <c r="L50" s="348" t="s">
        <v>103</v>
      </c>
      <c r="M50" s="340"/>
      <c r="N50" s="340"/>
      <c r="O50" s="340"/>
      <c r="Y50" s="24"/>
      <c r="Z50" s="24"/>
      <c r="AA50" s="24"/>
      <c r="AB50" s="24"/>
      <c r="AC50" s="24"/>
      <c r="AD50" s="24"/>
      <c r="AE50" s="24"/>
      <c r="AF50" s="24"/>
      <c r="AG50" s="24"/>
      <c r="AH50" s="24"/>
      <c r="AI50" s="24"/>
      <c r="AJ50" s="24"/>
      <c r="AK50" s="24"/>
      <c r="AL50" s="24"/>
      <c r="AM50" s="24"/>
      <c r="AN50" s="24"/>
      <c r="AO50" s="24"/>
    </row>
    <row r="51" spans="2:41" x14ac:dyDescent="0.25">
      <c r="B51" s="340">
        <v>65683</v>
      </c>
      <c r="C51" s="340" t="s">
        <v>1635</v>
      </c>
      <c r="D51" s="340" t="s">
        <v>1590</v>
      </c>
      <c r="E51" s="349" t="str">
        <f>HYPERLINK(Table20[[#This Row],[Map Link]],Table20[[#This Row],[Map Text]])</f>
        <v>Open Map</v>
      </c>
      <c r="F51" s="340" t="s">
        <v>1592</v>
      </c>
      <c r="G51" s="340" t="s">
        <v>769</v>
      </c>
      <c r="H51" s="340">
        <v>59.116452000000002</v>
      </c>
      <c r="I51" s="340">
        <v>-133.00200699999999</v>
      </c>
      <c r="J51" s="340" t="s">
        <v>1591</v>
      </c>
      <c r="K51" s="340" t="s">
        <v>1636</v>
      </c>
      <c r="L51" s="348" t="s">
        <v>181</v>
      </c>
      <c r="M51" s="340"/>
      <c r="N51" s="340"/>
      <c r="O51" s="340"/>
      <c r="Y51" s="24"/>
      <c r="Z51" s="24"/>
      <c r="AA51" s="24"/>
      <c r="AB51" s="24"/>
      <c r="AC51" s="24"/>
      <c r="AD51" s="24"/>
      <c r="AE51" s="24"/>
      <c r="AF51" s="24"/>
      <c r="AG51" s="24"/>
      <c r="AH51" s="24"/>
      <c r="AI51" s="24"/>
      <c r="AJ51" s="24"/>
      <c r="AK51" s="24"/>
      <c r="AL51" s="24"/>
      <c r="AM51" s="24"/>
      <c r="AN51" s="24"/>
      <c r="AO51" s="24"/>
    </row>
    <row r="52" spans="2:41" x14ac:dyDescent="0.25">
      <c r="B52" s="340">
        <v>65684</v>
      </c>
      <c r="C52" s="340" t="s">
        <v>1637</v>
      </c>
      <c r="D52" s="340" t="s">
        <v>1590</v>
      </c>
      <c r="E52" s="349" t="str">
        <f>HYPERLINK(Table20[[#This Row],[Map Link]],Table20[[#This Row],[Map Text]])</f>
        <v>Open Map</v>
      </c>
      <c r="F52" s="340" t="s">
        <v>1592</v>
      </c>
      <c r="G52" s="340" t="s">
        <v>769</v>
      </c>
      <c r="H52" s="340">
        <v>59.566474999999997</v>
      </c>
      <c r="I52" s="340">
        <v>-132.11867000000001</v>
      </c>
      <c r="J52" s="340" t="s">
        <v>1591</v>
      </c>
      <c r="K52" s="340" t="s">
        <v>1638</v>
      </c>
      <c r="L52" s="348" t="s">
        <v>181</v>
      </c>
      <c r="M52" s="340"/>
      <c r="N52" s="340"/>
      <c r="O52" s="340"/>
      <c r="Y52" s="24"/>
      <c r="Z52" s="24"/>
      <c r="AA52" s="24"/>
      <c r="AB52" s="24"/>
      <c r="AC52" s="24"/>
      <c r="AD52" s="24"/>
      <c r="AE52" s="24"/>
      <c r="AF52" s="24"/>
      <c r="AG52" s="24"/>
      <c r="AH52" s="24"/>
      <c r="AI52" s="24"/>
      <c r="AJ52" s="24"/>
      <c r="AK52" s="24"/>
      <c r="AL52" s="24"/>
      <c r="AM52" s="24"/>
      <c r="AN52" s="24"/>
      <c r="AO52" s="24"/>
    </row>
    <row r="53" spans="2:41" x14ac:dyDescent="0.25">
      <c r="B53" s="340">
        <v>65685</v>
      </c>
      <c r="C53" s="340" t="s">
        <v>1639</v>
      </c>
      <c r="D53" s="340" t="s">
        <v>1590</v>
      </c>
      <c r="E53" s="349" t="str">
        <f>HYPERLINK(Table20[[#This Row],[Map Link]],Table20[[#This Row],[Map Text]])</f>
        <v>Open Map</v>
      </c>
      <c r="F53" s="340" t="s">
        <v>1592</v>
      </c>
      <c r="G53" s="340" t="s">
        <v>769</v>
      </c>
      <c r="H53" s="340">
        <v>59.783144</v>
      </c>
      <c r="I53" s="340">
        <v>-132.28535500000001</v>
      </c>
      <c r="J53" s="340" t="s">
        <v>1591</v>
      </c>
      <c r="K53" s="340" t="s">
        <v>1640</v>
      </c>
      <c r="L53" s="348" t="s">
        <v>181</v>
      </c>
      <c r="M53" s="340"/>
      <c r="N53" s="340"/>
      <c r="O53" s="340"/>
      <c r="Y53" s="24"/>
      <c r="Z53" s="24"/>
      <c r="AA53" s="24"/>
      <c r="AB53" s="24"/>
      <c r="AC53" s="24"/>
      <c r="AD53" s="24"/>
      <c r="AE53" s="24"/>
      <c r="AF53" s="24"/>
      <c r="AG53" s="24"/>
      <c r="AH53" s="24"/>
      <c r="AI53" s="24"/>
      <c r="AJ53" s="24"/>
      <c r="AK53" s="24"/>
      <c r="AL53" s="24"/>
      <c r="AM53" s="24"/>
      <c r="AN53" s="24"/>
      <c r="AO53" s="24"/>
    </row>
    <row r="54" spans="2:41" x14ac:dyDescent="0.25">
      <c r="B54" s="340">
        <v>27333</v>
      </c>
      <c r="C54" s="340" t="s">
        <v>935</v>
      </c>
      <c r="D54" s="340" t="s">
        <v>1597</v>
      </c>
      <c r="E54" s="349" t="str">
        <f>HYPERLINK(Table20[[#This Row],[Map Link]],Table20[[#This Row],[Map Text]])</f>
        <v>Open Map</v>
      </c>
      <c r="F54" s="340" t="s">
        <v>1592</v>
      </c>
      <c r="G54" s="340" t="s">
        <v>769</v>
      </c>
      <c r="H54" s="340">
        <v>58.633101000000003</v>
      </c>
      <c r="I54" s="340">
        <v>-133.551998</v>
      </c>
      <c r="J54" s="340" t="s">
        <v>1591</v>
      </c>
      <c r="K54" s="340" t="s">
        <v>1641</v>
      </c>
      <c r="L54" s="348" t="s">
        <v>103</v>
      </c>
      <c r="M54" s="340"/>
      <c r="N54" s="340"/>
      <c r="O54" s="340"/>
      <c r="Y54" s="24"/>
      <c r="Z54" s="24"/>
      <c r="AA54" s="24"/>
      <c r="AB54" s="24"/>
      <c r="AC54" s="24"/>
      <c r="AD54" s="24"/>
      <c r="AE54" s="24"/>
      <c r="AF54" s="24"/>
      <c r="AG54" s="24"/>
      <c r="AH54" s="24"/>
      <c r="AI54" s="24"/>
      <c r="AJ54" s="24"/>
      <c r="AK54" s="24"/>
      <c r="AL54" s="24"/>
      <c r="AM54" s="24"/>
      <c r="AN54" s="24"/>
      <c r="AO54" s="24"/>
    </row>
    <row r="55" spans="2:41" x14ac:dyDescent="0.25">
      <c r="B55" s="340">
        <v>65793</v>
      </c>
      <c r="C55" s="340" t="s">
        <v>1642</v>
      </c>
      <c r="D55" s="340" t="s">
        <v>1590</v>
      </c>
      <c r="E55" s="349" t="str">
        <f>HYPERLINK(Table20[[#This Row],[Map Link]],Table20[[#This Row],[Map Text]])</f>
        <v>Open Map</v>
      </c>
      <c r="F55" s="340" t="s">
        <v>1592</v>
      </c>
      <c r="G55" s="340" t="s">
        <v>769</v>
      </c>
      <c r="H55" s="340">
        <v>59.566451000000001</v>
      </c>
      <c r="I55" s="340">
        <v>-133.70205799999999</v>
      </c>
      <c r="J55" s="340" t="s">
        <v>1591</v>
      </c>
      <c r="K55" s="340" t="s">
        <v>1643</v>
      </c>
      <c r="L55" s="348" t="s">
        <v>181</v>
      </c>
      <c r="M55" s="340"/>
      <c r="N55" s="340"/>
      <c r="O55" s="340"/>
      <c r="Y55" s="24"/>
      <c r="Z55" s="24"/>
      <c r="AA55" s="24"/>
      <c r="AB55" s="24"/>
      <c r="AC55" s="24"/>
      <c r="AD55" s="24"/>
      <c r="AE55" s="24"/>
      <c r="AF55" s="24"/>
      <c r="AG55" s="24"/>
      <c r="AH55" s="24"/>
      <c r="AI55" s="24"/>
      <c r="AJ55" s="24"/>
      <c r="AK55" s="24"/>
      <c r="AL55" s="24"/>
      <c r="AM55" s="24"/>
      <c r="AN55" s="24"/>
      <c r="AO55" s="24"/>
    </row>
    <row r="56" spans="2:41" x14ac:dyDescent="0.25">
      <c r="B56" s="340">
        <v>64822</v>
      </c>
      <c r="C56" s="340" t="s">
        <v>1644</v>
      </c>
      <c r="D56" s="340" t="s">
        <v>1590</v>
      </c>
      <c r="E56" s="349" t="str">
        <f>HYPERLINK(Table20[[#This Row],[Map Link]],Table20[[#This Row],[Map Text]])</f>
        <v>Open Map</v>
      </c>
      <c r="F56" s="340" t="s">
        <v>1592</v>
      </c>
      <c r="G56" s="340" t="s">
        <v>769</v>
      </c>
      <c r="H56" s="340">
        <v>58.149791</v>
      </c>
      <c r="I56" s="340">
        <v>-131.36856399999999</v>
      </c>
      <c r="J56" s="340" t="s">
        <v>1591</v>
      </c>
      <c r="K56" s="340" t="s">
        <v>1645</v>
      </c>
      <c r="L56" s="348" t="s">
        <v>181</v>
      </c>
      <c r="M56" s="340"/>
      <c r="N56" s="340"/>
      <c r="O56" s="340"/>
      <c r="Y56" s="24"/>
      <c r="Z56" s="24"/>
      <c r="AA56" s="24"/>
      <c r="AB56" s="24"/>
      <c r="AC56" s="24"/>
      <c r="AD56" s="24"/>
      <c r="AE56" s="24"/>
      <c r="AF56" s="24"/>
      <c r="AG56" s="24"/>
      <c r="AH56" s="24"/>
      <c r="AI56" s="24"/>
      <c r="AJ56" s="24"/>
      <c r="AK56" s="24"/>
      <c r="AL56" s="24"/>
      <c r="AM56" s="24"/>
      <c r="AN56" s="24"/>
      <c r="AO56" s="24"/>
    </row>
    <row r="57" spans="2:41" x14ac:dyDescent="0.25">
      <c r="B57" s="340">
        <v>40304</v>
      </c>
      <c r="C57" s="340" t="s">
        <v>931</v>
      </c>
      <c r="D57" s="340" t="s">
        <v>1597</v>
      </c>
      <c r="E57" s="349" t="str">
        <f>HYPERLINK(Table20[[#This Row],[Map Link]],Table20[[#This Row],[Map Text]])</f>
        <v>Open Map</v>
      </c>
      <c r="F57" s="340" t="s">
        <v>825</v>
      </c>
      <c r="G57" s="340" t="s">
        <v>826</v>
      </c>
      <c r="H57" s="340">
        <v>57.937306999999997</v>
      </c>
      <c r="I57" s="340">
        <v>-130.03517400000001</v>
      </c>
      <c r="J57" s="340" t="s">
        <v>1591</v>
      </c>
      <c r="K57" s="340" t="s">
        <v>1646</v>
      </c>
      <c r="L57" s="348" t="s">
        <v>103</v>
      </c>
      <c r="M57" s="340"/>
      <c r="N57" s="340"/>
      <c r="O57" s="340"/>
      <c r="Y57" s="24"/>
      <c r="Z57" s="24"/>
      <c r="AA57" s="24"/>
      <c r="AB57" s="24"/>
      <c r="AC57" s="24"/>
      <c r="AD57" s="24"/>
      <c r="AE57" s="24"/>
      <c r="AF57" s="24"/>
      <c r="AG57" s="24"/>
      <c r="AH57" s="24"/>
      <c r="AI57" s="24"/>
      <c r="AJ57" s="24"/>
      <c r="AK57" s="24"/>
      <c r="AL57" s="24"/>
      <c r="AM57" s="24"/>
      <c r="AN57" s="24"/>
      <c r="AO57" s="24"/>
    </row>
    <row r="58" spans="2:41" x14ac:dyDescent="0.25">
      <c r="B58" s="340">
        <v>2719</v>
      </c>
      <c r="C58" s="340" t="s">
        <v>517</v>
      </c>
      <c r="D58" s="340" t="s">
        <v>1036</v>
      </c>
      <c r="E58" s="349" t="str">
        <f>HYPERLINK(Table20[[#This Row],[Map Link]],Table20[[#This Row],[Map Text]])</f>
        <v>Open Map</v>
      </c>
      <c r="F58" s="340" t="s">
        <v>1592</v>
      </c>
      <c r="G58" s="340" t="s">
        <v>769</v>
      </c>
      <c r="H58" s="340">
        <v>56.199821</v>
      </c>
      <c r="I58" s="340">
        <v>-126.85164899999999</v>
      </c>
      <c r="J58" s="340" t="s">
        <v>1591</v>
      </c>
      <c r="K58" s="340" t="s">
        <v>1647</v>
      </c>
      <c r="L58" s="348" t="s">
        <v>103</v>
      </c>
      <c r="M58" s="340"/>
      <c r="N58" s="340"/>
      <c r="O58" s="340"/>
      <c r="Y58" s="24"/>
      <c r="Z58" s="24"/>
      <c r="AA58" s="24"/>
      <c r="AB58" s="24"/>
      <c r="AC58" s="24"/>
      <c r="AD58" s="24"/>
      <c r="AE58" s="24"/>
      <c r="AF58" s="24"/>
      <c r="AG58" s="24"/>
      <c r="AH58" s="24"/>
      <c r="AI58" s="24"/>
      <c r="AJ58" s="24"/>
      <c r="AK58" s="24"/>
      <c r="AL58" s="24"/>
      <c r="AM58" s="24"/>
      <c r="AN58" s="24"/>
      <c r="AO58" s="24"/>
    </row>
    <row r="59" spans="2:41" x14ac:dyDescent="0.25">
      <c r="B59" s="340">
        <v>64897</v>
      </c>
      <c r="C59" s="340" t="s">
        <v>1648</v>
      </c>
      <c r="D59" s="340" t="s">
        <v>1590</v>
      </c>
      <c r="E59" s="349" t="str">
        <f>HYPERLINK(Table20[[#This Row],[Map Link]],Table20[[#This Row],[Map Text]])</f>
        <v>Open Map</v>
      </c>
      <c r="F59" s="340" t="s">
        <v>1592</v>
      </c>
      <c r="G59" s="340" t="s">
        <v>769</v>
      </c>
      <c r="H59" s="340">
        <v>56.199821</v>
      </c>
      <c r="I59" s="340">
        <v>-126.85164899999999</v>
      </c>
      <c r="J59" s="340" t="s">
        <v>1591</v>
      </c>
      <c r="K59" s="340" t="s">
        <v>1649</v>
      </c>
      <c r="L59" s="348" t="s">
        <v>181</v>
      </c>
      <c r="M59" s="340"/>
      <c r="N59" s="340"/>
      <c r="O59" s="340"/>
      <c r="Y59" s="24"/>
      <c r="Z59" s="24"/>
      <c r="AA59" s="24"/>
      <c r="AB59" s="24"/>
      <c r="AC59" s="24"/>
      <c r="AD59" s="24"/>
      <c r="AE59" s="24"/>
      <c r="AF59" s="24"/>
      <c r="AG59" s="24"/>
      <c r="AH59" s="24"/>
      <c r="AI59" s="24"/>
      <c r="AJ59" s="24"/>
      <c r="AK59" s="24"/>
      <c r="AL59" s="24"/>
      <c r="AM59" s="24"/>
      <c r="AN59" s="24"/>
      <c r="AO59" s="24"/>
    </row>
    <row r="60" spans="2:41" x14ac:dyDescent="0.25">
      <c r="B60" s="340">
        <v>64885</v>
      </c>
      <c r="C60" s="340" t="s">
        <v>1650</v>
      </c>
      <c r="D60" s="340" t="s">
        <v>1590</v>
      </c>
      <c r="E60" s="349" t="str">
        <f>HYPERLINK(Table20[[#This Row],[Map Link]],Table20[[#This Row],[Map Text]])</f>
        <v>Open Map</v>
      </c>
      <c r="F60" s="340" t="s">
        <v>1592</v>
      </c>
      <c r="G60" s="340" t="s">
        <v>769</v>
      </c>
      <c r="H60" s="340">
        <v>56.099820000000001</v>
      </c>
      <c r="I60" s="340">
        <v>-126.784976</v>
      </c>
      <c r="J60" s="340" t="s">
        <v>1591</v>
      </c>
      <c r="K60" s="340" t="s">
        <v>1651</v>
      </c>
      <c r="L60" s="348" t="s">
        <v>181</v>
      </c>
      <c r="M60" s="340"/>
      <c r="N60" s="340"/>
      <c r="O60" s="340"/>
      <c r="Y60" s="24"/>
      <c r="Z60" s="24"/>
      <c r="AA60" s="24"/>
      <c r="AB60" s="24"/>
      <c r="AC60" s="24"/>
      <c r="AD60" s="24"/>
      <c r="AE60" s="24"/>
      <c r="AF60" s="24"/>
      <c r="AG60" s="24"/>
      <c r="AH60" s="24"/>
      <c r="AI60" s="24"/>
      <c r="AJ60" s="24"/>
      <c r="AK60" s="24"/>
      <c r="AL60" s="24"/>
      <c r="AM60" s="24"/>
      <c r="AN60" s="24"/>
      <c r="AO60" s="24"/>
    </row>
    <row r="61" spans="2:41" x14ac:dyDescent="0.25">
      <c r="B61" s="340">
        <v>64884</v>
      </c>
      <c r="C61" s="340" t="s">
        <v>1652</v>
      </c>
      <c r="D61" s="340" t="s">
        <v>1590</v>
      </c>
      <c r="E61" s="349" t="str">
        <f>HYPERLINK(Table20[[#This Row],[Map Link]],Table20[[#This Row],[Map Text]])</f>
        <v>Open Map</v>
      </c>
      <c r="F61" s="340" t="s">
        <v>1592</v>
      </c>
      <c r="G61" s="340" t="s">
        <v>769</v>
      </c>
      <c r="H61" s="340">
        <v>56.278987000000001</v>
      </c>
      <c r="I61" s="340">
        <v>-126.96554500000001</v>
      </c>
      <c r="J61" s="340" t="s">
        <v>1591</v>
      </c>
      <c r="K61" s="340" t="s">
        <v>1653</v>
      </c>
      <c r="L61" s="348" t="s">
        <v>181</v>
      </c>
      <c r="M61" s="340"/>
      <c r="N61" s="340"/>
      <c r="O61" s="340"/>
      <c r="Y61" s="24"/>
      <c r="Z61" s="24"/>
      <c r="AA61" s="24"/>
      <c r="AB61" s="24"/>
      <c r="AC61" s="24"/>
      <c r="AD61" s="24"/>
      <c r="AE61" s="24"/>
      <c r="AF61" s="24"/>
      <c r="AG61" s="24"/>
      <c r="AH61" s="24"/>
      <c r="AI61" s="24"/>
      <c r="AJ61" s="24"/>
      <c r="AK61" s="24"/>
      <c r="AL61" s="24"/>
      <c r="AM61" s="24"/>
      <c r="AN61" s="24"/>
      <c r="AO61" s="24"/>
    </row>
    <row r="62" spans="2:41" x14ac:dyDescent="0.25">
      <c r="B62" s="340">
        <v>40335</v>
      </c>
      <c r="C62" s="340" t="s">
        <v>858</v>
      </c>
      <c r="D62" s="340" t="s">
        <v>1597</v>
      </c>
      <c r="E62" s="349" t="str">
        <f>HYPERLINK(Table20[[#This Row],[Map Link]],Table20[[#This Row],[Map Text]])</f>
        <v>Open Map</v>
      </c>
      <c r="F62" s="340" t="s">
        <v>825</v>
      </c>
      <c r="G62" s="340" t="s">
        <v>826</v>
      </c>
      <c r="H62" s="340">
        <v>56.744233999999999</v>
      </c>
      <c r="I62" s="340">
        <v>-129.79621900000001</v>
      </c>
      <c r="J62" s="340" t="s">
        <v>1591</v>
      </c>
      <c r="K62" s="340" t="s">
        <v>1654</v>
      </c>
      <c r="L62" s="348" t="s">
        <v>103</v>
      </c>
      <c r="M62" s="340"/>
      <c r="N62" s="340"/>
      <c r="O62" s="340"/>
      <c r="Y62" s="24"/>
      <c r="Z62" s="24"/>
      <c r="AA62" s="24"/>
      <c r="AB62" s="24"/>
      <c r="AC62" s="24"/>
      <c r="AD62" s="24"/>
      <c r="AE62" s="24"/>
      <c r="AF62" s="24"/>
      <c r="AG62" s="24"/>
      <c r="AH62" s="24"/>
      <c r="AI62" s="24"/>
      <c r="AJ62" s="24"/>
      <c r="AK62" s="24"/>
      <c r="AL62" s="24"/>
      <c r="AM62" s="24"/>
      <c r="AN62" s="24"/>
      <c r="AO62" s="24"/>
    </row>
    <row r="63" spans="2:41" x14ac:dyDescent="0.25">
      <c r="B63" s="340">
        <v>65681</v>
      </c>
      <c r="C63" s="340" t="s">
        <v>1655</v>
      </c>
      <c r="D63" s="340" t="s">
        <v>1590</v>
      </c>
      <c r="E63" s="349" t="str">
        <f>HYPERLINK(Table20[[#This Row],[Map Link]],Table20[[#This Row],[Map Text]])</f>
        <v>Open Map</v>
      </c>
      <c r="F63" s="340" t="s">
        <v>1592</v>
      </c>
      <c r="G63" s="340" t="s">
        <v>769</v>
      </c>
      <c r="H63" s="340">
        <v>59.699858999999996</v>
      </c>
      <c r="I63" s="340">
        <v>-128.96856399999999</v>
      </c>
      <c r="J63" s="340" t="s">
        <v>1591</v>
      </c>
      <c r="K63" s="340" t="s">
        <v>1656</v>
      </c>
      <c r="L63" s="348" t="s">
        <v>181</v>
      </c>
      <c r="M63" s="340"/>
      <c r="N63" s="340"/>
      <c r="O63" s="340"/>
      <c r="Y63" s="24"/>
      <c r="Z63" s="24"/>
      <c r="AA63" s="24"/>
      <c r="AB63" s="24"/>
      <c r="AC63" s="24"/>
      <c r="AD63" s="24"/>
      <c r="AE63" s="24"/>
      <c r="AF63" s="24"/>
      <c r="AG63" s="24"/>
      <c r="AH63" s="24"/>
      <c r="AI63" s="24"/>
      <c r="AJ63" s="24"/>
      <c r="AK63" s="24"/>
      <c r="AL63" s="24"/>
      <c r="AM63" s="24"/>
      <c r="AN63" s="24"/>
      <c r="AO63" s="24"/>
    </row>
    <row r="64" spans="2:41" x14ac:dyDescent="0.25">
      <c r="B64" s="340">
        <v>40305</v>
      </c>
      <c r="C64" s="340" t="s">
        <v>857</v>
      </c>
      <c r="D64" s="340" t="s">
        <v>1597</v>
      </c>
      <c r="E64" s="349" t="str">
        <f>HYPERLINK(Table20[[#This Row],[Map Link]],Table20[[#This Row],[Map Text]])</f>
        <v>Open Map</v>
      </c>
      <c r="F64" s="340" t="s">
        <v>825</v>
      </c>
      <c r="G64" s="340" t="s">
        <v>826</v>
      </c>
      <c r="H64" s="340">
        <v>56.972009</v>
      </c>
      <c r="I64" s="340">
        <v>-130.249022</v>
      </c>
      <c r="J64" s="340" t="s">
        <v>1591</v>
      </c>
      <c r="K64" s="340" t="s">
        <v>1657</v>
      </c>
      <c r="L64" s="348" t="s">
        <v>103</v>
      </c>
      <c r="M64" s="340"/>
      <c r="N64" s="340"/>
      <c r="O64" s="340"/>
      <c r="Y64" s="24"/>
      <c r="Z64" s="24"/>
      <c r="AA64" s="24"/>
      <c r="AB64" s="24"/>
      <c r="AC64" s="24"/>
      <c r="AD64" s="24"/>
      <c r="AE64" s="24"/>
      <c r="AF64" s="24"/>
      <c r="AG64" s="24"/>
      <c r="AH64" s="24"/>
      <c r="AI64" s="24"/>
      <c r="AJ64" s="24"/>
      <c r="AK64" s="24"/>
      <c r="AL64" s="24"/>
      <c r="AM64" s="24"/>
      <c r="AN64" s="24"/>
      <c r="AO64" s="24"/>
    </row>
    <row r="65" spans="2:41" x14ac:dyDescent="0.25">
      <c r="B65" s="340">
        <v>12645</v>
      </c>
      <c r="C65" s="340" t="s">
        <v>1658</v>
      </c>
      <c r="D65" s="340" t="s">
        <v>1597</v>
      </c>
      <c r="E65" s="349" t="str">
        <f>HYPERLINK(Table20[[#This Row],[Map Link]],Table20[[#This Row],[Map Text]])</f>
        <v>Open Map</v>
      </c>
      <c r="F65" s="340" t="s">
        <v>825</v>
      </c>
      <c r="G65" s="340" t="s">
        <v>826</v>
      </c>
      <c r="H65" s="340">
        <v>58.399830999999999</v>
      </c>
      <c r="I65" s="340">
        <v>-129.00182799999999</v>
      </c>
      <c r="J65" s="340" t="s">
        <v>1591</v>
      </c>
      <c r="K65" s="340" t="s">
        <v>1659</v>
      </c>
      <c r="L65" s="348" t="s">
        <v>103</v>
      </c>
      <c r="M65" s="340"/>
      <c r="N65" s="340"/>
      <c r="O65" s="340"/>
      <c r="Y65" s="24"/>
      <c r="Z65" s="24"/>
      <c r="AA65" s="24"/>
      <c r="AB65" s="24"/>
      <c r="AC65" s="24"/>
      <c r="AD65" s="24"/>
      <c r="AE65" s="24"/>
      <c r="AF65" s="24"/>
      <c r="AG65" s="24"/>
      <c r="AH65" s="24"/>
      <c r="AI65" s="24"/>
      <c r="AJ65" s="24"/>
      <c r="AK65" s="24"/>
      <c r="AL65" s="24"/>
      <c r="AM65" s="24"/>
      <c r="AN65" s="24"/>
      <c r="AO65" s="24"/>
    </row>
    <row r="66" spans="2:41" x14ac:dyDescent="0.25">
      <c r="B66" s="340">
        <v>64826</v>
      </c>
      <c r="C66" s="340" t="s">
        <v>1660</v>
      </c>
      <c r="D66" s="340" t="s">
        <v>1590</v>
      </c>
      <c r="E66" s="349" t="str">
        <f>HYPERLINK(Table20[[#This Row],[Map Link]],Table20[[#This Row],[Map Text]])</f>
        <v>Open Map</v>
      </c>
      <c r="F66" s="340" t="s">
        <v>825</v>
      </c>
      <c r="G66" s="340" t="s">
        <v>826</v>
      </c>
      <c r="H66" s="340">
        <v>58.183134000000003</v>
      </c>
      <c r="I66" s="340">
        <v>-130.80188000000001</v>
      </c>
      <c r="J66" s="340" t="s">
        <v>1591</v>
      </c>
      <c r="K66" s="340" t="s">
        <v>1661</v>
      </c>
      <c r="L66" s="348" t="s">
        <v>181</v>
      </c>
      <c r="M66" s="340"/>
      <c r="N66" s="340"/>
      <c r="O66" s="340"/>
      <c r="Y66" s="24"/>
      <c r="Z66" s="24"/>
      <c r="AA66" s="24"/>
      <c r="AB66" s="24"/>
      <c r="AC66" s="24"/>
      <c r="AD66" s="24"/>
      <c r="AE66" s="24"/>
      <c r="AF66" s="24"/>
      <c r="AG66" s="24"/>
      <c r="AH66" s="24"/>
      <c r="AI66" s="24"/>
      <c r="AJ66" s="24"/>
      <c r="AK66" s="24"/>
      <c r="AL66" s="24"/>
      <c r="AM66" s="24"/>
      <c r="AN66" s="24"/>
      <c r="AO66" s="24"/>
    </row>
    <row r="67" spans="2:41" x14ac:dyDescent="0.25">
      <c r="B67" s="340">
        <v>8516</v>
      </c>
      <c r="C67" s="340" t="s">
        <v>1662</v>
      </c>
      <c r="D67" s="340" t="s">
        <v>1597</v>
      </c>
      <c r="E67" s="349" t="str">
        <f>HYPERLINK(Table20[[#This Row],[Map Link]],Table20[[#This Row],[Map Text]])</f>
        <v>Open Map</v>
      </c>
      <c r="F67" s="340" t="s">
        <v>825</v>
      </c>
      <c r="G67" s="340" t="s">
        <v>826</v>
      </c>
      <c r="H67" s="340">
        <v>58.03313</v>
      </c>
      <c r="I67" s="340">
        <v>-130.88520800000001</v>
      </c>
      <c r="J67" s="340" t="s">
        <v>1591</v>
      </c>
      <c r="K67" s="340" t="s">
        <v>1663</v>
      </c>
      <c r="L67" s="348" t="s">
        <v>103</v>
      </c>
      <c r="M67" s="340"/>
      <c r="N67" s="340"/>
      <c r="O67" s="340"/>
      <c r="Y67" s="24"/>
      <c r="Z67" s="24"/>
      <c r="AA67" s="24"/>
      <c r="AB67" s="24"/>
      <c r="AC67" s="24"/>
      <c r="AD67" s="24"/>
      <c r="AE67" s="24"/>
      <c r="AF67" s="24"/>
      <c r="AG67" s="24"/>
      <c r="AH67" s="24"/>
      <c r="AI67" s="24"/>
      <c r="AJ67" s="24"/>
      <c r="AK67" s="24"/>
      <c r="AL67" s="24"/>
      <c r="AM67" s="24"/>
      <c r="AN67" s="24"/>
      <c r="AO67" s="24"/>
    </row>
    <row r="68" spans="2:41" x14ac:dyDescent="0.25">
      <c r="B68" s="340">
        <v>40543</v>
      </c>
      <c r="C68" s="340" t="s">
        <v>928</v>
      </c>
      <c r="D68" s="340" t="s">
        <v>1036</v>
      </c>
      <c r="E68" s="349" t="str">
        <f>HYPERLINK(Table20[[#This Row],[Map Link]],Table20[[#This Row],[Map Text]])</f>
        <v>Open Map</v>
      </c>
      <c r="F68" s="340" t="s">
        <v>825</v>
      </c>
      <c r="G68" s="340" t="s">
        <v>826</v>
      </c>
      <c r="H68" s="340">
        <v>58.433149999999998</v>
      </c>
      <c r="I68" s="340">
        <v>-130.02603300000001</v>
      </c>
      <c r="J68" s="340" t="s">
        <v>1591</v>
      </c>
      <c r="K68" s="340" t="s">
        <v>1664</v>
      </c>
      <c r="L68" s="348" t="s">
        <v>103</v>
      </c>
      <c r="M68" s="340"/>
      <c r="N68" s="340"/>
      <c r="O68" s="340"/>
      <c r="Y68" s="24"/>
      <c r="Z68" s="24"/>
      <c r="AA68" s="24"/>
      <c r="AB68" s="24"/>
      <c r="AC68" s="24"/>
      <c r="AD68" s="24"/>
      <c r="AE68" s="24"/>
      <c r="AF68" s="24"/>
      <c r="AG68" s="24"/>
      <c r="AH68" s="24"/>
      <c r="AI68" s="24"/>
      <c r="AJ68" s="24"/>
      <c r="AK68" s="24"/>
      <c r="AL68" s="24"/>
      <c r="AM68" s="24"/>
      <c r="AN68" s="24"/>
      <c r="AO68" s="24"/>
    </row>
    <row r="69" spans="2:41" x14ac:dyDescent="0.25">
      <c r="B69" s="340">
        <v>64825</v>
      </c>
      <c r="C69" s="340" t="s">
        <v>1665</v>
      </c>
      <c r="D69" s="340" t="s">
        <v>1590</v>
      </c>
      <c r="E69" s="349" t="str">
        <f>HYPERLINK(Table20[[#This Row],[Map Link]],Table20[[#This Row],[Map Text]])</f>
        <v>Open Map</v>
      </c>
      <c r="F69" s="340" t="s">
        <v>825</v>
      </c>
      <c r="G69" s="340" t="s">
        <v>826</v>
      </c>
      <c r="H69" s="340">
        <v>58.466484000000001</v>
      </c>
      <c r="I69" s="340">
        <v>-130.035202</v>
      </c>
      <c r="J69" s="340" t="s">
        <v>1591</v>
      </c>
      <c r="K69" s="340" t="s">
        <v>1666</v>
      </c>
      <c r="L69" s="348" t="s">
        <v>181</v>
      </c>
      <c r="M69" s="340"/>
      <c r="N69" s="340"/>
      <c r="O69" s="340"/>
      <c r="Y69" s="24"/>
      <c r="Z69" s="24"/>
      <c r="AA69" s="24"/>
      <c r="AB69" s="24"/>
      <c r="AC69" s="24"/>
      <c r="AD69" s="24"/>
      <c r="AE69" s="24"/>
      <c r="AF69" s="24"/>
      <c r="AG69" s="24"/>
      <c r="AH69" s="24"/>
      <c r="AI69" s="24"/>
      <c r="AJ69" s="24"/>
      <c r="AK69" s="24"/>
      <c r="AL69" s="24"/>
      <c r="AM69" s="24"/>
      <c r="AN69" s="24"/>
      <c r="AO69" s="24"/>
    </row>
    <row r="70" spans="2:41" x14ac:dyDescent="0.25">
      <c r="B70" s="340">
        <v>60004</v>
      </c>
      <c r="C70" s="340" t="s">
        <v>1667</v>
      </c>
      <c r="D70" s="340" t="s">
        <v>1590</v>
      </c>
      <c r="E70" s="349" t="str">
        <f>HYPERLINK(Table20[[#This Row],[Map Link]],Table20[[#This Row],[Map Text]])</f>
        <v>Open Map</v>
      </c>
      <c r="F70" s="340" t="s">
        <v>1592</v>
      </c>
      <c r="G70" s="340" t="s">
        <v>769</v>
      </c>
      <c r="H70" s="340">
        <v>59.287500000000001</v>
      </c>
      <c r="I70" s="340">
        <v>-129.289444</v>
      </c>
      <c r="J70" s="340" t="s">
        <v>1591</v>
      </c>
      <c r="K70" s="340" t="s">
        <v>1668</v>
      </c>
      <c r="L70" s="348" t="s">
        <v>181</v>
      </c>
      <c r="M70" s="340"/>
      <c r="N70" s="340"/>
      <c r="O70" s="340"/>
      <c r="Y70" s="24"/>
      <c r="Z70" s="24"/>
      <c r="AA70" s="24"/>
      <c r="AB70" s="24"/>
      <c r="AC70" s="24"/>
      <c r="AD70" s="24"/>
      <c r="AE70" s="24"/>
      <c r="AF70" s="24"/>
      <c r="AG70" s="24"/>
      <c r="AH70" s="24"/>
      <c r="AI70" s="24"/>
      <c r="AJ70" s="24"/>
      <c r="AK70" s="24"/>
      <c r="AL70" s="24"/>
      <c r="AM70" s="24"/>
      <c r="AN70" s="24"/>
      <c r="AO70" s="24"/>
    </row>
    <row r="71" spans="2:41" x14ac:dyDescent="0.25">
      <c r="B71" s="340">
        <v>60500</v>
      </c>
      <c r="C71" s="340" t="s">
        <v>1669</v>
      </c>
      <c r="D71" s="340" t="s">
        <v>1590</v>
      </c>
      <c r="E71" s="349" t="str">
        <f>HYPERLINK(Table20[[#This Row],[Map Link]],Table20[[#This Row],[Map Text]])</f>
        <v>Open Map</v>
      </c>
      <c r="F71" s="340" t="s">
        <v>1592</v>
      </c>
      <c r="G71" s="340" t="s">
        <v>769</v>
      </c>
      <c r="H71" s="340">
        <v>59.42</v>
      </c>
      <c r="I71" s="340">
        <v>-129.178889</v>
      </c>
      <c r="J71" s="340" t="s">
        <v>1591</v>
      </c>
      <c r="K71" s="340" t="s">
        <v>1670</v>
      </c>
      <c r="L71" s="348" t="s">
        <v>181</v>
      </c>
      <c r="M71" s="340"/>
      <c r="N71" s="340"/>
      <c r="O71" s="340"/>
      <c r="Y71" s="24"/>
      <c r="Z71" s="24"/>
      <c r="AA71" s="24"/>
      <c r="AB71" s="24"/>
      <c r="AC71" s="24"/>
      <c r="AD71" s="24"/>
      <c r="AE71" s="24"/>
      <c r="AF71" s="24"/>
      <c r="AG71" s="24"/>
      <c r="AH71" s="24"/>
      <c r="AI71" s="24"/>
      <c r="AJ71" s="24"/>
      <c r="AK71" s="24"/>
      <c r="AL71" s="24"/>
      <c r="AM71" s="24"/>
      <c r="AN71" s="24"/>
      <c r="AO71" s="24"/>
    </row>
    <row r="72" spans="2:41" x14ac:dyDescent="0.25">
      <c r="B72" s="340">
        <v>60580</v>
      </c>
      <c r="C72" s="340" t="s">
        <v>1671</v>
      </c>
      <c r="D72" s="340" t="s">
        <v>1590</v>
      </c>
      <c r="E72" s="349" t="str">
        <f>HYPERLINK(Table20[[#This Row],[Map Link]],Table20[[#This Row],[Map Text]])</f>
        <v>Open Map</v>
      </c>
      <c r="F72" s="340" t="s">
        <v>1592</v>
      </c>
      <c r="G72" s="340" t="s">
        <v>769</v>
      </c>
      <c r="H72" s="340">
        <v>59.719166999999999</v>
      </c>
      <c r="I72" s="340">
        <v>-128.923056</v>
      </c>
      <c r="J72" s="340" t="s">
        <v>1591</v>
      </c>
      <c r="K72" s="340" t="s">
        <v>1672</v>
      </c>
      <c r="L72" s="348" t="s">
        <v>181</v>
      </c>
      <c r="M72" s="340"/>
      <c r="N72" s="340"/>
      <c r="O72" s="340"/>
      <c r="Y72" s="24"/>
      <c r="Z72" s="24"/>
      <c r="AA72" s="24"/>
      <c r="AB72" s="24"/>
      <c r="AC72" s="24"/>
      <c r="AD72" s="24"/>
      <c r="AE72" s="24"/>
      <c r="AF72" s="24"/>
      <c r="AG72" s="24"/>
      <c r="AH72" s="24"/>
      <c r="AI72" s="24"/>
      <c r="AJ72" s="24"/>
      <c r="AK72" s="24"/>
      <c r="AL72" s="24"/>
      <c r="AM72" s="24"/>
      <c r="AN72" s="24"/>
      <c r="AO72" s="24"/>
    </row>
    <row r="73" spans="2:41" x14ac:dyDescent="0.25">
      <c r="B73" s="340">
        <v>60421</v>
      </c>
      <c r="C73" s="340" t="s">
        <v>1673</v>
      </c>
      <c r="D73" s="340" t="s">
        <v>1590</v>
      </c>
      <c r="E73" s="349" t="str">
        <f>HYPERLINK(Table20[[#This Row],[Map Link]],Table20[[#This Row],[Map Text]])</f>
        <v>Open Map</v>
      </c>
      <c r="F73" s="340" t="s">
        <v>1592</v>
      </c>
      <c r="G73" s="340" t="s">
        <v>769</v>
      </c>
      <c r="H73" s="340">
        <v>59.604444000000001</v>
      </c>
      <c r="I73" s="340">
        <v>-129.23861099999999</v>
      </c>
      <c r="J73" s="340" t="s">
        <v>1591</v>
      </c>
      <c r="K73" s="340" t="s">
        <v>1674</v>
      </c>
      <c r="L73" s="348" t="s">
        <v>181</v>
      </c>
      <c r="M73" s="340"/>
      <c r="N73" s="340"/>
      <c r="O73" s="340"/>
      <c r="Y73" s="24"/>
      <c r="Z73" s="24"/>
      <c r="AA73" s="24"/>
      <c r="AB73" s="24"/>
      <c r="AC73" s="24"/>
      <c r="AD73" s="24"/>
      <c r="AE73" s="24"/>
      <c r="AF73" s="24"/>
      <c r="AG73" s="24"/>
      <c r="AH73" s="24"/>
      <c r="AI73" s="24"/>
      <c r="AJ73" s="24"/>
      <c r="AK73" s="24"/>
      <c r="AL73" s="24"/>
      <c r="AM73" s="24"/>
      <c r="AN73" s="24"/>
      <c r="AO73" s="24"/>
    </row>
    <row r="74" spans="2:41" x14ac:dyDescent="0.25">
      <c r="B74" s="340">
        <v>60581</v>
      </c>
      <c r="C74" s="340" t="s">
        <v>1675</v>
      </c>
      <c r="D74" s="340" t="s">
        <v>1590</v>
      </c>
      <c r="E74" s="349" t="str">
        <f>HYPERLINK(Table20[[#This Row],[Map Link]],Table20[[#This Row],[Map Text]])</f>
        <v>Open Map</v>
      </c>
      <c r="F74" s="340" t="s">
        <v>1592</v>
      </c>
      <c r="G74" s="340" t="s">
        <v>769</v>
      </c>
      <c r="H74" s="340">
        <v>59.317500000000003</v>
      </c>
      <c r="I74" s="340">
        <v>-129.03111100000001</v>
      </c>
      <c r="J74" s="340" t="s">
        <v>1591</v>
      </c>
      <c r="K74" s="340" t="s">
        <v>1676</v>
      </c>
      <c r="L74" s="348" t="s">
        <v>181</v>
      </c>
      <c r="M74" s="340"/>
      <c r="N74" s="340"/>
      <c r="O74" s="340"/>
      <c r="Y74" s="24"/>
      <c r="Z74" s="24"/>
      <c r="AA74" s="24"/>
      <c r="AB74" s="24"/>
      <c r="AC74" s="24"/>
      <c r="AD74" s="24"/>
      <c r="AE74" s="24"/>
      <c r="AF74" s="24"/>
      <c r="AG74" s="24"/>
      <c r="AH74" s="24"/>
      <c r="AI74" s="24"/>
      <c r="AJ74" s="24"/>
      <c r="AK74" s="24"/>
      <c r="AL74" s="24"/>
      <c r="AM74" s="24"/>
      <c r="AN74" s="24"/>
      <c r="AO74" s="24"/>
    </row>
    <row r="75" spans="2:41" x14ac:dyDescent="0.25">
      <c r="B75" s="340">
        <v>60444</v>
      </c>
      <c r="C75" s="340" t="s">
        <v>1677</v>
      </c>
      <c r="D75" s="340" t="s">
        <v>1590</v>
      </c>
      <c r="E75" s="349" t="str">
        <f>HYPERLINK(Table20[[#This Row],[Map Link]],Table20[[#This Row],[Map Text]])</f>
        <v>Open Map</v>
      </c>
      <c r="F75" s="340" t="s">
        <v>1592</v>
      </c>
      <c r="G75" s="340" t="s">
        <v>769</v>
      </c>
      <c r="H75" s="340">
        <v>59.67</v>
      </c>
      <c r="I75" s="340">
        <v>-129.16416699999999</v>
      </c>
      <c r="J75" s="340" t="s">
        <v>1591</v>
      </c>
      <c r="K75" s="340" t="s">
        <v>1678</v>
      </c>
      <c r="L75" s="348" t="s">
        <v>181</v>
      </c>
      <c r="M75" s="340"/>
      <c r="N75" s="340"/>
      <c r="O75" s="340"/>
      <c r="Y75" s="24"/>
      <c r="Z75" s="24"/>
      <c r="AA75" s="24"/>
      <c r="AB75" s="24"/>
      <c r="AC75" s="24"/>
      <c r="AD75" s="24"/>
      <c r="AE75" s="24"/>
      <c r="AF75" s="24"/>
      <c r="AG75" s="24"/>
      <c r="AH75" s="24"/>
      <c r="AI75" s="24"/>
      <c r="AJ75" s="24"/>
      <c r="AK75" s="24"/>
      <c r="AL75" s="24"/>
      <c r="AM75" s="24"/>
      <c r="AN75" s="24"/>
      <c r="AO75" s="24"/>
    </row>
    <row r="76" spans="2:41" x14ac:dyDescent="0.25">
      <c r="B76" s="340">
        <v>35923</v>
      </c>
      <c r="C76" s="340" t="s">
        <v>1679</v>
      </c>
      <c r="D76" s="340" t="s">
        <v>1597</v>
      </c>
      <c r="E76" s="349" t="str">
        <f>HYPERLINK(Table20[[#This Row],[Map Link]],Table20[[#This Row],[Map Text]])</f>
        <v>Open Map</v>
      </c>
      <c r="F76" s="340" t="s">
        <v>825</v>
      </c>
      <c r="G76" s="340" t="s">
        <v>826</v>
      </c>
      <c r="H76" s="340">
        <v>58.899819999999998</v>
      </c>
      <c r="I76" s="340">
        <v>-130.45190600000001</v>
      </c>
      <c r="J76" s="340" t="s">
        <v>1591</v>
      </c>
      <c r="K76" s="340" t="s">
        <v>1680</v>
      </c>
      <c r="L76" s="348" t="s">
        <v>103</v>
      </c>
      <c r="M76" s="340"/>
      <c r="N76" s="340"/>
      <c r="O76" s="340"/>
      <c r="Y76" s="24"/>
      <c r="Z76" s="24"/>
      <c r="AA76" s="24"/>
      <c r="AB76" s="24"/>
      <c r="AC76" s="24"/>
      <c r="AD76" s="24"/>
      <c r="AE76" s="24"/>
      <c r="AF76" s="24"/>
      <c r="AG76" s="24"/>
      <c r="AH76" s="24"/>
      <c r="AI76" s="24"/>
      <c r="AJ76" s="24"/>
      <c r="AK76" s="24"/>
      <c r="AL76" s="24"/>
      <c r="AM76" s="24"/>
      <c r="AN76" s="24"/>
      <c r="AO76" s="24"/>
    </row>
    <row r="77" spans="2:41" x14ac:dyDescent="0.25">
      <c r="B77" s="340">
        <v>38579</v>
      </c>
      <c r="C77" s="340" t="s">
        <v>932</v>
      </c>
      <c r="D77" s="340" t="s">
        <v>1036</v>
      </c>
      <c r="E77" s="349" t="str">
        <f>HYPERLINK(Table20[[#This Row],[Map Link]],Table20[[#This Row],[Map Text]])</f>
        <v>Open Map</v>
      </c>
      <c r="F77" s="340" t="s">
        <v>825</v>
      </c>
      <c r="G77" s="340" t="s">
        <v>826</v>
      </c>
      <c r="H77" s="340">
        <v>57.815556000000001</v>
      </c>
      <c r="I77" s="340">
        <v>-129.962222</v>
      </c>
      <c r="J77" s="340" t="s">
        <v>1591</v>
      </c>
      <c r="K77" s="340" t="s">
        <v>1681</v>
      </c>
      <c r="L77" s="348" t="s">
        <v>103</v>
      </c>
      <c r="M77" s="340"/>
      <c r="N77" s="340"/>
      <c r="O77" s="340"/>
      <c r="Y77" s="24"/>
      <c r="Z77" s="24"/>
      <c r="AA77" s="24"/>
      <c r="AB77" s="24"/>
      <c r="AC77" s="24"/>
      <c r="AD77" s="24"/>
      <c r="AE77" s="24"/>
      <c r="AF77" s="24"/>
      <c r="AG77" s="24"/>
      <c r="AH77" s="24"/>
      <c r="AI77" s="24"/>
      <c r="AJ77" s="24"/>
      <c r="AK77" s="24"/>
      <c r="AL77" s="24"/>
      <c r="AM77" s="24"/>
      <c r="AN77" s="24"/>
      <c r="AO77" s="24"/>
    </row>
    <row r="78" spans="2:41" x14ac:dyDescent="0.25">
      <c r="B78" s="340">
        <v>8030</v>
      </c>
      <c r="C78" s="340" t="s">
        <v>1682</v>
      </c>
      <c r="D78" s="340" t="s">
        <v>1597</v>
      </c>
      <c r="E78" s="349" t="str">
        <f>HYPERLINK(Table20[[#This Row],[Map Link]],Table20[[#This Row],[Map Text]])</f>
        <v>Open Map</v>
      </c>
      <c r="F78" s="340" t="s">
        <v>1592</v>
      </c>
      <c r="G78" s="340" t="s">
        <v>769</v>
      </c>
      <c r="H78" s="340">
        <v>56.419443999999999</v>
      </c>
      <c r="I78" s="340">
        <v>-127.961111</v>
      </c>
      <c r="J78" s="340" t="s">
        <v>1591</v>
      </c>
      <c r="K78" s="340" t="s">
        <v>1683</v>
      </c>
      <c r="L78" s="348" t="s">
        <v>103</v>
      </c>
      <c r="M78" s="340"/>
      <c r="N78" s="340"/>
      <c r="O78" s="340"/>
      <c r="Y78" s="24"/>
      <c r="Z78" s="24"/>
      <c r="AA78" s="24"/>
      <c r="AB78" s="24"/>
      <c r="AC78" s="24"/>
      <c r="AD78" s="24"/>
      <c r="AE78" s="24"/>
      <c r="AF78" s="24"/>
      <c r="AG78" s="24"/>
      <c r="AH78" s="24"/>
      <c r="AI78" s="24"/>
      <c r="AJ78" s="24"/>
      <c r="AK78" s="24"/>
      <c r="AL78" s="24"/>
      <c r="AM78" s="24"/>
      <c r="AN78" s="24"/>
      <c r="AO78" s="24"/>
    </row>
    <row r="79" spans="2:41" x14ac:dyDescent="0.25">
      <c r="B79" s="340">
        <v>8056</v>
      </c>
      <c r="C79" s="340" t="s">
        <v>1684</v>
      </c>
      <c r="D79" s="340" t="s">
        <v>1597</v>
      </c>
      <c r="E79" s="349" t="str">
        <f>HYPERLINK(Table20[[#This Row],[Map Link]],Table20[[#This Row],[Map Text]])</f>
        <v>Open Map</v>
      </c>
      <c r="F79" s="340" t="s">
        <v>1592</v>
      </c>
      <c r="G79" s="340" t="s">
        <v>769</v>
      </c>
      <c r="H79" s="340">
        <v>56.249251999999998</v>
      </c>
      <c r="I79" s="340">
        <v>-127.935022</v>
      </c>
      <c r="J79" s="340" t="s">
        <v>1591</v>
      </c>
      <c r="K79" s="340" t="s">
        <v>1685</v>
      </c>
      <c r="L79" s="348" t="s">
        <v>103</v>
      </c>
      <c r="M79" s="340"/>
      <c r="N79" s="340"/>
      <c r="O79" s="340"/>
      <c r="Y79" s="24"/>
      <c r="Z79" s="24"/>
      <c r="AA79" s="24"/>
      <c r="AB79" s="24"/>
      <c r="AC79" s="24"/>
      <c r="AD79" s="24"/>
      <c r="AE79" s="24"/>
      <c r="AF79" s="24"/>
      <c r="AG79" s="24"/>
      <c r="AH79" s="24"/>
      <c r="AI79" s="24"/>
      <c r="AJ79" s="24"/>
      <c r="AK79" s="24"/>
      <c r="AL79" s="24"/>
      <c r="AM79" s="24"/>
      <c r="AN79" s="24"/>
      <c r="AO79" s="24"/>
    </row>
    <row r="80" spans="2:41" x14ac:dyDescent="0.25">
      <c r="B80" s="340">
        <v>3683</v>
      </c>
      <c r="C80" s="340" t="s">
        <v>1686</v>
      </c>
      <c r="D80" s="340" t="s">
        <v>1597</v>
      </c>
      <c r="E80" s="349" t="str">
        <f>HYPERLINK(Table20[[#This Row],[Map Link]],Table20[[#This Row],[Map Text]])</f>
        <v>Open Map</v>
      </c>
      <c r="F80" s="340" t="s">
        <v>825</v>
      </c>
      <c r="G80" s="340" t="s">
        <v>826</v>
      </c>
      <c r="H80" s="340">
        <v>56.833095999999998</v>
      </c>
      <c r="I80" s="340">
        <v>-131.76850999999999</v>
      </c>
      <c r="J80" s="340" t="s">
        <v>1591</v>
      </c>
      <c r="K80" s="340" t="s">
        <v>1687</v>
      </c>
      <c r="L80" s="348" t="s">
        <v>103</v>
      </c>
      <c r="M80" s="340"/>
      <c r="N80" s="340"/>
      <c r="O80" s="340"/>
      <c r="Y80" s="24"/>
      <c r="Z80" s="24"/>
      <c r="AA80" s="24"/>
      <c r="AB80" s="24"/>
      <c r="AC80" s="24"/>
      <c r="AD80" s="24"/>
      <c r="AE80" s="24"/>
      <c r="AF80" s="24"/>
      <c r="AG80" s="24"/>
      <c r="AH80" s="24"/>
      <c r="AI80" s="24"/>
      <c r="AJ80" s="24"/>
      <c r="AK80" s="24"/>
      <c r="AL80" s="24"/>
      <c r="AM80" s="24"/>
      <c r="AN80" s="24"/>
      <c r="AO80" s="24"/>
    </row>
    <row r="81" spans="2:41" x14ac:dyDescent="0.25">
      <c r="B81" s="340">
        <v>40604</v>
      </c>
      <c r="C81" s="340" t="s">
        <v>1688</v>
      </c>
      <c r="D81" s="340" t="s">
        <v>1597</v>
      </c>
      <c r="E81" s="349" t="str">
        <f>HYPERLINK(Table20[[#This Row],[Map Link]],Table20[[#This Row],[Map Text]])</f>
        <v>Open Map</v>
      </c>
      <c r="F81" s="340" t="s">
        <v>825</v>
      </c>
      <c r="G81" s="340" t="s">
        <v>826</v>
      </c>
      <c r="H81" s="340">
        <v>57.843611000000003</v>
      </c>
      <c r="I81" s="340">
        <v>-131.388611</v>
      </c>
      <c r="J81" s="340" t="s">
        <v>1591</v>
      </c>
      <c r="K81" s="340" t="s">
        <v>1689</v>
      </c>
      <c r="L81" s="348" t="s">
        <v>103</v>
      </c>
      <c r="M81" s="340"/>
      <c r="N81" s="340"/>
      <c r="O81" s="340"/>
      <c r="Y81" s="24"/>
      <c r="Z81" s="24"/>
      <c r="AA81" s="24"/>
      <c r="AB81" s="24"/>
      <c r="AC81" s="24"/>
      <c r="AD81" s="24"/>
      <c r="AE81" s="24"/>
      <c r="AF81" s="24"/>
      <c r="AG81" s="24"/>
      <c r="AH81" s="24"/>
      <c r="AI81" s="24"/>
      <c r="AJ81" s="24"/>
      <c r="AK81" s="24"/>
      <c r="AL81" s="24"/>
      <c r="AM81" s="24"/>
      <c r="AN81" s="24"/>
      <c r="AO81" s="24"/>
    </row>
    <row r="82" spans="2:41" x14ac:dyDescent="0.25">
      <c r="B82" s="340">
        <v>40270</v>
      </c>
      <c r="C82" s="340" t="s">
        <v>1690</v>
      </c>
      <c r="D82" s="340" t="s">
        <v>1597</v>
      </c>
      <c r="E82" s="349" t="str">
        <f>HYPERLINK(Table20[[#This Row],[Map Link]],Table20[[#This Row],[Map Text]])</f>
        <v>Open Map</v>
      </c>
      <c r="F82" s="340" t="s">
        <v>1592</v>
      </c>
      <c r="G82" s="340" t="s">
        <v>769</v>
      </c>
      <c r="H82" s="340">
        <v>59.281789000000003</v>
      </c>
      <c r="I82" s="340">
        <v>-129.304664</v>
      </c>
      <c r="J82" s="340" t="s">
        <v>1591</v>
      </c>
      <c r="K82" s="340" t="s">
        <v>1691</v>
      </c>
      <c r="L82" s="348" t="s">
        <v>103</v>
      </c>
      <c r="M82" s="340"/>
      <c r="N82" s="340"/>
      <c r="O82" s="340"/>
      <c r="Y82" s="24"/>
      <c r="Z82" s="24"/>
      <c r="AA82" s="24"/>
      <c r="AB82" s="24"/>
      <c r="AC82" s="24"/>
      <c r="AD82" s="24"/>
      <c r="AE82" s="24"/>
      <c r="AF82" s="24"/>
      <c r="AG82" s="24"/>
      <c r="AH82" s="24"/>
      <c r="AI82" s="24"/>
      <c r="AJ82" s="24"/>
      <c r="AK82" s="24"/>
      <c r="AL82" s="24"/>
      <c r="AM82" s="24"/>
      <c r="AN82" s="24"/>
      <c r="AO82" s="24"/>
    </row>
    <row r="83" spans="2:41" x14ac:dyDescent="0.25">
      <c r="B83" s="340">
        <v>11649</v>
      </c>
      <c r="C83" s="340" t="s">
        <v>1692</v>
      </c>
      <c r="D83" s="340" t="s">
        <v>1597</v>
      </c>
      <c r="E83" s="349" t="str">
        <f>HYPERLINK(Table20[[#This Row],[Map Link]],Table20[[#This Row],[Map Text]])</f>
        <v>Open Map</v>
      </c>
      <c r="F83" s="340" t="s">
        <v>825</v>
      </c>
      <c r="G83" s="340" t="s">
        <v>826</v>
      </c>
      <c r="H83" s="340">
        <v>56.233110000000003</v>
      </c>
      <c r="I83" s="340">
        <v>-130.10176000000001</v>
      </c>
      <c r="J83" s="340" t="s">
        <v>1591</v>
      </c>
      <c r="K83" s="340" t="s">
        <v>1693</v>
      </c>
      <c r="L83" s="348" t="s">
        <v>103</v>
      </c>
      <c r="M83" s="340"/>
      <c r="N83" s="340"/>
      <c r="O83" s="340"/>
      <c r="Y83" s="24"/>
      <c r="Z83" s="24"/>
      <c r="AA83" s="24"/>
      <c r="AB83" s="24"/>
      <c r="AC83" s="24"/>
      <c r="AD83" s="24"/>
      <c r="AE83" s="24"/>
      <c r="AF83" s="24"/>
      <c r="AG83" s="24"/>
      <c r="AH83" s="24"/>
      <c r="AI83" s="24"/>
      <c r="AJ83" s="24"/>
      <c r="AK83" s="24"/>
      <c r="AL83" s="24"/>
      <c r="AM83" s="24"/>
      <c r="AN83" s="24"/>
      <c r="AO83" s="24"/>
    </row>
    <row r="84" spans="2:41" x14ac:dyDescent="0.25">
      <c r="B84" s="340">
        <v>60002</v>
      </c>
      <c r="C84" s="340" t="s">
        <v>1694</v>
      </c>
      <c r="D84" s="340" t="s">
        <v>1590</v>
      </c>
      <c r="E84" s="349" t="str">
        <f>HYPERLINK(Table20[[#This Row],[Map Link]],Table20[[#This Row],[Map Text]])</f>
        <v>Open Map</v>
      </c>
      <c r="F84" s="340" t="s">
        <v>825</v>
      </c>
      <c r="G84" s="340" t="s">
        <v>826</v>
      </c>
      <c r="H84" s="340">
        <v>57.903888999999999</v>
      </c>
      <c r="I84" s="340">
        <v>-131.176389</v>
      </c>
      <c r="J84" s="340" t="s">
        <v>1591</v>
      </c>
      <c r="K84" s="340" t="s">
        <v>1695</v>
      </c>
      <c r="L84" s="348" t="s">
        <v>181</v>
      </c>
      <c r="M84" s="340"/>
      <c r="N84" s="340"/>
      <c r="O84" s="340"/>
      <c r="Y84" s="24"/>
      <c r="Z84" s="24"/>
      <c r="AA84" s="24"/>
      <c r="AB84" s="24"/>
      <c r="AC84" s="24"/>
      <c r="AD84" s="24"/>
      <c r="AE84" s="24"/>
      <c r="AF84" s="24"/>
      <c r="AG84" s="24"/>
      <c r="AH84" s="24"/>
      <c r="AI84" s="24"/>
      <c r="AJ84" s="24"/>
      <c r="AK84" s="24"/>
      <c r="AL84" s="24"/>
      <c r="AM84" s="24"/>
      <c r="AN84" s="24"/>
      <c r="AO84" s="24"/>
    </row>
    <row r="85" spans="2:41" x14ac:dyDescent="0.25">
      <c r="B85" s="340">
        <v>14684</v>
      </c>
      <c r="C85" s="340" t="s">
        <v>1696</v>
      </c>
      <c r="D85" s="340" t="s">
        <v>1597</v>
      </c>
      <c r="E85" s="349" t="str">
        <f>HYPERLINK(Table20[[#This Row],[Map Link]],Table20[[#This Row],[Map Text]])</f>
        <v>Open Map</v>
      </c>
      <c r="F85" s="340" t="s">
        <v>825</v>
      </c>
      <c r="G85" s="340" t="s">
        <v>826</v>
      </c>
      <c r="H85" s="340">
        <v>58.049796000000001</v>
      </c>
      <c r="I85" s="340">
        <v>-130.95187799999999</v>
      </c>
      <c r="J85" s="340" t="s">
        <v>1591</v>
      </c>
      <c r="K85" s="340" t="s">
        <v>1697</v>
      </c>
      <c r="L85" s="348" t="s">
        <v>103</v>
      </c>
      <c r="M85" s="340"/>
      <c r="N85" s="340"/>
      <c r="O85" s="340"/>
      <c r="Y85" s="24"/>
      <c r="Z85" s="24"/>
      <c r="AA85" s="24"/>
      <c r="AB85" s="24"/>
      <c r="AC85" s="24"/>
      <c r="AD85" s="24"/>
      <c r="AE85" s="24"/>
      <c r="AF85" s="24"/>
      <c r="AG85" s="24"/>
      <c r="AH85" s="24"/>
      <c r="AI85" s="24"/>
      <c r="AJ85" s="24"/>
      <c r="AK85" s="24"/>
      <c r="AL85" s="24"/>
      <c r="AM85" s="24"/>
      <c r="AN85" s="24"/>
      <c r="AO85" s="24"/>
    </row>
    <row r="86" spans="2:41" x14ac:dyDescent="0.25">
      <c r="B86" s="340">
        <v>64820</v>
      </c>
      <c r="C86" s="340" t="s">
        <v>1698</v>
      </c>
      <c r="D86" s="340" t="s">
        <v>1590</v>
      </c>
      <c r="E86" s="349" t="str">
        <f>HYPERLINK(Table20[[#This Row],[Map Link]],Table20[[#This Row],[Map Text]])</f>
        <v>Open Map</v>
      </c>
      <c r="F86" s="340" t="s">
        <v>825</v>
      </c>
      <c r="G86" s="340" t="s">
        <v>826</v>
      </c>
      <c r="H86" s="340">
        <v>58.049796000000001</v>
      </c>
      <c r="I86" s="340">
        <v>-130.93521100000001</v>
      </c>
      <c r="J86" s="340" t="s">
        <v>1591</v>
      </c>
      <c r="K86" s="340" t="s">
        <v>1699</v>
      </c>
      <c r="L86" s="348" t="s">
        <v>181</v>
      </c>
      <c r="M86" s="340"/>
      <c r="N86" s="340"/>
      <c r="O86" s="340"/>
      <c r="Y86" s="24"/>
      <c r="Z86" s="24"/>
      <c r="AA86" s="24"/>
      <c r="AB86" s="24"/>
      <c r="AC86" s="24"/>
      <c r="AD86" s="24"/>
      <c r="AE86" s="24"/>
      <c r="AF86" s="24"/>
      <c r="AG86" s="24"/>
      <c r="AH86" s="24"/>
      <c r="AI86" s="24"/>
      <c r="AJ86" s="24"/>
      <c r="AK86" s="24"/>
      <c r="AL86" s="24"/>
      <c r="AM86" s="24"/>
      <c r="AN86" s="24"/>
      <c r="AO86" s="24"/>
    </row>
    <row r="87" spans="2:41" x14ac:dyDescent="0.25">
      <c r="B87" s="340">
        <v>65819</v>
      </c>
      <c r="C87" s="340" t="s">
        <v>1700</v>
      </c>
      <c r="D87" s="340" t="s">
        <v>1590</v>
      </c>
      <c r="E87" s="349" t="str">
        <f>HYPERLINK(Table20[[#This Row],[Map Link]],Table20[[#This Row],[Map Text]])</f>
        <v>Open Map</v>
      </c>
      <c r="F87" s="340" t="s">
        <v>1592</v>
      </c>
      <c r="G87" s="340" t="s">
        <v>769</v>
      </c>
      <c r="H87" s="340">
        <v>59.51652</v>
      </c>
      <c r="I87" s="340">
        <v>-129.068558</v>
      </c>
      <c r="J87" s="340" t="s">
        <v>1591</v>
      </c>
      <c r="K87" s="340" t="s">
        <v>1701</v>
      </c>
      <c r="L87" s="348" t="s">
        <v>181</v>
      </c>
      <c r="M87" s="340"/>
      <c r="N87" s="340"/>
      <c r="O87" s="340"/>
      <c r="Y87" s="24"/>
      <c r="Z87" s="24"/>
      <c r="AA87" s="24"/>
      <c r="AB87" s="24"/>
      <c r="AC87" s="24"/>
      <c r="AD87" s="24"/>
      <c r="AE87" s="24"/>
      <c r="AF87" s="24"/>
      <c r="AG87" s="24"/>
      <c r="AH87" s="24"/>
      <c r="AI87" s="24"/>
      <c r="AJ87" s="24"/>
      <c r="AK87" s="24"/>
      <c r="AL87" s="24"/>
      <c r="AM87" s="24"/>
      <c r="AN87" s="24"/>
      <c r="AO87" s="24"/>
    </row>
    <row r="88" spans="2:41" x14ac:dyDescent="0.25">
      <c r="B88" s="340">
        <v>15723</v>
      </c>
      <c r="C88" s="340" t="s">
        <v>1702</v>
      </c>
      <c r="D88" s="340" t="s">
        <v>1597</v>
      </c>
      <c r="E88" s="349" t="str">
        <f>HYPERLINK(Table20[[#This Row],[Map Link]],Table20[[#This Row],[Map Text]])</f>
        <v>Open Map</v>
      </c>
      <c r="F88" s="340" t="s">
        <v>1592</v>
      </c>
      <c r="G88" s="340" t="s">
        <v>769</v>
      </c>
      <c r="H88" s="340">
        <v>57.649827999999999</v>
      </c>
      <c r="I88" s="340">
        <v>-128.15176099999999</v>
      </c>
      <c r="J88" s="340" t="s">
        <v>1591</v>
      </c>
      <c r="K88" s="340" t="s">
        <v>1703</v>
      </c>
      <c r="L88" s="348" t="s">
        <v>103</v>
      </c>
      <c r="M88" s="340"/>
      <c r="N88" s="340"/>
      <c r="O88" s="340"/>
      <c r="Y88" s="24"/>
      <c r="Z88" s="24"/>
      <c r="AA88" s="24"/>
      <c r="AB88" s="24"/>
      <c r="AC88" s="24"/>
      <c r="AD88" s="24"/>
      <c r="AE88" s="24"/>
      <c r="AF88" s="24"/>
      <c r="AG88" s="24"/>
      <c r="AH88" s="24"/>
      <c r="AI88" s="24"/>
      <c r="AJ88" s="24"/>
      <c r="AK88" s="24"/>
      <c r="AL88" s="24"/>
      <c r="AM88" s="24"/>
      <c r="AN88" s="24"/>
      <c r="AO88" s="24"/>
    </row>
    <row r="89" spans="2:41" x14ac:dyDescent="0.25">
      <c r="B89" s="340">
        <v>2444</v>
      </c>
      <c r="C89" s="340" t="s">
        <v>1002</v>
      </c>
      <c r="D89" s="340" t="s">
        <v>1036</v>
      </c>
      <c r="E89" s="349" t="str">
        <f>HYPERLINK(Table20[[#This Row],[Map Link]],Table20[[#This Row],[Map Text]])</f>
        <v>Open Map</v>
      </c>
      <c r="F89" s="340" t="s">
        <v>825</v>
      </c>
      <c r="G89" s="340" t="s">
        <v>826</v>
      </c>
      <c r="H89" s="340">
        <v>57.837499999999999</v>
      </c>
      <c r="I89" s="340">
        <v>-129.98750000000001</v>
      </c>
      <c r="J89" s="340" t="s">
        <v>1591</v>
      </c>
      <c r="K89" s="340" t="s">
        <v>1704</v>
      </c>
      <c r="L89" s="348" t="s">
        <v>103</v>
      </c>
      <c r="M89" s="340"/>
      <c r="N89" s="340"/>
      <c r="O89" s="340"/>
      <c r="Y89" s="24"/>
      <c r="Z89" s="24"/>
      <c r="AA89" s="24"/>
      <c r="AB89" s="24"/>
      <c r="AC89" s="24"/>
      <c r="AD89" s="24"/>
      <c r="AE89" s="24"/>
      <c r="AF89" s="24"/>
      <c r="AG89" s="24"/>
      <c r="AH89" s="24"/>
      <c r="AI89" s="24"/>
      <c r="AJ89" s="24"/>
      <c r="AK89" s="24"/>
      <c r="AL89" s="24"/>
      <c r="AM89" s="24"/>
      <c r="AN89" s="24"/>
      <c r="AO89" s="24"/>
    </row>
    <row r="90" spans="2:41" x14ac:dyDescent="0.25">
      <c r="B90" s="340">
        <v>64101</v>
      </c>
      <c r="C90" s="340" t="s">
        <v>1705</v>
      </c>
      <c r="D90" s="340" t="s">
        <v>1590</v>
      </c>
      <c r="E90" s="349" t="str">
        <f>HYPERLINK(Table20[[#This Row],[Map Link]],Table20[[#This Row],[Map Text]])</f>
        <v>Open Map</v>
      </c>
      <c r="F90" s="340" t="s">
        <v>825</v>
      </c>
      <c r="G90" s="340" t="s">
        <v>826</v>
      </c>
      <c r="H90" s="340">
        <v>57.835278000000002</v>
      </c>
      <c r="I90" s="340">
        <v>-130</v>
      </c>
      <c r="J90" s="340" t="s">
        <v>1591</v>
      </c>
      <c r="K90" s="340" t="s">
        <v>1706</v>
      </c>
      <c r="L90" s="348" t="s">
        <v>181</v>
      </c>
      <c r="M90" s="340"/>
      <c r="N90" s="340"/>
      <c r="O90" s="340"/>
      <c r="Y90" s="24"/>
      <c r="Z90" s="24"/>
      <c r="AA90" s="24"/>
      <c r="AB90" s="24"/>
      <c r="AC90" s="24"/>
      <c r="AD90" s="24"/>
      <c r="AE90" s="24"/>
      <c r="AF90" s="24"/>
      <c r="AG90" s="24"/>
      <c r="AH90" s="24"/>
      <c r="AI90" s="24"/>
      <c r="AJ90" s="24"/>
      <c r="AK90" s="24"/>
      <c r="AL90" s="24"/>
      <c r="AM90" s="24"/>
      <c r="AN90" s="24"/>
      <c r="AO90" s="24"/>
    </row>
    <row r="91" spans="2:41" x14ac:dyDescent="0.25">
      <c r="B91" s="340">
        <v>9551</v>
      </c>
      <c r="C91" s="340" t="s">
        <v>1707</v>
      </c>
      <c r="D91" s="340" t="s">
        <v>1597</v>
      </c>
      <c r="E91" s="349" t="str">
        <f>HYPERLINK(Table20[[#This Row],[Map Link]],Table20[[#This Row],[Map Text]])</f>
        <v>Open Map</v>
      </c>
      <c r="F91" s="340" t="s">
        <v>825</v>
      </c>
      <c r="G91" s="340" t="s">
        <v>826</v>
      </c>
      <c r="H91" s="340">
        <v>57.616444000000001</v>
      </c>
      <c r="I91" s="340">
        <v>-131.685214</v>
      </c>
      <c r="J91" s="340" t="s">
        <v>1591</v>
      </c>
      <c r="K91" s="340" t="s">
        <v>1708</v>
      </c>
      <c r="L91" s="348" t="s">
        <v>103</v>
      </c>
      <c r="M91" s="340"/>
      <c r="N91" s="340"/>
      <c r="O91" s="340"/>
      <c r="Y91" s="24"/>
      <c r="Z91" s="24"/>
      <c r="AA91" s="24"/>
      <c r="AB91" s="24"/>
      <c r="AC91" s="24"/>
      <c r="AD91" s="24"/>
      <c r="AE91" s="24"/>
      <c r="AF91" s="24"/>
      <c r="AG91" s="24"/>
      <c r="AH91" s="24"/>
      <c r="AI91" s="24"/>
      <c r="AJ91" s="24"/>
      <c r="AK91" s="24"/>
      <c r="AL91" s="24"/>
      <c r="AM91" s="24"/>
      <c r="AN91" s="24"/>
      <c r="AO91" s="24"/>
    </row>
    <row r="92" spans="2:41" x14ac:dyDescent="0.25">
      <c r="B92" s="340">
        <v>40296</v>
      </c>
      <c r="C92" s="340" t="s">
        <v>927</v>
      </c>
      <c r="D92" s="340" t="s">
        <v>1597</v>
      </c>
      <c r="E92" s="349" t="str">
        <f>HYPERLINK(Table20[[#This Row],[Map Link]],Table20[[#This Row],[Map Text]])</f>
        <v>Open Map</v>
      </c>
      <c r="F92" s="340" t="s">
        <v>1592</v>
      </c>
      <c r="G92" s="340" t="s">
        <v>769</v>
      </c>
      <c r="H92" s="340">
        <v>59.258172999999999</v>
      </c>
      <c r="I92" s="340">
        <v>-129.62689700000001</v>
      </c>
      <c r="J92" s="340" t="s">
        <v>1591</v>
      </c>
      <c r="K92" s="340" t="s">
        <v>1709</v>
      </c>
      <c r="L92" s="348" t="s">
        <v>103</v>
      </c>
      <c r="M92" s="340"/>
      <c r="N92" s="340"/>
      <c r="O92" s="340"/>
      <c r="Y92" s="24"/>
      <c r="Z92" s="24"/>
      <c r="AA92" s="24"/>
      <c r="AB92" s="24"/>
      <c r="AC92" s="24"/>
      <c r="AD92" s="24"/>
      <c r="AE92" s="24"/>
      <c r="AF92" s="24"/>
      <c r="AG92" s="24"/>
      <c r="AH92" s="24"/>
      <c r="AI92" s="24"/>
      <c r="AJ92" s="24"/>
      <c r="AK92" s="24"/>
      <c r="AL92" s="24"/>
      <c r="AM92" s="24"/>
      <c r="AN92" s="24"/>
      <c r="AO92" s="24"/>
    </row>
    <row r="93" spans="2:41" x14ac:dyDescent="0.25">
      <c r="B93" s="340">
        <v>64895</v>
      </c>
      <c r="C93" s="340" t="s">
        <v>1710</v>
      </c>
      <c r="D93" s="340" t="s">
        <v>1590</v>
      </c>
      <c r="E93" s="349" t="str">
        <f>HYPERLINK(Table20[[#This Row],[Map Link]],Table20[[#This Row],[Map Text]])</f>
        <v>Open Map</v>
      </c>
      <c r="F93" s="340" t="s">
        <v>1592</v>
      </c>
      <c r="G93" s="340" t="s">
        <v>769</v>
      </c>
      <c r="H93" s="340">
        <v>56.216487000000001</v>
      </c>
      <c r="I93" s="340">
        <v>-126.901652</v>
      </c>
      <c r="J93" s="340" t="s">
        <v>1591</v>
      </c>
      <c r="K93" s="340" t="s">
        <v>1711</v>
      </c>
      <c r="L93" s="348" t="s">
        <v>181</v>
      </c>
      <c r="M93" s="340"/>
      <c r="N93" s="340"/>
      <c r="O93" s="340"/>
      <c r="Y93" s="24"/>
      <c r="Z93" s="24"/>
      <c r="AA93" s="24"/>
      <c r="AB93" s="24"/>
      <c r="AC93" s="24"/>
      <c r="AD93" s="24"/>
      <c r="AE93" s="24"/>
      <c r="AF93" s="24"/>
      <c r="AG93" s="24"/>
      <c r="AH93" s="24"/>
      <c r="AI93" s="24"/>
      <c r="AJ93" s="24"/>
      <c r="AK93" s="24"/>
      <c r="AL93" s="24"/>
      <c r="AM93" s="24"/>
      <c r="AN93" s="24"/>
      <c r="AO93" s="24"/>
    </row>
    <row r="94" spans="2:41" x14ac:dyDescent="0.25">
      <c r="B94" s="340">
        <v>65390</v>
      </c>
      <c r="C94" s="340" t="s">
        <v>1712</v>
      </c>
      <c r="D94" s="340" t="s">
        <v>1590</v>
      </c>
      <c r="E94" s="349" t="str">
        <f>HYPERLINK(Table20[[#This Row],[Map Link]],Table20[[#This Row],[Map Text]])</f>
        <v>Open Map</v>
      </c>
      <c r="F94" s="340" t="s">
        <v>825</v>
      </c>
      <c r="G94" s="340" t="s">
        <v>826</v>
      </c>
      <c r="H94" s="340">
        <v>57.833139000000003</v>
      </c>
      <c r="I94" s="340">
        <v>-130.001834</v>
      </c>
      <c r="J94" s="340" t="s">
        <v>1591</v>
      </c>
      <c r="K94" s="340" t="s">
        <v>1713</v>
      </c>
      <c r="L94" s="348" t="s">
        <v>181</v>
      </c>
      <c r="M94" s="340"/>
      <c r="N94" s="340"/>
      <c r="O94" s="340"/>
      <c r="Y94" s="24"/>
      <c r="Z94" s="24"/>
      <c r="AA94" s="24"/>
      <c r="AB94" s="24"/>
      <c r="AC94" s="24"/>
      <c r="AD94" s="24"/>
      <c r="AE94" s="24"/>
      <c r="AF94" s="24"/>
      <c r="AG94" s="24"/>
      <c r="AH94" s="24"/>
      <c r="AI94" s="24"/>
      <c r="AJ94" s="24"/>
      <c r="AK94" s="24"/>
      <c r="AL94" s="24"/>
      <c r="AM94" s="24"/>
      <c r="AN94" s="24"/>
      <c r="AO94" s="24"/>
    </row>
    <row r="95" spans="2:41" x14ac:dyDescent="0.25">
      <c r="B95" s="340">
        <v>7373</v>
      </c>
      <c r="C95" s="340" t="s">
        <v>1714</v>
      </c>
      <c r="D95" s="340" t="s">
        <v>1597</v>
      </c>
      <c r="E95" s="349" t="str">
        <f>HYPERLINK(Table20[[#This Row],[Map Link]],Table20[[#This Row],[Map Text]])</f>
        <v>Open Map</v>
      </c>
      <c r="F95" s="340" t="s">
        <v>825</v>
      </c>
      <c r="G95" s="340" t="s">
        <v>826</v>
      </c>
      <c r="H95" s="340">
        <v>58.699821</v>
      </c>
      <c r="I95" s="340">
        <v>-130.10188299999999</v>
      </c>
      <c r="J95" s="340" t="s">
        <v>1591</v>
      </c>
      <c r="K95" s="340" t="s">
        <v>1715</v>
      </c>
      <c r="L95" s="348" t="s">
        <v>103</v>
      </c>
      <c r="M95" s="340"/>
      <c r="N95" s="340"/>
      <c r="O95" s="340"/>
      <c r="Y95" s="24"/>
      <c r="Z95" s="24"/>
      <c r="AA95" s="24"/>
      <c r="AB95" s="24"/>
      <c r="AC95" s="24"/>
      <c r="AD95" s="24"/>
      <c r="AE95" s="24"/>
      <c r="AF95" s="24"/>
      <c r="AG95" s="24"/>
      <c r="AH95" s="24"/>
      <c r="AI95" s="24"/>
      <c r="AJ95" s="24"/>
      <c r="AK95" s="24"/>
      <c r="AL95" s="24"/>
      <c r="AM95" s="24"/>
      <c r="AN95" s="24"/>
      <c r="AO95" s="24"/>
    </row>
    <row r="96" spans="2:41" x14ac:dyDescent="0.25">
      <c r="B96" s="340">
        <v>16335</v>
      </c>
      <c r="C96" s="340" t="s">
        <v>926</v>
      </c>
      <c r="D96" s="340" t="s">
        <v>1597</v>
      </c>
      <c r="E96" s="349" t="str">
        <f>HYPERLINK(Table20[[#This Row],[Map Link]],Table20[[#This Row],[Map Text]])</f>
        <v>Open Map</v>
      </c>
      <c r="F96" s="340" t="s">
        <v>1592</v>
      </c>
      <c r="G96" s="340" t="s">
        <v>769</v>
      </c>
      <c r="H96" s="340">
        <v>59.183177000000001</v>
      </c>
      <c r="I96" s="340">
        <v>-129.23521199999999</v>
      </c>
      <c r="J96" s="340" t="s">
        <v>1591</v>
      </c>
      <c r="K96" s="340" t="s">
        <v>1716</v>
      </c>
      <c r="L96" s="348" t="s">
        <v>103</v>
      </c>
      <c r="M96" s="340"/>
      <c r="N96" s="340"/>
      <c r="O96" s="340"/>
      <c r="Y96" s="24"/>
      <c r="Z96" s="24"/>
      <c r="AA96" s="24"/>
      <c r="AB96" s="24"/>
      <c r="AC96" s="24"/>
      <c r="AD96" s="24"/>
      <c r="AE96" s="24"/>
      <c r="AF96" s="24"/>
      <c r="AG96" s="24"/>
      <c r="AH96" s="24"/>
      <c r="AI96" s="24"/>
      <c r="AJ96" s="24"/>
      <c r="AK96" s="24"/>
      <c r="AL96" s="24"/>
      <c r="AM96" s="24"/>
      <c r="AN96" s="24"/>
      <c r="AO96" s="24"/>
    </row>
    <row r="97" spans="2:41" x14ac:dyDescent="0.25">
      <c r="B97" s="340">
        <v>65679</v>
      </c>
      <c r="C97" s="340" t="s">
        <v>1717</v>
      </c>
      <c r="D97" s="340" t="s">
        <v>1590</v>
      </c>
      <c r="E97" s="349" t="str">
        <f>HYPERLINK(Table20[[#This Row],[Map Link]],Table20[[#This Row],[Map Text]])</f>
        <v>Open Map</v>
      </c>
      <c r="F97" s="340" t="s">
        <v>1592</v>
      </c>
      <c r="G97" s="340" t="s">
        <v>769</v>
      </c>
      <c r="H97" s="340">
        <v>59.183177000000001</v>
      </c>
      <c r="I97" s="340">
        <v>-129.23521199999999</v>
      </c>
      <c r="J97" s="340" t="s">
        <v>1591</v>
      </c>
      <c r="K97" s="340" t="s">
        <v>1718</v>
      </c>
      <c r="L97" s="348" t="s">
        <v>181</v>
      </c>
      <c r="M97" s="340"/>
      <c r="N97" s="340"/>
      <c r="O97" s="340"/>
      <c r="Y97" s="24"/>
      <c r="Z97" s="24"/>
      <c r="AA97" s="24"/>
      <c r="AB97" s="24"/>
      <c r="AC97" s="24"/>
      <c r="AD97" s="24"/>
      <c r="AE97" s="24"/>
      <c r="AF97" s="24"/>
      <c r="AG97" s="24"/>
      <c r="AH97" s="24"/>
      <c r="AI97" s="24"/>
      <c r="AJ97" s="24"/>
      <c r="AK97" s="24"/>
      <c r="AL97" s="24"/>
      <c r="AM97" s="24"/>
      <c r="AN97" s="24"/>
      <c r="AO97" s="24"/>
    </row>
    <row r="98" spans="2:41" x14ac:dyDescent="0.25">
      <c r="B98" s="340">
        <v>40302</v>
      </c>
      <c r="C98" s="340" t="s">
        <v>856</v>
      </c>
      <c r="D98" s="340" t="s">
        <v>1597</v>
      </c>
      <c r="E98" s="349" t="str">
        <f>HYPERLINK(Table20[[#This Row],[Map Link]],Table20[[#This Row],[Map Text]])</f>
        <v>Open Map</v>
      </c>
      <c r="F98" s="340" t="s">
        <v>825</v>
      </c>
      <c r="G98" s="340" t="s">
        <v>826</v>
      </c>
      <c r="H98" s="340">
        <v>56.101174999999998</v>
      </c>
      <c r="I98" s="340">
        <v>-129.301728</v>
      </c>
      <c r="J98" s="340" t="s">
        <v>1591</v>
      </c>
      <c r="K98" s="340" t="s">
        <v>1719</v>
      </c>
      <c r="L98" s="348" t="s">
        <v>103</v>
      </c>
      <c r="M98" s="340"/>
      <c r="N98" s="340"/>
      <c r="O98" s="340"/>
      <c r="Y98" s="24"/>
      <c r="Z98" s="24"/>
      <c r="AA98" s="24"/>
      <c r="AB98" s="24"/>
      <c r="AC98" s="24"/>
      <c r="AD98" s="24"/>
      <c r="AE98" s="24"/>
      <c r="AF98" s="24"/>
      <c r="AG98" s="24"/>
      <c r="AH98" s="24"/>
      <c r="AI98" s="24"/>
      <c r="AJ98" s="24"/>
      <c r="AK98" s="24"/>
      <c r="AL98" s="24"/>
      <c r="AM98" s="24"/>
      <c r="AN98" s="24"/>
      <c r="AO98" s="24"/>
    </row>
    <row r="99" spans="2:41" x14ac:dyDescent="0.25">
      <c r="B99" s="340">
        <v>65687</v>
      </c>
      <c r="C99" s="340" t="s">
        <v>1720</v>
      </c>
      <c r="D99" s="340" t="s">
        <v>1590</v>
      </c>
      <c r="E99" s="349" t="str">
        <f>HYPERLINK(Table20[[#This Row],[Map Link]],Table20[[#This Row],[Map Text]])</f>
        <v>Open Map</v>
      </c>
      <c r="F99" s="340" t="s">
        <v>1592</v>
      </c>
      <c r="G99" s="340" t="s">
        <v>769</v>
      </c>
      <c r="H99" s="340">
        <v>58.933185999999999</v>
      </c>
      <c r="I99" s="340">
        <v>-128.25182899999999</v>
      </c>
      <c r="J99" s="340" t="s">
        <v>1591</v>
      </c>
      <c r="K99" s="340" t="s">
        <v>1721</v>
      </c>
      <c r="L99" s="348" t="s">
        <v>181</v>
      </c>
      <c r="M99" s="340"/>
      <c r="N99" s="340"/>
      <c r="O99" s="340"/>
      <c r="Y99" s="24"/>
      <c r="Z99" s="24"/>
      <c r="AA99" s="24"/>
      <c r="AB99" s="24"/>
      <c r="AC99" s="24"/>
      <c r="AD99" s="24"/>
      <c r="AE99" s="24"/>
      <c r="AF99" s="24"/>
      <c r="AG99" s="24"/>
      <c r="AH99" s="24"/>
      <c r="AI99" s="24"/>
      <c r="AJ99" s="24"/>
      <c r="AK99" s="24"/>
      <c r="AL99" s="24"/>
      <c r="AM99" s="24"/>
      <c r="AN99" s="24"/>
      <c r="AO99" s="24"/>
    </row>
    <row r="100" spans="2:41" x14ac:dyDescent="0.25">
      <c r="B100" s="340">
        <v>65690</v>
      </c>
      <c r="C100" s="340" t="s">
        <v>1722</v>
      </c>
      <c r="D100" s="340" t="s">
        <v>1590</v>
      </c>
      <c r="E100" s="349" t="str">
        <f>HYPERLINK(Table20[[#This Row],[Map Link]],Table20[[#This Row],[Map Text]])</f>
        <v>Open Map</v>
      </c>
      <c r="F100" s="340" t="s">
        <v>825</v>
      </c>
      <c r="G100" s="340" t="s">
        <v>826</v>
      </c>
      <c r="H100" s="340">
        <v>58.799823000000004</v>
      </c>
      <c r="I100" s="340">
        <v>-130.08522099999999</v>
      </c>
      <c r="J100" s="340" t="s">
        <v>1591</v>
      </c>
      <c r="K100" s="340" t="s">
        <v>1723</v>
      </c>
      <c r="L100" s="348" t="s">
        <v>181</v>
      </c>
      <c r="M100" s="340"/>
      <c r="N100" s="340"/>
      <c r="O100" s="340"/>
      <c r="Y100" s="24"/>
      <c r="Z100" s="24"/>
      <c r="AA100" s="24"/>
      <c r="AB100" s="24"/>
      <c r="AC100" s="24"/>
      <c r="AD100" s="24"/>
      <c r="AE100" s="24"/>
      <c r="AF100" s="24"/>
      <c r="AG100" s="24"/>
      <c r="AH100" s="24"/>
      <c r="AI100" s="24"/>
      <c r="AJ100" s="24"/>
      <c r="AK100" s="24"/>
      <c r="AL100" s="24"/>
      <c r="AM100" s="24"/>
      <c r="AN100" s="24"/>
      <c r="AO100" s="24"/>
    </row>
    <row r="101" spans="2:41" x14ac:dyDescent="0.25">
      <c r="B101" s="340">
        <v>17784</v>
      </c>
      <c r="C101" s="340" t="s">
        <v>1724</v>
      </c>
      <c r="D101" s="340" t="s">
        <v>1597</v>
      </c>
      <c r="E101" s="349" t="str">
        <f>HYPERLINK(Table20[[#This Row],[Map Link]],Table20[[#This Row],[Map Text]])</f>
        <v>Open Map</v>
      </c>
      <c r="F101" s="340" t="s">
        <v>825</v>
      </c>
      <c r="G101" s="340" t="s">
        <v>826</v>
      </c>
      <c r="H101" s="340">
        <v>58.799823000000004</v>
      </c>
      <c r="I101" s="340">
        <v>-130.101889</v>
      </c>
      <c r="J101" s="340" t="s">
        <v>1591</v>
      </c>
      <c r="K101" s="340" t="s">
        <v>1725</v>
      </c>
      <c r="L101" s="348" t="s">
        <v>103</v>
      </c>
      <c r="M101" s="340"/>
      <c r="N101" s="340"/>
      <c r="O101" s="340"/>
      <c r="Y101" s="24"/>
      <c r="Z101" s="24"/>
      <c r="AA101" s="24"/>
      <c r="AB101" s="24"/>
      <c r="AC101" s="24"/>
      <c r="AD101" s="24"/>
      <c r="AE101" s="24"/>
      <c r="AF101" s="24"/>
      <c r="AG101" s="24"/>
      <c r="AH101" s="24"/>
      <c r="AI101" s="24"/>
      <c r="AJ101" s="24"/>
      <c r="AK101" s="24"/>
      <c r="AL101" s="24"/>
      <c r="AM101" s="24"/>
      <c r="AN101" s="24"/>
      <c r="AO101" s="24"/>
    </row>
    <row r="102" spans="2:41" x14ac:dyDescent="0.25">
      <c r="B102" s="340">
        <v>19245</v>
      </c>
      <c r="C102" s="340" t="s">
        <v>1726</v>
      </c>
      <c r="D102" s="340" t="s">
        <v>1597</v>
      </c>
      <c r="E102" s="349" t="str">
        <f>HYPERLINK(Table20[[#This Row],[Map Link]],Table20[[#This Row],[Map Text]])</f>
        <v>Open Map</v>
      </c>
      <c r="F102" s="340" t="s">
        <v>825</v>
      </c>
      <c r="G102" s="340" t="s">
        <v>826</v>
      </c>
      <c r="H102" s="340">
        <v>56.049774999999997</v>
      </c>
      <c r="I102" s="340">
        <v>-130.018416</v>
      </c>
      <c r="J102" s="340" t="s">
        <v>1591</v>
      </c>
      <c r="K102" s="340" t="s">
        <v>1727</v>
      </c>
      <c r="L102" s="348" t="s">
        <v>103</v>
      </c>
      <c r="M102" s="340"/>
      <c r="N102" s="340"/>
      <c r="O102" s="340"/>
      <c r="Y102" s="24"/>
      <c r="Z102" s="24"/>
      <c r="AA102" s="24"/>
      <c r="AB102" s="24"/>
      <c r="AC102" s="24"/>
      <c r="AD102" s="24"/>
      <c r="AE102" s="24"/>
      <c r="AF102" s="24"/>
      <c r="AG102" s="24"/>
      <c r="AH102" s="24"/>
      <c r="AI102" s="24"/>
      <c r="AJ102" s="24"/>
      <c r="AK102" s="24"/>
      <c r="AL102" s="24"/>
      <c r="AM102" s="24"/>
      <c r="AN102" s="24"/>
      <c r="AO102" s="24"/>
    </row>
    <row r="103" spans="2:41" x14ac:dyDescent="0.25">
      <c r="B103" s="340">
        <v>37405</v>
      </c>
      <c r="C103" s="340" t="s">
        <v>855</v>
      </c>
      <c r="D103" s="340" t="s">
        <v>1728</v>
      </c>
      <c r="E103" s="349" t="str">
        <f>HYPERLINK(Table20[[#This Row],[Map Link]],Table20[[#This Row],[Map Text]])</f>
        <v>Open Map</v>
      </c>
      <c r="F103" s="340" t="s">
        <v>825</v>
      </c>
      <c r="G103" s="340" t="s">
        <v>826</v>
      </c>
      <c r="H103" s="340">
        <v>55.938333</v>
      </c>
      <c r="I103" s="340">
        <v>-129.99111099999999</v>
      </c>
      <c r="J103" s="340" t="s">
        <v>1591</v>
      </c>
      <c r="K103" s="340" t="s">
        <v>1729</v>
      </c>
      <c r="L103" s="348" t="s">
        <v>103</v>
      </c>
      <c r="M103" s="340"/>
      <c r="N103" s="340"/>
      <c r="O103" s="340"/>
      <c r="Y103" s="24"/>
      <c r="Z103" s="24"/>
      <c r="AA103" s="24"/>
      <c r="AB103" s="24"/>
      <c r="AC103" s="24"/>
      <c r="AD103" s="24"/>
      <c r="AE103" s="24"/>
      <c r="AF103" s="24"/>
      <c r="AG103" s="24"/>
      <c r="AH103" s="24"/>
      <c r="AI103" s="24"/>
      <c r="AJ103" s="24"/>
      <c r="AK103" s="24"/>
      <c r="AL103" s="24"/>
      <c r="AM103" s="24"/>
      <c r="AN103" s="24"/>
      <c r="AO103" s="24"/>
    </row>
    <row r="104" spans="2:41" x14ac:dyDescent="0.25">
      <c r="B104" s="340">
        <v>7822</v>
      </c>
      <c r="C104" s="340" t="s">
        <v>930</v>
      </c>
      <c r="D104" s="340" t="s">
        <v>1597</v>
      </c>
      <c r="E104" s="349" t="str">
        <f>HYPERLINK(Table20[[#This Row],[Map Link]],Table20[[#This Row],[Map Text]])</f>
        <v>Open Map</v>
      </c>
      <c r="F104" s="340" t="s">
        <v>825</v>
      </c>
      <c r="G104" s="340" t="s">
        <v>826</v>
      </c>
      <c r="H104" s="340">
        <v>56.699759999999998</v>
      </c>
      <c r="I104" s="340">
        <v>-131.801838</v>
      </c>
      <c r="J104" s="340" t="s">
        <v>1591</v>
      </c>
      <c r="K104" s="340" t="s">
        <v>1730</v>
      </c>
      <c r="L104" s="348" t="s">
        <v>103</v>
      </c>
      <c r="M104" s="340"/>
      <c r="N104" s="340"/>
      <c r="O104" s="340"/>
      <c r="Y104" s="24"/>
      <c r="Z104" s="24"/>
      <c r="AA104" s="24"/>
      <c r="AB104" s="24"/>
      <c r="AC104" s="24"/>
      <c r="AD104" s="24"/>
      <c r="AE104" s="24"/>
      <c r="AF104" s="24"/>
      <c r="AG104" s="24"/>
      <c r="AH104" s="24"/>
      <c r="AI104" s="24"/>
      <c r="AJ104" s="24"/>
      <c r="AK104" s="24"/>
      <c r="AL104" s="24"/>
      <c r="AM104" s="24"/>
      <c r="AN104" s="24"/>
      <c r="AO104" s="24"/>
    </row>
    <row r="105" spans="2:41" x14ac:dyDescent="0.25">
      <c r="B105" s="340">
        <v>65389</v>
      </c>
      <c r="C105" s="340" t="s">
        <v>1731</v>
      </c>
      <c r="D105" s="340" t="s">
        <v>1590</v>
      </c>
      <c r="E105" s="349" t="str">
        <f>HYPERLINK(Table20[[#This Row],[Map Link]],Table20[[#This Row],[Map Text]])</f>
        <v>Open Map</v>
      </c>
      <c r="F105" s="340" t="s">
        <v>825</v>
      </c>
      <c r="G105" s="340" t="s">
        <v>826</v>
      </c>
      <c r="H105" s="340">
        <v>57.892845000000001</v>
      </c>
      <c r="I105" s="340">
        <v>-131.175489</v>
      </c>
      <c r="J105" s="340" t="s">
        <v>1591</v>
      </c>
      <c r="K105" s="340" t="s">
        <v>1732</v>
      </c>
      <c r="L105" s="348" t="s">
        <v>181</v>
      </c>
      <c r="M105" s="340"/>
      <c r="N105" s="340"/>
      <c r="O105" s="340"/>
      <c r="Y105" s="24"/>
      <c r="Z105" s="24"/>
      <c r="AA105" s="24"/>
      <c r="AB105" s="24"/>
      <c r="AC105" s="24"/>
      <c r="AD105" s="24"/>
      <c r="AE105" s="24"/>
      <c r="AF105" s="24"/>
      <c r="AG105" s="24"/>
      <c r="AH105" s="24"/>
      <c r="AI105" s="24"/>
      <c r="AJ105" s="24"/>
      <c r="AK105" s="24"/>
      <c r="AL105" s="24"/>
      <c r="AM105" s="24"/>
      <c r="AN105" s="24"/>
      <c r="AO105" s="24"/>
    </row>
    <row r="106" spans="2:41" x14ac:dyDescent="0.25">
      <c r="B106" s="340">
        <v>64770</v>
      </c>
      <c r="C106" s="340" t="s">
        <v>1733</v>
      </c>
      <c r="D106" s="340" t="s">
        <v>1590</v>
      </c>
      <c r="E106" s="349" t="str">
        <f>HYPERLINK(Table20[[#This Row],[Map Link]],Table20[[#This Row],[Map Text]])</f>
        <v>Open Map</v>
      </c>
      <c r="F106" s="340" t="s">
        <v>825</v>
      </c>
      <c r="G106" s="340" t="s">
        <v>826</v>
      </c>
      <c r="H106" s="340">
        <v>58.016461</v>
      </c>
      <c r="I106" s="340">
        <v>-130.98521099999999</v>
      </c>
      <c r="J106" s="340" t="s">
        <v>1591</v>
      </c>
      <c r="K106" s="340" t="s">
        <v>1734</v>
      </c>
      <c r="L106" s="348" t="s">
        <v>181</v>
      </c>
      <c r="M106" s="340"/>
      <c r="N106" s="340"/>
      <c r="O106" s="340"/>
      <c r="Y106" s="24"/>
      <c r="Z106" s="24"/>
      <c r="AA106" s="24"/>
      <c r="AB106" s="24"/>
      <c r="AC106" s="24"/>
      <c r="AD106" s="24"/>
      <c r="AE106" s="24"/>
      <c r="AF106" s="24"/>
      <c r="AG106" s="24"/>
      <c r="AH106" s="24"/>
      <c r="AI106" s="24"/>
      <c r="AJ106" s="24"/>
      <c r="AK106" s="24"/>
      <c r="AL106" s="24"/>
      <c r="AM106" s="24"/>
      <c r="AN106" s="24"/>
      <c r="AO106" s="24"/>
    </row>
    <row r="107" spans="2:41" x14ac:dyDescent="0.25">
      <c r="B107" s="340">
        <v>65787</v>
      </c>
      <c r="C107" s="340" t="s">
        <v>1735</v>
      </c>
      <c r="D107" s="340" t="s">
        <v>1590</v>
      </c>
      <c r="E107" s="349" t="str">
        <f>HYPERLINK(Table20[[#This Row],[Map Link]],Table20[[#This Row],[Map Text]])</f>
        <v>Open Map</v>
      </c>
      <c r="F107" s="340" t="s">
        <v>825</v>
      </c>
      <c r="G107" s="340" t="s">
        <v>826</v>
      </c>
      <c r="H107" s="340">
        <v>58.061943999999997</v>
      </c>
      <c r="I107" s="340">
        <v>-130.79583299999999</v>
      </c>
      <c r="J107" s="340" t="s">
        <v>1591</v>
      </c>
      <c r="K107" s="340" t="s">
        <v>1736</v>
      </c>
      <c r="L107" s="348" t="s">
        <v>181</v>
      </c>
      <c r="M107" s="340"/>
      <c r="N107" s="340"/>
      <c r="O107" s="340"/>
      <c r="Y107" s="24"/>
      <c r="Z107" s="24"/>
      <c r="AA107" s="24"/>
      <c r="AB107" s="24"/>
      <c r="AC107" s="24"/>
      <c r="AD107" s="24"/>
      <c r="AE107" s="24"/>
      <c r="AF107" s="24"/>
      <c r="AG107" s="24"/>
      <c r="AH107" s="24"/>
      <c r="AI107" s="24"/>
      <c r="AJ107" s="24"/>
      <c r="AK107" s="24"/>
      <c r="AL107" s="24"/>
      <c r="AM107" s="24"/>
      <c r="AN107" s="24"/>
      <c r="AO107" s="24"/>
    </row>
    <row r="108" spans="2:41" x14ac:dyDescent="0.25">
      <c r="B108" s="340">
        <v>64813</v>
      </c>
      <c r="C108" s="340" t="s">
        <v>1737</v>
      </c>
      <c r="D108" s="340" t="s">
        <v>1590</v>
      </c>
      <c r="E108" s="349" t="str">
        <f>HYPERLINK(Table20[[#This Row],[Map Link]],Table20[[#This Row],[Map Text]])</f>
        <v>Open Map</v>
      </c>
      <c r="F108" s="340" t="s">
        <v>825</v>
      </c>
      <c r="G108" s="340" t="s">
        <v>826</v>
      </c>
      <c r="H108" s="340">
        <v>58.383147000000001</v>
      </c>
      <c r="I108" s="340">
        <v>-130.15186800000001</v>
      </c>
      <c r="J108" s="340" t="s">
        <v>1591</v>
      </c>
      <c r="K108" s="340" t="s">
        <v>1738</v>
      </c>
      <c r="L108" s="348" t="s">
        <v>181</v>
      </c>
      <c r="M108" s="340"/>
      <c r="N108" s="340"/>
      <c r="O108" s="340"/>
      <c r="Y108" s="24"/>
      <c r="Z108" s="24"/>
      <c r="AA108" s="24"/>
      <c r="AB108" s="24"/>
      <c r="AC108" s="24"/>
      <c r="AD108" s="24"/>
      <c r="AE108" s="24"/>
      <c r="AF108" s="24"/>
      <c r="AG108" s="24"/>
      <c r="AH108" s="24"/>
      <c r="AI108" s="24"/>
      <c r="AJ108" s="24"/>
      <c r="AK108" s="24"/>
      <c r="AL108" s="24"/>
      <c r="AM108" s="24"/>
      <c r="AN108" s="24"/>
      <c r="AO108" s="24"/>
    </row>
    <row r="109" spans="2:41" x14ac:dyDescent="0.25">
      <c r="B109" s="340">
        <v>66441</v>
      </c>
      <c r="C109" s="340" t="s">
        <v>1739</v>
      </c>
      <c r="D109" s="340" t="s">
        <v>1590</v>
      </c>
      <c r="E109" s="349" t="str">
        <f>HYPERLINK(Table20[[#This Row],[Map Link]],Table20[[#This Row],[Map Text]])</f>
        <v>Open Map</v>
      </c>
      <c r="F109" s="340" t="s">
        <v>825</v>
      </c>
      <c r="G109" s="340" t="s">
        <v>826</v>
      </c>
      <c r="H109" s="340">
        <v>58.443055999999999</v>
      </c>
      <c r="I109" s="340">
        <v>-130.00833299999999</v>
      </c>
      <c r="J109" s="340" t="s">
        <v>1591</v>
      </c>
      <c r="K109" s="340" t="s">
        <v>1740</v>
      </c>
      <c r="L109" s="348" t="s">
        <v>181</v>
      </c>
      <c r="M109" s="340"/>
      <c r="N109" s="340"/>
      <c r="O109" s="340"/>
      <c r="Y109" s="24"/>
      <c r="Z109" s="24"/>
      <c r="AA109" s="24"/>
      <c r="AB109" s="24"/>
      <c r="AC109" s="24"/>
      <c r="AD109" s="24"/>
      <c r="AE109" s="24"/>
      <c r="AF109" s="24"/>
      <c r="AG109" s="24"/>
      <c r="AH109" s="24"/>
      <c r="AI109" s="24"/>
      <c r="AJ109" s="24"/>
      <c r="AK109" s="24"/>
      <c r="AL109" s="24"/>
      <c r="AM109" s="24"/>
      <c r="AN109" s="24"/>
      <c r="AO109" s="24"/>
    </row>
    <row r="110" spans="2:41" x14ac:dyDescent="0.25">
      <c r="B110" s="340">
        <v>40274</v>
      </c>
      <c r="C110" s="340" t="s">
        <v>933</v>
      </c>
      <c r="D110" s="340" t="s">
        <v>1597</v>
      </c>
      <c r="E110" s="349" t="str">
        <f>HYPERLINK(Table20[[#This Row],[Map Link]],Table20[[#This Row],[Map Text]])</f>
        <v>Open Map</v>
      </c>
      <c r="F110" s="340" t="s">
        <v>825</v>
      </c>
      <c r="G110" s="340" t="s">
        <v>826</v>
      </c>
      <c r="H110" s="340">
        <v>57.734526000000002</v>
      </c>
      <c r="I110" s="340">
        <v>-129.99071799999999</v>
      </c>
      <c r="J110" s="340" t="s">
        <v>1591</v>
      </c>
      <c r="K110" s="340" t="s">
        <v>1741</v>
      </c>
      <c r="L110" s="348" t="s">
        <v>103</v>
      </c>
      <c r="M110" s="340"/>
      <c r="N110" s="340"/>
      <c r="O110" s="340"/>
      <c r="Y110" s="24"/>
      <c r="Z110" s="24"/>
      <c r="AA110" s="24"/>
      <c r="AB110" s="24"/>
      <c r="AC110" s="24"/>
      <c r="AD110" s="24"/>
      <c r="AE110" s="24"/>
      <c r="AF110" s="24"/>
      <c r="AG110" s="24"/>
      <c r="AH110" s="24"/>
      <c r="AI110" s="24"/>
      <c r="AJ110" s="24"/>
      <c r="AK110" s="24"/>
      <c r="AL110" s="24"/>
      <c r="AM110" s="24"/>
      <c r="AN110" s="24"/>
      <c r="AO110" s="24"/>
    </row>
    <row r="111" spans="2:41" x14ac:dyDescent="0.25">
      <c r="B111" s="340">
        <v>35678</v>
      </c>
      <c r="C111" s="340" t="s">
        <v>1742</v>
      </c>
      <c r="D111" s="340" t="s">
        <v>1036</v>
      </c>
      <c r="E111" s="349" t="str">
        <f>HYPERLINK(Table20[[#This Row],[Map Link]],Table20[[#This Row],[Map Text]])</f>
        <v>Open Map</v>
      </c>
      <c r="F111" s="340" t="s">
        <v>825</v>
      </c>
      <c r="G111" s="340" t="s">
        <v>826</v>
      </c>
      <c r="H111" s="340">
        <v>57.899790000000003</v>
      </c>
      <c r="I111" s="340">
        <v>-131.168544</v>
      </c>
      <c r="J111" s="340" t="s">
        <v>1591</v>
      </c>
      <c r="K111" s="340" t="s">
        <v>1743</v>
      </c>
      <c r="L111" s="348" t="s">
        <v>103</v>
      </c>
      <c r="M111" s="340"/>
      <c r="N111" s="340"/>
      <c r="O111" s="340"/>
      <c r="Y111" s="24"/>
      <c r="Z111" s="24"/>
      <c r="AA111" s="24"/>
      <c r="AB111" s="24"/>
      <c r="AC111" s="24"/>
      <c r="AD111" s="24"/>
      <c r="AE111" s="24"/>
      <c r="AF111" s="24"/>
      <c r="AG111" s="24"/>
      <c r="AH111" s="24"/>
      <c r="AI111" s="24"/>
      <c r="AJ111" s="24"/>
      <c r="AK111" s="24"/>
      <c r="AL111" s="24"/>
      <c r="AM111" s="24"/>
      <c r="AN111" s="24"/>
      <c r="AO111" s="24"/>
    </row>
    <row r="112" spans="2:41" x14ac:dyDescent="0.25">
      <c r="B112" s="340">
        <v>64824</v>
      </c>
      <c r="C112" s="340" t="s">
        <v>1744</v>
      </c>
      <c r="D112" s="340" t="s">
        <v>1590</v>
      </c>
      <c r="E112" s="349" t="str">
        <f>HYPERLINK(Table20[[#This Row],[Map Link]],Table20[[#This Row],[Map Text]])</f>
        <v>Open Map</v>
      </c>
      <c r="F112" s="340" t="s">
        <v>825</v>
      </c>
      <c r="G112" s="340" t="s">
        <v>826</v>
      </c>
      <c r="H112" s="340">
        <v>57.899790000000003</v>
      </c>
      <c r="I112" s="340">
        <v>-131.168544</v>
      </c>
      <c r="J112" s="340" t="s">
        <v>1591</v>
      </c>
      <c r="K112" s="340" t="s">
        <v>1745</v>
      </c>
      <c r="L112" s="348" t="s">
        <v>181</v>
      </c>
      <c r="M112" s="340"/>
      <c r="N112" s="340"/>
      <c r="O112" s="340"/>
      <c r="Y112" s="24"/>
      <c r="Z112" s="24"/>
      <c r="AA112" s="24"/>
      <c r="AB112" s="24"/>
      <c r="AC112" s="24"/>
      <c r="AD112" s="24"/>
      <c r="AE112" s="24"/>
      <c r="AF112" s="24"/>
      <c r="AG112" s="24"/>
      <c r="AH112" s="24"/>
      <c r="AI112" s="24"/>
      <c r="AJ112" s="24"/>
      <c r="AK112" s="24"/>
      <c r="AL112" s="24"/>
      <c r="AM112" s="24"/>
      <c r="AN112" s="24"/>
      <c r="AO112" s="24"/>
    </row>
    <row r="113" spans="2:41" x14ac:dyDescent="0.25">
      <c r="B113" s="340">
        <v>64823</v>
      </c>
      <c r="C113" s="340" t="s">
        <v>1746</v>
      </c>
      <c r="D113" s="340" t="s">
        <v>1590</v>
      </c>
      <c r="E113" s="349" t="str">
        <f>HYPERLINK(Table20[[#This Row],[Map Link]],Table20[[#This Row],[Map Text]])</f>
        <v>Open Map</v>
      </c>
      <c r="F113" s="340" t="s">
        <v>825</v>
      </c>
      <c r="G113" s="340" t="s">
        <v>826</v>
      </c>
      <c r="H113" s="340">
        <v>57.899790000000003</v>
      </c>
      <c r="I113" s="340">
        <v>-131.168544</v>
      </c>
      <c r="J113" s="340" t="s">
        <v>1591</v>
      </c>
      <c r="K113" s="340" t="s">
        <v>1747</v>
      </c>
      <c r="L113" s="348" t="s">
        <v>181</v>
      </c>
      <c r="M113" s="340"/>
      <c r="N113" s="340"/>
      <c r="O113" s="340"/>
      <c r="Y113" s="24"/>
      <c r="Z113" s="24"/>
      <c r="AA113" s="24"/>
      <c r="AB113" s="24"/>
      <c r="AC113" s="24"/>
      <c r="AD113" s="24"/>
      <c r="AE113" s="24"/>
      <c r="AF113" s="24"/>
      <c r="AG113" s="24"/>
      <c r="AH113" s="24"/>
      <c r="AI113" s="24"/>
      <c r="AJ113" s="24"/>
      <c r="AK113" s="24"/>
      <c r="AL113" s="24"/>
      <c r="AM113" s="24"/>
      <c r="AN113" s="24"/>
      <c r="AO113" s="24"/>
    </row>
    <row r="114" spans="2:41" x14ac:dyDescent="0.25">
      <c r="B114" s="340">
        <v>64886</v>
      </c>
      <c r="C114" s="340" t="s">
        <v>1748</v>
      </c>
      <c r="D114" s="340" t="s">
        <v>1590</v>
      </c>
      <c r="E114" s="349" t="str">
        <f>HYPERLINK(Table20[[#This Row],[Map Link]],Table20[[#This Row],[Map Text]])</f>
        <v>Open Map</v>
      </c>
      <c r="F114" s="340" t="s">
        <v>1592</v>
      </c>
      <c r="G114" s="340" t="s">
        <v>769</v>
      </c>
      <c r="H114" s="340">
        <v>56.099820000000001</v>
      </c>
      <c r="I114" s="340">
        <v>-126.801643</v>
      </c>
      <c r="J114" s="340" t="s">
        <v>1591</v>
      </c>
      <c r="K114" s="340" t="s">
        <v>1749</v>
      </c>
      <c r="L114" s="348" t="s">
        <v>181</v>
      </c>
      <c r="M114" s="340"/>
      <c r="N114" s="340"/>
      <c r="O114" s="340"/>
      <c r="Y114" s="24"/>
      <c r="Z114" s="24"/>
      <c r="AA114" s="24"/>
      <c r="AB114" s="24"/>
      <c r="AC114" s="24"/>
      <c r="AD114" s="24"/>
      <c r="AE114" s="24"/>
      <c r="AF114" s="24"/>
      <c r="AG114" s="24"/>
      <c r="AH114" s="24"/>
      <c r="AI114" s="24"/>
      <c r="AJ114" s="24"/>
      <c r="AK114" s="24"/>
      <c r="AL114" s="24"/>
      <c r="AM114" s="24"/>
      <c r="AN114" s="24"/>
      <c r="AO114" s="24"/>
    </row>
    <row r="115" spans="2:41" x14ac:dyDescent="0.25">
      <c r="B115" s="340">
        <v>64898</v>
      </c>
      <c r="C115" s="340" t="s">
        <v>1750</v>
      </c>
      <c r="D115" s="340" t="s">
        <v>1590</v>
      </c>
      <c r="E115" s="349" t="str">
        <f>HYPERLINK(Table20[[#This Row],[Map Link]],Table20[[#This Row],[Map Text]])</f>
        <v>Open Map</v>
      </c>
      <c r="F115" s="340" t="s">
        <v>1592</v>
      </c>
      <c r="G115" s="340" t="s">
        <v>769</v>
      </c>
      <c r="H115" s="340">
        <v>56.177598000000003</v>
      </c>
      <c r="I115" s="340">
        <v>-126.87526</v>
      </c>
      <c r="J115" s="340" t="s">
        <v>1591</v>
      </c>
      <c r="K115" s="340" t="s">
        <v>1751</v>
      </c>
      <c r="L115" s="348" t="s">
        <v>181</v>
      </c>
      <c r="M115" s="340"/>
      <c r="N115" s="340"/>
      <c r="O115" s="340"/>
      <c r="Y115" s="24"/>
      <c r="Z115" s="24"/>
      <c r="AA115" s="24"/>
      <c r="AB115" s="24"/>
      <c r="AC115" s="24"/>
      <c r="AD115" s="24"/>
      <c r="AE115" s="24"/>
      <c r="AF115" s="24"/>
      <c r="AG115" s="24"/>
      <c r="AH115" s="24"/>
      <c r="AI115" s="24"/>
      <c r="AJ115" s="24"/>
      <c r="AK115" s="24"/>
      <c r="AL115" s="24"/>
      <c r="AM115" s="24"/>
      <c r="AN115" s="24"/>
      <c r="AO115" s="24"/>
    </row>
    <row r="116" spans="2:41" x14ac:dyDescent="0.25">
      <c r="B116" s="340">
        <v>1449</v>
      </c>
      <c r="C116" s="340" t="s">
        <v>902</v>
      </c>
      <c r="D116" s="340" t="s">
        <v>1036</v>
      </c>
      <c r="E116" s="349" t="str">
        <f>HYPERLINK(Table20[[#This Row],[Map Link]],Table20[[#This Row],[Map Text]])</f>
        <v>Open Map</v>
      </c>
      <c r="F116" s="340" t="s">
        <v>863</v>
      </c>
      <c r="G116" s="340" t="s">
        <v>864</v>
      </c>
      <c r="H116" s="340">
        <v>56.899908000000003</v>
      </c>
      <c r="I116" s="340">
        <v>-120.901461</v>
      </c>
      <c r="J116" s="340" t="s">
        <v>1591</v>
      </c>
      <c r="K116" s="340" t="s">
        <v>1752</v>
      </c>
      <c r="L116" s="348" t="s">
        <v>103</v>
      </c>
      <c r="M116" s="340"/>
      <c r="N116" s="340"/>
      <c r="O116" s="340"/>
      <c r="Y116" s="24"/>
      <c r="Z116" s="24"/>
      <c r="AA116" s="24"/>
      <c r="AB116" s="24"/>
      <c r="AC116" s="24"/>
      <c r="AD116" s="24"/>
      <c r="AE116" s="24"/>
      <c r="AF116" s="24"/>
      <c r="AG116" s="24"/>
      <c r="AH116" s="24"/>
      <c r="AI116" s="24"/>
      <c r="AJ116" s="24"/>
      <c r="AK116" s="24"/>
      <c r="AL116" s="24"/>
      <c r="AM116" s="24"/>
      <c r="AN116" s="24"/>
      <c r="AO116" s="24"/>
    </row>
    <row r="117" spans="2:41" x14ac:dyDescent="0.25">
      <c r="B117" s="340">
        <v>9236</v>
      </c>
      <c r="C117" s="340" t="s">
        <v>871</v>
      </c>
      <c r="D117" s="340" t="s">
        <v>1036</v>
      </c>
      <c r="E117" s="349" t="str">
        <f>HYPERLINK(Table20[[#This Row],[Map Link]],Table20[[#This Row],[Map Text]])</f>
        <v>Open Map</v>
      </c>
      <c r="F117" s="340" t="s">
        <v>863</v>
      </c>
      <c r="G117" s="340" t="s">
        <v>864</v>
      </c>
      <c r="H117" s="340">
        <v>55.749892000000003</v>
      </c>
      <c r="I117" s="340">
        <v>-120.534738</v>
      </c>
      <c r="J117" s="340" t="s">
        <v>1591</v>
      </c>
      <c r="K117" s="340" t="s">
        <v>1753</v>
      </c>
      <c r="L117" s="348" t="s">
        <v>103</v>
      </c>
      <c r="M117" s="340"/>
      <c r="N117" s="340"/>
      <c r="O117" s="340"/>
      <c r="Y117" s="24"/>
      <c r="Z117" s="24"/>
      <c r="AA117" s="24"/>
      <c r="AB117" s="24"/>
      <c r="AC117" s="24"/>
      <c r="AD117" s="24"/>
      <c r="AE117" s="24"/>
      <c r="AF117" s="24"/>
      <c r="AG117" s="24"/>
      <c r="AH117" s="24"/>
      <c r="AI117" s="24"/>
      <c r="AJ117" s="24"/>
      <c r="AK117" s="24"/>
      <c r="AL117" s="24"/>
      <c r="AM117" s="24"/>
      <c r="AN117" s="24"/>
      <c r="AO117" s="24"/>
    </row>
    <row r="118" spans="2:41" x14ac:dyDescent="0.25">
      <c r="B118" s="340">
        <v>9842</v>
      </c>
      <c r="C118" s="340" t="s">
        <v>878</v>
      </c>
      <c r="D118" s="340" t="s">
        <v>1597</v>
      </c>
      <c r="E118" s="349" t="str">
        <f>HYPERLINK(Table20[[#This Row],[Map Link]],Table20[[#This Row],[Map Text]])</f>
        <v>Open Map</v>
      </c>
      <c r="F118" s="340" t="s">
        <v>863</v>
      </c>
      <c r="G118" s="340" t="s">
        <v>864</v>
      </c>
      <c r="H118" s="340">
        <v>56.216555999999997</v>
      </c>
      <c r="I118" s="340">
        <v>-121.418121</v>
      </c>
      <c r="J118" s="340" t="s">
        <v>1591</v>
      </c>
      <c r="K118" s="340" t="s">
        <v>1754</v>
      </c>
      <c r="L118" s="348" t="s">
        <v>103</v>
      </c>
      <c r="M118" s="340"/>
      <c r="N118" s="340"/>
      <c r="O118" s="340"/>
      <c r="Y118" s="24"/>
      <c r="Z118" s="24"/>
      <c r="AA118" s="24"/>
      <c r="AB118" s="24"/>
      <c r="AC118" s="24"/>
      <c r="AD118" s="24"/>
      <c r="AE118" s="24"/>
      <c r="AF118" s="24"/>
      <c r="AG118" s="24"/>
      <c r="AH118" s="24"/>
      <c r="AI118" s="24"/>
      <c r="AJ118" s="24"/>
      <c r="AK118" s="24"/>
      <c r="AL118" s="24"/>
      <c r="AM118" s="24"/>
      <c r="AN118" s="24"/>
      <c r="AO118" s="24"/>
    </row>
    <row r="119" spans="2:41" x14ac:dyDescent="0.25">
      <c r="B119" s="340">
        <v>11039</v>
      </c>
      <c r="C119" s="340" t="s">
        <v>1755</v>
      </c>
      <c r="D119" s="340" t="s">
        <v>1036</v>
      </c>
      <c r="E119" s="349" t="str">
        <f>HYPERLINK(Table20[[#This Row],[Map Link]],Table20[[#This Row],[Map Text]])</f>
        <v>Open Map</v>
      </c>
      <c r="F119" s="340" t="s">
        <v>863</v>
      </c>
      <c r="G119" s="340" t="s">
        <v>864</v>
      </c>
      <c r="H119" s="340">
        <v>56.199897999999997</v>
      </c>
      <c r="I119" s="340">
        <v>-120.68476</v>
      </c>
      <c r="J119" s="340" t="s">
        <v>1591</v>
      </c>
      <c r="K119" s="340" t="s">
        <v>1756</v>
      </c>
      <c r="L119" s="348" t="s">
        <v>103</v>
      </c>
      <c r="M119" s="340"/>
      <c r="N119" s="340"/>
      <c r="O119" s="340"/>
      <c r="Y119" s="24"/>
      <c r="Z119" s="24"/>
      <c r="AA119" s="24"/>
      <c r="AB119" s="24"/>
      <c r="AC119" s="24"/>
      <c r="AD119" s="24"/>
      <c r="AE119" s="24"/>
      <c r="AF119" s="24"/>
      <c r="AG119" s="24"/>
      <c r="AH119" s="24"/>
      <c r="AI119" s="24"/>
      <c r="AJ119" s="24"/>
      <c r="AK119" s="24"/>
      <c r="AL119" s="24"/>
      <c r="AM119" s="24"/>
      <c r="AN119" s="24"/>
      <c r="AO119" s="24"/>
    </row>
    <row r="120" spans="2:41" x14ac:dyDescent="0.25">
      <c r="B120" s="340">
        <v>12572</v>
      </c>
      <c r="C120" s="340" t="s">
        <v>879</v>
      </c>
      <c r="D120" s="340" t="s">
        <v>1597</v>
      </c>
      <c r="E120" s="349" t="str">
        <f>HYPERLINK(Table20[[#This Row],[Map Link]],Table20[[#This Row],[Map Text]])</f>
        <v>Open Map</v>
      </c>
      <c r="F120" s="340" t="s">
        <v>863</v>
      </c>
      <c r="G120" s="340" t="s">
        <v>864</v>
      </c>
      <c r="H120" s="340">
        <v>56.283225999999999</v>
      </c>
      <c r="I120" s="340">
        <v>-121.23478299999999</v>
      </c>
      <c r="J120" s="340" t="s">
        <v>1591</v>
      </c>
      <c r="K120" s="340" t="s">
        <v>1757</v>
      </c>
      <c r="L120" s="348" t="s">
        <v>103</v>
      </c>
      <c r="M120" s="340"/>
      <c r="N120" s="340"/>
      <c r="O120" s="340"/>
      <c r="Y120" s="24"/>
      <c r="Z120" s="24"/>
      <c r="AA120" s="24"/>
      <c r="AB120" s="24"/>
      <c r="AC120" s="24"/>
      <c r="AD120" s="24"/>
      <c r="AE120" s="24"/>
      <c r="AF120" s="24"/>
      <c r="AG120" s="24"/>
      <c r="AH120" s="24"/>
      <c r="AI120" s="24"/>
      <c r="AJ120" s="24"/>
      <c r="AK120" s="24"/>
      <c r="AL120" s="24"/>
      <c r="AM120" s="24"/>
      <c r="AN120" s="24"/>
      <c r="AO120" s="24"/>
    </row>
    <row r="121" spans="2:41" x14ac:dyDescent="0.25">
      <c r="B121" s="340">
        <v>63401</v>
      </c>
      <c r="C121" s="340" t="s">
        <v>1758</v>
      </c>
      <c r="D121" s="340" t="s">
        <v>1590</v>
      </c>
      <c r="E121" s="349" t="str">
        <f>HYPERLINK(Table20[[#This Row],[Map Link]],Table20[[#This Row],[Map Text]])</f>
        <v>Open Map</v>
      </c>
      <c r="F121" s="340" t="s">
        <v>863</v>
      </c>
      <c r="G121" s="340" t="s">
        <v>864</v>
      </c>
      <c r="H121" s="340">
        <v>56.734628000000001</v>
      </c>
      <c r="I121" s="340">
        <v>-120.80978500000001</v>
      </c>
      <c r="J121" s="340" t="s">
        <v>1591</v>
      </c>
      <c r="K121" s="340" t="s">
        <v>1759</v>
      </c>
      <c r="L121" s="348" t="s">
        <v>181</v>
      </c>
      <c r="M121" s="340"/>
      <c r="N121" s="340"/>
      <c r="O121" s="340"/>
      <c r="Y121" s="24"/>
      <c r="Z121" s="24"/>
      <c r="AA121" s="24"/>
      <c r="AB121" s="24"/>
      <c r="AC121" s="24"/>
      <c r="AD121" s="24"/>
      <c r="AE121" s="24"/>
      <c r="AF121" s="24"/>
      <c r="AG121" s="24"/>
      <c r="AH121" s="24"/>
      <c r="AI121" s="24"/>
      <c r="AJ121" s="24"/>
      <c r="AK121" s="24"/>
      <c r="AL121" s="24"/>
      <c r="AM121" s="24"/>
      <c r="AN121" s="24"/>
      <c r="AO121" s="24"/>
    </row>
    <row r="122" spans="2:41" x14ac:dyDescent="0.25">
      <c r="B122" s="340">
        <v>63383</v>
      </c>
      <c r="C122" s="340" t="s">
        <v>1760</v>
      </c>
      <c r="D122" s="340" t="s">
        <v>1590</v>
      </c>
      <c r="E122" s="349" t="str">
        <f>HYPERLINK(Table20[[#This Row],[Map Link]],Table20[[#This Row],[Map Text]])</f>
        <v>Open Map</v>
      </c>
      <c r="F122" s="340" t="s">
        <v>863</v>
      </c>
      <c r="G122" s="340" t="s">
        <v>864</v>
      </c>
      <c r="H122" s="340">
        <v>56.723517000000001</v>
      </c>
      <c r="I122" s="340">
        <v>-120.80978399999999</v>
      </c>
      <c r="J122" s="340" t="s">
        <v>1591</v>
      </c>
      <c r="K122" s="340" t="s">
        <v>1761</v>
      </c>
      <c r="L122" s="348" t="s">
        <v>181</v>
      </c>
      <c r="M122" s="340"/>
      <c r="N122" s="340"/>
      <c r="O122" s="340"/>
      <c r="Y122" s="24"/>
      <c r="Z122" s="24"/>
      <c r="AA122" s="24"/>
      <c r="AB122" s="24"/>
      <c r="AC122" s="24"/>
      <c r="AD122" s="24"/>
      <c r="AE122" s="24"/>
      <c r="AF122" s="24"/>
      <c r="AG122" s="24"/>
      <c r="AH122" s="24"/>
      <c r="AI122" s="24"/>
      <c r="AJ122" s="24"/>
      <c r="AK122" s="24"/>
      <c r="AL122" s="24"/>
      <c r="AM122" s="24"/>
      <c r="AN122" s="24"/>
      <c r="AO122" s="24"/>
    </row>
    <row r="123" spans="2:41" x14ac:dyDescent="0.25">
      <c r="B123" s="340">
        <v>2747</v>
      </c>
      <c r="C123" s="340" t="s">
        <v>911</v>
      </c>
      <c r="D123" s="340" t="s">
        <v>1597</v>
      </c>
      <c r="E123" s="349" t="str">
        <f>HYPERLINK(Table20[[#This Row],[Map Link]],Table20[[#This Row],[Map Text]])</f>
        <v>Open Map</v>
      </c>
      <c r="F123" s="340" t="s">
        <v>863</v>
      </c>
      <c r="G123" s="340" t="s">
        <v>864</v>
      </c>
      <c r="H123" s="340">
        <v>56.733218000000001</v>
      </c>
      <c r="I123" s="340">
        <v>-122.584851</v>
      </c>
      <c r="J123" s="340" t="s">
        <v>1591</v>
      </c>
      <c r="K123" s="340" t="s">
        <v>1762</v>
      </c>
      <c r="L123" s="348" t="s">
        <v>103</v>
      </c>
      <c r="M123" s="340"/>
      <c r="N123" s="340"/>
      <c r="O123" s="340"/>
      <c r="Y123" s="24"/>
      <c r="Z123" s="24"/>
      <c r="AA123" s="24"/>
      <c r="AB123" s="24"/>
      <c r="AC123" s="24"/>
      <c r="AD123" s="24"/>
      <c r="AE123" s="24"/>
      <c r="AF123" s="24"/>
      <c r="AG123" s="24"/>
      <c r="AH123" s="24"/>
      <c r="AI123" s="24"/>
      <c r="AJ123" s="24"/>
      <c r="AK123" s="24"/>
      <c r="AL123" s="24"/>
      <c r="AM123" s="24"/>
      <c r="AN123" s="24"/>
      <c r="AO123" s="24"/>
    </row>
    <row r="124" spans="2:41" x14ac:dyDescent="0.25">
      <c r="B124" s="340">
        <v>4263</v>
      </c>
      <c r="C124" s="340" t="s">
        <v>1763</v>
      </c>
      <c r="D124" s="340" t="s">
        <v>1597</v>
      </c>
      <c r="E124" s="349" t="str">
        <f>HYPERLINK(Table20[[#This Row],[Map Link]],Table20[[#This Row],[Map Text]])</f>
        <v>Open Map</v>
      </c>
      <c r="F124" s="340" t="s">
        <v>863</v>
      </c>
      <c r="G124" s="340" t="s">
        <v>864</v>
      </c>
      <c r="H124" s="340">
        <v>56.083213000000001</v>
      </c>
      <c r="I124" s="340">
        <v>-122.03480500000001</v>
      </c>
      <c r="J124" s="340" t="s">
        <v>1591</v>
      </c>
      <c r="K124" s="340" t="s">
        <v>1764</v>
      </c>
      <c r="L124" s="348" t="s">
        <v>103</v>
      </c>
      <c r="M124" s="340"/>
      <c r="N124" s="340"/>
      <c r="O124" s="340"/>
      <c r="Y124" s="24"/>
      <c r="Z124" s="24"/>
      <c r="AA124" s="24"/>
      <c r="AB124" s="24"/>
      <c r="AC124" s="24"/>
      <c r="AD124" s="24"/>
      <c r="AE124" s="24"/>
      <c r="AF124" s="24"/>
      <c r="AG124" s="24"/>
      <c r="AH124" s="24"/>
      <c r="AI124" s="24"/>
      <c r="AJ124" s="24"/>
      <c r="AK124" s="24"/>
      <c r="AL124" s="24"/>
      <c r="AM124" s="24"/>
      <c r="AN124" s="24"/>
      <c r="AO124" s="24"/>
    </row>
    <row r="125" spans="2:41" x14ac:dyDescent="0.25">
      <c r="B125" s="340">
        <v>35920</v>
      </c>
      <c r="C125" s="340" t="s">
        <v>893</v>
      </c>
      <c r="D125" s="340" t="s">
        <v>1597</v>
      </c>
      <c r="E125" s="349" t="str">
        <f>HYPERLINK(Table20[[#This Row],[Map Link]],Table20[[#This Row],[Map Text]])</f>
        <v>Open Map</v>
      </c>
      <c r="F125" s="340" t="s">
        <v>863</v>
      </c>
      <c r="G125" s="340" t="s">
        <v>864</v>
      </c>
      <c r="H125" s="340">
        <v>55.816560000000003</v>
      </c>
      <c r="I125" s="340">
        <v>-120.50140500000001</v>
      </c>
      <c r="J125" s="340" t="s">
        <v>1591</v>
      </c>
      <c r="K125" s="340" t="s">
        <v>1765</v>
      </c>
      <c r="L125" s="348" t="s">
        <v>103</v>
      </c>
      <c r="M125" s="340"/>
      <c r="N125" s="340"/>
      <c r="O125" s="340"/>
      <c r="Y125" s="24"/>
      <c r="Z125" s="24"/>
      <c r="AA125" s="24"/>
      <c r="AB125" s="24"/>
      <c r="AC125" s="24"/>
      <c r="AD125" s="24"/>
      <c r="AE125" s="24"/>
      <c r="AF125" s="24"/>
      <c r="AG125" s="24"/>
      <c r="AH125" s="24"/>
      <c r="AI125" s="24"/>
      <c r="AJ125" s="24"/>
      <c r="AK125" s="24"/>
      <c r="AL125" s="24"/>
      <c r="AM125" s="24"/>
      <c r="AN125" s="24"/>
      <c r="AO125" s="24"/>
    </row>
    <row r="126" spans="2:41" x14ac:dyDescent="0.25">
      <c r="B126" s="340">
        <v>64812</v>
      </c>
      <c r="C126" s="340" t="s">
        <v>1766</v>
      </c>
      <c r="D126" s="340" t="s">
        <v>1590</v>
      </c>
      <c r="E126" s="349" t="str">
        <f>HYPERLINK(Table20[[#This Row],[Map Link]],Table20[[#This Row],[Map Text]])</f>
        <v>Open Map</v>
      </c>
      <c r="F126" s="340" t="s">
        <v>863</v>
      </c>
      <c r="G126" s="340" t="s">
        <v>864</v>
      </c>
      <c r="H126" s="340">
        <v>56.716569</v>
      </c>
      <c r="I126" s="340">
        <v>-121.101462</v>
      </c>
      <c r="J126" s="340" t="s">
        <v>1591</v>
      </c>
      <c r="K126" s="340" t="s">
        <v>1767</v>
      </c>
      <c r="L126" s="348" t="s">
        <v>181</v>
      </c>
      <c r="M126" s="340"/>
      <c r="N126" s="340"/>
      <c r="O126" s="340"/>
      <c r="Y126" s="24"/>
      <c r="Z126" s="24"/>
      <c r="AA126" s="24"/>
      <c r="AB126" s="24"/>
      <c r="AC126" s="24"/>
      <c r="AD126" s="24"/>
      <c r="AE126" s="24"/>
      <c r="AF126" s="24"/>
      <c r="AG126" s="24"/>
      <c r="AH126" s="24"/>
      <c r="AI126" s="24"/>
      <c r="AJ126" s="24"/>
      <c r="AK126" s="24"/>
      <c r="AL126" s="24"/>
      <c r="AM126" s="24"/>
      <c r="AN126" s="24"/>
      <c r="AO126" s="24"/>
    </row>
    <row r="127" spans="2:41" x14ac:dyDescent="0.25">
      <c r="B127" s="340">
        <v>306</v>
      </c>
      <c r="C127" s="340" t="s">
        <v>909</v>
      </c>
      <c r="D127" s="340" t="s">
        <v>1597</v>
      </c>
      <c r="E127" s="349" t="str">
        <f>HYPERLINK(Table20[[#This Row],[Map Link]],Table20[[#This Row],[Map Text]])</f>
        <v>Open Map</v>
      </c>
      <c r="F127" s="340" t="s">
        <v>863</v>
      </c>
      <c r="G127" s="340" t="s">
        <v>864</v>
      </c>
      <c r="H127" s="340">
        <v>56.949886999999997</v>
      </c>
      <c r="I127" s="340">
        <v>-122.701531</v>
      </c>
      <c r="J127" s="340" t="s">
        <v>1591</v>
      </c>
      <c r="K127" s="340" t="s">
        <v>1768</v>
      </c>
      <c r="L127" s="348" t="s">
        <v>103</v>
      </c>
      <c r="M127" s="340"/>
      <c r="N127" s="340"/>
      <c r="O127" s="340"/>
      <c r="Y127" s="24"/>
      <c r="Z127" s="24"/>
      <c r="AA127" s="24"/>
      <c r="AB127" s="24"/>
      <c r="AC127" s="24"/>
      <c r="AD127" s="24"/>
      <c r="AE127" s="24"/>
      <c r="AF127" s="24"/>
      <c r="AG127" s="24"/>
      <c r="AH127" s="24"/>
      <c r="AI127" s="24"/>
      <c r="AJ127" s="24"/>
      <c r="AK127" s="24"/>
      <c r="AL127" s="24"/>
      <c r="AM127" s="24"/>
      <c r="AN127" s="24"/>
      <c r="AO127" s="24"/>
    </row>
    <row r="128" spans="2:41" x14ac:dyDescent="0.25">
      <c r="B128" s="340">
        <v>584</v>
      </c>
      <c r="C128" s="340" t="s">
        <v>910</v>
      </c>
      <c r="D128" s="340" t="s">
        <v>1597</v>
      </c>
      <c r="E128" s="349" t="str">
        <f>HYPERLINK(Table20[[#This Row],[Map Link]],Table20[[#This Row],[Map Text]])</f>
        <v>Open Map</v>
      </c>
      <c r="F128" s="340" t="s">
        <v>863</v>
      </c>
      <c r="G128" s="340" t="s">
        <v>864</v>
      </c>
      <c r="H128" s="340">
        <v>56.826388999999999</v>
      </c>
      <c r="I128" s="340">
        <v>-122.629167</v>
      </c>
      <c r="J128" s="340" t="s">
        <v>1591</v>
      </c>
      <c r="K128" s="340" t="s">
        <v>1769</v>
      </c>
      <c r="L128" s="348" t="s">
        <v>103</v>
      </c>
      <c r="M128" s="340"/>
      <c r="N128" s="340"/>
      <c r="O128" s="340"/>
      <c r="Y128" s="24"/>
      <c r="Z128" s="24"/>
      <c r="AA128" s="24"/>
      <c r="AB128" s="24"/>
      <c r="AC128" s="24"/>
      <c r="AD128" s="24"/>
      <c r="AE128" s="24"/>
      <c r="AF128" s="24"/>
      <c r="AG128" s="24"/>
      <c r="AH128" s="24"/>
      <c r="AI128" s="24"/>
      <c r="AJ128" s="24"/>
      <c r="AK128" s="24"/>
      <c r="AL128" s="24"/>
      <c r="AM128" s="24"/>
      <c r="AN128" s="24"/>
      <c r="AO128" s="24"/>
    </row>
    <row r="129" spans="2:41" x14ac:dyDescent="0.25">
      <c r="B129" s="340">
        <v>777</v>
      </c>
      <c r="C129" s="340" t="s">
        <v>1770</v>
      </c>
      <c r="D129" s="340" t="s">
        <v>1597</v>
      </c>
      <c r="E129" s="349" t="str">
        <f>HYPERLINK(Table20[[#This Row],[Map Link]],Table20[[#This Row],[Map Text]])</f>
        <v>Open Map</v>
      </c>
      <c r="F129" s="340" t="s">
        <v>863</v>
      </c>
      <c r="G129" s="340" t="s">
        <v>864</v>
      </c>
      <c r="H129" s="340">
        <v>55.783231999999998</v>
      </c>
      <c r="I129" s="340">
        <v>-120.03471999999999</v>
      </c>
      <c r="J129" s="340" t="s">
        <v>1591</v>
      </c>
      <c r="K129" s="340" t="s">
        <v>1771</v>
      </c>
      <c r="L129" s="348" t="s">
        <v>103</v>
      </c>
      <c r="M129" s="340"/>
      <c r="N129" s="340"/>
      <c r="O129" s="340"/>
      <c r="Y129" s="24"/>
      <c r="Z129" s="24"/>
      <c r="AA129" s="24"/>
      <c r="AB129" s="24"/>
      <c r="AC129" s="24"/>
      <c r="AD129" s="24"/>
      <c r="AE129" s="24"/>
      <c r="AF129" s="24"/>
      <c r="AG129" s="24"/>
      <c r="AH129" s="24"/>
      <c r="AI129" s="24"/>
      <c r="AJ129" s="24"/>
      <c r="AK129" s="24"/>
      <c r="AL129" s="24"/>
      <c r="AM129" s="24"/>
      <c r="AN129" s="24"/>
      <c r="AO129" s="24"/>
    </row>
    <row r="130" spans="2:41" x14ac:dyDescent="0.25">
      <c r="B130" s="340">
        <v>39718</v>
      </c>
      <c r="C130" s="340" t="s">
        <v>916</v>
      </c>
      <c r="D130" s="340" t="s">
        <v>1036</v>
      </c>
      <c r="E130" s="349" t="str">
        <f>HYPERLINK(Table20[[#This Row],[Map Link]],Table20[[#This Row],[Map Text]])</f>
        <v>Open Map</v>
      </c>
      <c r="F130" s="340" t="s">
        <v>863</v>
      </c>
      <c r="G130" s="340" t="s">
        <v>864</v>
      </c>
      <c r="H130" s="340">
        <v>57.383226000000001</v>
      </c>
      <c r="I130" s="340">
        <v>-122.851555</v>
      </c>
      <c r="J130" s="340" t="s">
        <v>1591</v>
      </c>
      <c r="K130" s="340" t="s">
        <v>1772</v>
      </c>
      <c r="L130" s="348" t="s">
        <v>103</v>
      </c>
      <c r="M130" s="340"/>
      <c r="N130" s="340"/>
      <c r="O130" s="340"/>
      <c r="Y130" s="24"/>
      <c r="Z130" s="24"/>
      <c r="AA130" s="24"/>
      <c r="AB130" s="24"/>
      <c r="AC130" s="24"/>
      <c r="AD130" s="24"/>
      <c r="AE130" s="24"/>
      <c r="AF130" s="24"/>
      <c r="AG130" s="24"/>
      <c r="AH130" s="24"/>
      <c r="AI130" s="24"/>
      <c r="AJ130" s="24"/>
      <c r="AK130" s="24"/>
      <c r="AL130" s="24"/>
      <c r="AM130" s="24"/>
      <c r="AN130" s="24"/>
      <c r="AO130" s="24"/>
    </row>
    <row r="131" spans="2:41" x14ac:dyDescent="0.25">
      <c r="B131" s="340">
        <v>38551</v>
      </c>
      <c r="C131" s="340" t="s">
        <v>904</v>
      </c>
      <c r="D131" s="340" t="s">
        <v>1036</v>
      </c>
      <c r="E131" s="349" t="str">
        <f>HYPERLINK(Table20[[#This Row],[Map Link]],Table20[[#This Row],[Map Text]])</f>
        <v>Open Map</v>
      </c>
      <c r="F131" s="340" t="s">
        <v>863</v>
      </c>
      <c r="G131" s="340" t="s">
        <v>864</v>
      </c>
      <c r="H131" s="340">
        <v>56.759622999999998</v>
      </c>
      <c r="I131" s="340">
        <v>-121.27647</v>
      </c>
      <c r="J131" s="340" t="s">
        <v>1591</v>
      </c>
      <c r="K131" s="340" t="s">
        <v>1773</v>
      </c>
      <c r="L131" s="348" t="s">
        <v>103</v>
      </c>
      <c r="M131" s="340"/>
      <c r="N131" s="340"/>
      <c r="O131" s="340"/>
      <c r="Y131" s="24"/>
      <c r="Z131" s="24"/>
      <c r="AA131" s="24"/>
      <c r="AB131" s="24"/>
      <c r="AC131" s="24"/>
      <c r="AD131" s="24"/>
      <c r="AE131" s="24"/>
      <c r="AF131" s="24"/>
      <c r="AG131" s="24"/>
      <c r="AH131" s="24"/>
      <c r="AI131" s="24"/>
      <c r="AJ131" s="24"/>
      <c r="AK131" s="24"/>
      <c r="AL131" s="24"/>
      <c r="AM131" s="24"/>
      <c r="AN131" s="24"/>
      <c r="AO131" s="24"/>
    </row>
    <row r="132" spans="2:41" x14ac:dyDescent="0.25">
      <c r="B132" s="340">
        <v>38344</v>
      </c>
      <c r="C132" s="340" t="s">
        <v>897</v>
      </c>
      <c r="D132" s="340" t="s">
        <v>1036</v>
      </c>
      <c r="E132" s="349" t="str">
        <f>HYPERLINK(Table20[[#This Row],[Map Link]],Table20[[#This Row],[Map Text]])</f>
        <v>Open Map</v>
      </c>
      <c r="F132" s="340" t="s">
        <v>863</v>
      </c>
      <c r="G132" s="340" t="s">
        <v>864</v>
      </c>
      <c r="H132" s="340">
        <v>56.299900999999998</v>
      </c>
      <c r="I132" s="340">
        <v>-120.58476</v>
      </c>
      <c r="J132" s="340" t="s">
        <v>1591</v>
      </c>
      <c r="K132" s="340" t="s">
        <v>1774</v>
      </c>
      <c r="L132" s="348" t="s">
        <v>103</v>
      </c>
      <c r="M132" s="340"/>
      <c r="N132" s="340"/>
      <c r="O132" s="340"/>
      <c r="Y132" s="24"/>
      <c r="Z132" s="24"/>
      <c r="AA132" s="24"/>
      <c r="AB132" s="24"/>
      <c r="AC132" s="24"/>
      <c r="AD132" s="24"/>
      <c r="AE132" s="24"/>
      <c r="AF132" s="24"/>
      <c r="AG132" s="24"/>
      <c r="AH132" s="24"/>
      <c r="AI132" s="24"/>
      <c r="AJ132" s="24"/>
      <c r="AK132" s="24"/>
      <c r="AL132" s="24"/>
      <c r="AM132" s="24"/>
      <c r="AN132" s="24"/>
      <c r="AO132" s="24"/>
    </row>
    <row r="133" spans="2:41" x14ac:dyDescent="0.25">
      <c r="B133" s="340">
        <v>38345</v>
      </c>
      <c r="C133" s="340" t="s">
        <v>882</v>
      </c>
      <c r="D133" s="340" t="s">
        <v>1036</v>
      </c>
      <c r="E133" s="349" t="str">
        <f>HYPERLINK(Table20[[#This Row],[Map Link]],Table20[[#This Row],[Map Text]])</f>
        <v>Open Map</v>
      </c>
      <c r="F133" s="340" t="s">
        <v>863</v>
      </c>
      <c r="G133" s="340" t="s">
        <v>864</v>
      </c>
      <c r="H133" s="340">
        <v>56.283228999999999</v>
      </c>
      <c r="I133" s="340">
        <v>-120.95143899999999</v>
      </c>
      <c r="J133" s="340" t="s">
        <v>1591</v>
      </c>
      <c r="K133" s="340" t="s">
        <v>1775</v>
      </c>
      <c r="L133" s="348" t="s">
        <v>103</v>
      </c>
      <c r="M133" s="340"/>
      <c r="N133" s="340"/>
      <c r="O133" s="340"/>
      <c r="Y133" s="24"/>
      <c r="Z133" s="24"/>
      <c r="AA133" s="24"/>
      <c r="AB133" s="24"/>
      <c r="AC133" s="24"/>
      <c r="AD133" s="24"/>
      <c r="AE133" s="24"/>
      <c r="AF133" s="24"/>
      <c r="AG133" s="24"/>
      <c r="AH133" s="24"/>
      <c r="AI133" s="24"/>
      <c r="AJ133" s="24"/>
      <c r="AK133" s="24"/>
      <c r="AL133" s="24"/>
      <c r="AM133" s="24"/>
      <c r="AN133" s="24"/>
      <c r="AO133" s="24"/>
    </row>
    <row r="134" spans="2:41" x14ac:dyDescent="0.25">
      <c r="B134" s="340">
        <v>37727</v>
      </c>
      <c r="C134" s="340" t="s">
        <v>865</v>
      </c>
      <c r="D134" s="340" t="s">
        <v>1728</v>
      </c>
      <c r="E134" s="349" t="str">
        <f>HYPERLINK(Table20[[#This Row],[Map Link]],Table20[[#This Row],[Map Text]])</f>
        <v>Open Map</v>
      </c>
      <c r="F134" s="340" t="s">
        <v>863</v>
      </c>
      <c r="G134" s="340" t="s">
        <v>864</v>
      </c>
      <c r="H134" s="340">
        <v>55.695833</v>
      </c>
      <c r="I134" s="340">
        <v>-121.638333</v>
      </c>
      <c r="J134" s="340" t="s">
        <v>1591</v>
      </c>
      <c r="K134" s="340" t="s">
        <v>1776</v>
      </c>
      <c r="L134" s="348" t="s">
        <v>103</v>
      </c>
      <c r="M134" s="340"/>
      <c r="N134" s="340"/>
      <c r="O134" s="340"/>
      <c r="Y134" s="24"/>
      <c r="Z134" s="24"/>
      <c r="AA134" s="24"/>
      <c r="AB134" s="24"/>
      <c r="AC134" s="24"/>
      <c r="AD134" s="24"/>
      <c r="AE134" s="24"/>
      <c r="AF134" s="24"/>
      <c r="AG134" s="24"/>
      <c r="AH134" s="24"/>
      <c r="AI134" s="24"/>
      <c r="AJ134" s="24"/>
      <c r="AK134" s="24"/>
      <c r="AL134" s="24"/>
      <c r="AM134" s="24"/>
      <c r="AN134" s="24"/>
      <c r="AO134" s="24"/>
    </row>
    <row r="135" spans="2:41" x14ac:dyDescent="0.25">
      <c r="B135" s="340">
        <v>2530</v>
      </c>
      <c r="C135" s="340" t="s">
        <v>883</v>
      </c>
      <c r="D135" s="340" t="s">
        <v>1036</v>
      </c>
      <c r="E135" s="349" t="str">
        <f>HYPERLINK(Table20[[#This Row],[Map Link]],Table20[[#This Row],[Map Text]])</f>
        <v>Open Map</v>
      </c>
      <c r="F135" s="340" t="s">
        <v>863</v>
      </c>
      <c r="G135" s="340" t="s">
        <v>864</v>
      </c>
      <c r="H135" s="340">
        <v>56.249896</v>
      </c>
      <c r="I135" s="340">
        <v>-120.901436</v>
      </c>
      <c r="J135" s="340" t="s">
        <v>1591</v>
      </c>
      <c r="K135" s="340" t="s">
        <v>1777</v>
      </c>
      <c r="L135" s="348" t="s">
        <v>103</v>
      </c>
      <c r="M135" s="340"/>
      <c r="N135" s="340"/>
      <c r="O135" s="340"/>
      <c r="Y135" s="24"/>
      <c r="Z135" s="24"/>
      <c r="AA135" s="24"/>
      <c r="AB135" s="24"/>
      <c r="AC135" s="24"/>
      <c r="AD135" s="24"/>
      <c r="AE135" s="24"/>
      <c r="AF135" s="24"/>
      <c r="AG135" s="24"/>
      <c r="AH135" s="24"/>
      <c r="AI135" s="24"/>
      <c r="AJ135" s="24"/>
      <c r="AK135" s="24"/>
      <c r="AL135" s="24"/>
      <c r="AM135" s="24"/>
      <c r="AN135" s="24"/>
      <c r="AO135" s="24"/>
    </row>
    <row r="136" spans="2:41" x14ac:dyDescent="0.25">
      <c r="B136" s="340">
        <v>2570</v>
      </c>
      <c r="C136" s="340" t="s">
        <v>895</v>
      </c>
      <c r="D136" s="340" t="s">
        <v>1036</v>
      </c>
      <c r="E136" s="349" t="str">
        <f>HYPERLINK(Table20[[#This Row],[Map Link]],Table20[[#This Row],[Map Text]])</f>
        <v>Open Map</v>
      </c>
      <c r="F136" s="340" t="s">
        <v>863</v>
      </c>
      <c r="G136" s="340" t="s">
        <v>864</v>
      </c>
      <c r="H136" s="340">
        <v>56.1875</v>
      </c>
      <c r="I136" s="340">
        <v>-120.055556</v>
      </c>
      <c r="J136" s="340" t="s">
        <v>1591</v>
      </c>
      <c r="K136" s="340" t="s">
        <v>1778</v>
      </c>
      <c r="L136" s="348" t="s">
        <v>103</v>
      </c>
      <c r="M136" s="340"/>
      <c r="N136" s="340"/>
      <c r="O136" s="340"/>
      <c r="Y136" s="24"/>
      <c r="Z136" s="24"/>
      <c r="AA136" s="24"/>
      <c r="AB136" s="24"/>
      <c r="AC136" s="24"/>
      <c r="AD136" s="24"/>
      <c r="AE136" s="24"/>
      <c r="AF136" s="24"/>
      <c r="AG136" s="24"/>
      <c r="AH136" s="24"/>
      <c r="AI136" s="24"/>
      <c r="AJ136" s="24"/>
      <c r="AK136" s="24"/>
      <c r="AL136" s="24"/>
      <c r="AM136" s="24"/>
      <c r="AN136" s="24"/>
      <c r="AO136" s="24"/>
    </row>
    <row r="137" spans="2:41" x14ac:dyDescent="0.25">
      <c r="B137" s="340">
        <v>10247</v>
      </c>
      <c r="C137" s="340" t="s">
        <v>924</v>
      </c>
      <c r="D137" s="340" t="s">
        <v>1597</v>
      </c>
      <c r="E137" s="349" t="str">
        <f>HYPERLINK(Table20[[#This Row],[Map Link]],Table20[[#This Row],[Map Text]])</f>
        <v>Open Map</v>
      </c>
      <c r="F137" s="340" t="s">
        <v>917</v>
      </c>
      <c r="G137" s="340" t="s">
        <v>864</v>
      </c>
      <c r="H137" s="340">
        <v>59.649886000000002</v>
      </c>
      <c r="I137" s="340">
        <v>-126.935152</v>
      </c>
      <c r="J137" s="340" t="s">
        <v>1591</v>
      </c>
      <c r="K137" s="340" t="s">
        <v>1779</v>
      </c>
      <c r="L137" s="348" t="s">
        <v>103</v>
      </c>
      <c r="M137" s="340"/>
      <c r="N137" s="340"/>
      <c r="O137" s="340"/>
      <c r="Y137" s="24"/>
      <c r="Z137" s="24"/>
      <c r="AA137" s="24"/>
      <c r="AB137" s="24"/>
      <c r="AC137" s="24"/>
      <c r="AD137" s="24"/>
      <c r="AE137" s="24"/>
      <c r="AF137" s="24"/>
      <c r="AG137" s="24"/>
      <c r="AH137" s="24"/>
      <c r="AI137" s="24"/>
      <c r="AJ137" s="24"/>
      <c r="AK137" s="24"/>
      <c r="AL137" s="24"/>
      <c r="AM137" s="24"/>
      <c r="AN137" s="24"/>
      <c r="AO137" s="24"/>
    </row>
    <row r="138" spans="2:41" x14ac:dyDescent="0.25">
      <c r="B138" s="340">
        <v>40540</v>
      </c>
      <c r="C138" s="340" t="s">
        <v>889</v>
      </c>
      <c r="D138" s="340" t="s">
        <v>1780</v>
      </c>
      <c r="E138" s="349" t="str">
        <f>HYPERLINK(Table20[[#This Row],[Map Link]],Table20[[#This Row],[Map Text]])</f>
        <v>Open Map</v>
      </c>
      <c r="F138" s="340" t="s">
        <v>863</v>
      </c>
      <c r="G138" s="340" t="s">
        <v>864</v>
      </c>
      <c r="H138" s="340">
        <v>55.760556000000001</v>
      </c>
      <c r="I138" s="340">
        <v>-120.235556</v>
      </c>
      <c r="J138" s="340" t="s">
        <v>1591</v>
      </c>
      <c r="K138" s="340" t="s">
        <v>1781</v>
      </c>
      <c r="L138" s="348" t="s">
        <v>103</v>
      </c>
      <c r="M138" s="340"/>
      <c r="N138" s="340"/>
      <c r="O138" s="340"/>
      <c r="Y138" s="24"/>
      <c r="Z138" s="24"/>
      <c r="AA138" s="24"/>
      <c r="AB138" s="24"/>
      <c r="AC138" s="24"/>
      <c r="AD138" s="24"/>
      <c r="AE138" s="24"/>
      <c r="AF138" s="24"/>
      <c r="AG138" s="24"/>
      <c r="AH138" s="24"/>
      <c r="AI138" s="24"/>
      <c r="AJ138" s="24"/>
      <c r="AK138" s="24"/>
      <c r="AL138" s="24"/>
      <c r="AM138" s="24"/>
      <c r="AN138" s="24"/>
      <c r="AO138" s="24"/>
    </row>
    <row r="139" spans="2:41" x14ac:dyDescent="0.25">
      <c r="B139" s="340">
        <v>18205</v>
      </c>
      <c r="C139" s="340" t="s">
        <v>1782</v>
      </c>
      <c r="D139" s="340" t="s">
        <v>1597</v>
      </c>
      <c r="E139" s="349" t="str">
        <f>HYPERLINK(Table20[[#This Row],[Map Link]],Table20[[#This Row],[Map Text]])</f>
        <v>Open Map</v>
      </c>
      <c r="F139" s="340" t="s">
        <v>863</v>
      </c>
      <c r="G139" s="340" t="s">
        <v>864</v>
      </c>
      <c r="H139" s="340">
        <v>55.999901000000001</v>
      </c>
      <c r="I139" s="340">
        <v>-120.08472999999999</v>
      </c>
      <c r="J139" s="340" t="s">
        <v>1591</v>
      </c>
      <c r="K139" s="340" t="s">
        <v>1783</v>
      </c>
      <c r="L139" s="348" t="s">
        <v>103</v>
      </c>
      <c r="M139" s="340"/>
      <c r="N139" s="340"/>
      <c r="O139" s="340"/>
      <c r="Y139" s="24"/>
      <c r="Z139" s="24"/>
      <c r="AA139" s="24"/>
      <c r="AB139" s="24"/>
      <c r="AC139" s="24"/>
      <c r="AD139" s="24"/>
      <c r="AE139" s="24"/>
      <c r="AF139" s="24"/>
      <c r="AG139" s="24"/>
      <c r="AH139" s="24"/>
      <c r="AI139" s="24"/>
      <c r="AJ139" s="24"/>
      <c r="AK139" s="24"/>
      <c r="AL139" s="24"/>
      <c r="AM139" s="24"/>
      <c r="AN139" s="24"/>
      <c r="AO139" s="24"/>
    </row>
    <row r="140" spans="2:41" x14ac:dyDescent="0.25">
      <c r="B140" s="340">
        <v>40972</v>
      </c>
      <c r="C140" s="340" t="s">
        <v>1784</v>
      </c>
      <c r="D140" s="340" t="s">
        <v>1036</v>
      </c>
      <c r="E140" s="349" t="str">
        <f>HYPERLINK(Table20[[#This Row],[Map Link]],Table20[[#This Row],[Map Text]])</f>
        <v>Open Map</v>
      </c>
      <c r="F140" s="340" t="s">
        <v>863</v>
      </c>
      <c r="G140" s="340" t="s">
        <v>864</v>
      </c>
      <c r="H140" s="340">
        <v>56.572128999999997</v>
      </c>
      <c r="I140" s="340">
        <v>-120.4931</v>
      </c>
      <c r="J140" s="340" t="s">
        <v>1591</v>
      </c>
      <c r="K140" s="340" t="s">
        <v>1785</v>
      </c>
      <c r="L140" s="348" t="s">
        <v>103</v>
      </c>
      <c r="M140" s="340"/>
      <c r="N140" s="340"/>
      <c r="O140" s="340"/>
      <c r="Y140" s="24"/>
      <c r="Z140" s="24"/>
      <c r="AA140" s="24"/>
      <c r="AB140" s="24"/>
      <c r="AC140" s="24"/>
      <c r="AD140" s="24"/>
      <c r="AE140" s="24"/>
      <c r="AF140" s="24"/>
      <c r="AG140" s="24"/>
      <c r="AH140" s="24"/>
      <c r="AI140" s="24"/>
      <c r="AJ140" s="24"/>
      <c r="AK140" s="24"/>
      <c r="AL140" s="24"/>
      <c r="AM140" s="24"/>
      <c r="AN140" s="24"/>
      <c r="AO140" s="24"/>
    </row>
    <row r="141" spans="2:41" x14ac:dyDescent="0.25">
      <c r="B141" s="340">
        <v>64811</v>
      </c>
      <c r="C141" s="340" t="s">
        <v>1786</v>
      </c>
      <c r="D141" s="340" t="s">
        <v>1590</v>
      </c>
      <c r="E141" s="349" t="str">
        <f>HYPERLINK(Table20[[#This Row],[Map Link]],Table20[[#This Row],[Map Text]])</f>
        <v>Open Map</v>
      </c>
      <c r="F141" s="340" t="s">
        <v>863</v>
      </c>
      <c r="G141" s="340" t="s">
        <v>864</v>
      </c>
      <c r="H141" s="340">
        <v>56.566572999999998</v>
      </c>
      <c r="I141" s="340">
        <v>-120.50143300000001</v>
      </c>
      <c r="J141" s="340" t="s">
        <v>1591</v>
      </c>
      <c r="K141" s="340" t="s">
        <v>1787</v>
      </c>
      <c r="L141" s="348" t="s">
        <v>181</v>
      </c>
      <c r="M141" s="340"/>
      <c r="N141" s="340"/>
      <c r="O141" s="340"/>
      <c r="Y141" s="24"/>
      <c r="Z141" s="24"/>
      <c r="AA141" s="24"/>
      <c r="AB141" s="24"/>
      <c r="AC141" s="24"/>
      <c r="AD141" s="24"/>
      <c r="AE141" s="24"/>
      <c r="AF141" s="24"/>
      <c r="AG141" s="24"/>
      <c r="AH141" s="24"/>
      <c r="AI141" s="24"/>
      <c r="AJ141" s="24"/>
      <c r="AK141" s="24"/>
      <c r="AL141" s="24"/>
      <c r="AM141" s="24"/>
      <c r="AN141" s="24"/>
      <c r="AO141" s="24"/>
    </row>
    <row r="142" spans="2:41" x14ac:dyDescent="0.25">
      <c r="B142" s="340">
        <v>64922</v>
      </c>
      <c r="C142" s="340" t="s">
        <v>1788</v>
      </c>
      <c r="D142" s="340" t="s">
        <v>1590</v>
      </c>
      <c r="E142" s="349" t="str">
        <f>HYPERLINK(Table20[[#This Row],[Map Link]],Table20[[#This Row],[Map Text]])</f>
        <v>Open Map</v>
      </c>
      <c r="F142" s="340" t="s">
        <v>863</v>
      </c>
      <c r="G142" s="340" t="s">
        <v>864</v>
      </c>
      <c r="H142" s="340">
        <v>55.833213999999998</v>
      </c>
      <c r="I142" s="340">
        <v>-121.634781</v>
      </c>
      <c r="J142" s="340" t="s">
        <v>1591</v>
      </c>
      <c r="K142" s="340" t="s">
        <v>1789</v>
      </c>
      <c r="L142" s="348" t="s">
        <v>181</v>
      </c>
      <c r="M142" s="340"/>
      <c r="N142" s="340"/>
      <c r="O142" s="340"/>
      <c r="Y142" s="24"/>
      <c r="Z142" s="24"/>
      <c r="AA142" s="24"/>
      <c r="AB142" s="24"/>
      <c r="AC142" s="24"/>
      <c r="AD142" s="24"/>
      <c r="AE142" s="24"/>
      <c r="AF142" s="24"/>
      <c r="AG142" s="24"/>
      <c r="AH142" s="24"/>
      <c r="AI142" s="24"/>
      <c r="AJ142" s="24"/>
      <c r="AK142" s="24"/>
      <c r="AL142" s="24"/>
      <c r="AM142" s="24"/>
      <c r="AN142" s="24"/>
      <c r="AO142" s="24"/>
    </row>
    <row r="143" spans="2:41" x14ac:dyDescent="0.25">
      <c r="B143" s="340">
        <v>1233</v>
      </c>
      <c r="C143" s="340" t="s">
        <v>870</v>
      </c>
      <c r="D143" s="340" t="s">
        <v>1597</v>
      </c>
      <c r="E143" s="349" t="str">
        <f>HYPERLINK(Table20[[#This Row],[Map Link]],Table20[[#This Row],[Map Text]])</f>
        <v>Open Map</v>
      </c>
      <c r="F143" s="340" t="s">
        <v>863</v>
      </c>
      <c r="G143" s="340" t="s">
        <v>864</v>
      </c>
      <c r="H143" s="340">
        <v>55.725833000000002</v>
      </c>
      <c r="I143" s="340">
        <v>-121.2175</v>
      </c>
      <c r="J143" s="340" t="s">
        <v>1591</v>
      </c>
      <c r="K143" s="340" t="s">
        <v>1790</v>
      </c>
      <c r="L143" s="348" t="s">
        <v>103</v>
      </c>
      <c r="M143" s="340"/>
      <c r="N143" s="340"/>
      <c r="O143" s="340"/>
      <c r="Y143" s="24"/>
      <c r="Z143" s="24"/>
      <c r="AA143" s="24"/>
      <c r="AB143" s="24"/>
      <c r="AC143" s="24"/>
      <c r="AD143" s="24"/>
      <c r="AE143" s="24"/>
      <c r="AF143" s="24"/>
      <c r="AG143" s="24"/>
      <c r="AH143" s="24"/>
      <c r="AI143" s="24"/>
      <c r="AJ143" s="24"/>
      <c r="AK143" s="24"/>
      <c r="AL143" s="24"/>
      <c r="AM143" s="24"/>
      <c r="AN143" s="24"/>
      <c r="AO143" s="24"/>
    </row>
    <row r="144" spans="2:41" x14ac:dyDescent="0.25">
      <c r="B144" s="340">
        <v>11840</v>
      </c>
      <c r="C144" s="340" t="s">
        <v>888</v>
      </c>
      <c r="D144" s="340" t="s">
        <v>1036</v>
      </c>
      <c r="E144" s="349" t="str">
        <f>HYPERLINK(Table20[[#This Row],[Map Link]],Table20[[#This Row],[Map Text]])</f>
        <v>Open Map</v>
      </c>
      <c r="F144" s="340" t="s">
        <v>863</v>
      </c>
      <c r="G144" s="340" t="s">
        <v>864</v>
      </c>
      <c r="H144" s="340">
        <v>55.904167000000001</v>
      </c>
      <c r="I144" s="340">
        <v>-120.505556</v>
      </c>
      <c r="J144" s="340" t="s">
        <v>1591</v>
      </c>
      <c r="K144" s="340" t="s">
        <v>1791</v>
      </c>
      <c r="L144" s="348" t="s">
        <v>103</v>
      </c>
      <c r="M144" s="340"/>
      <c r="N144" s="340"/>
      <c r="O144" s="340"/>
      <c r="Y144" s="24"/>
      <c r="Z144" s="24"/>
      <c r="AA144" s="24"/>
      <c r="AB144" s="24"/>
      <c r="AC144" s="24"/>
      <c r="AD144" s="24"/>
      <c r="AE144" s="24"/>
      <c r="AF144" s="24"/>
      <c r="AG144" s="24"/>
      <c r="AH144" s="24"/>
      <c r="AI144" s="24"/>
      <c r="AJ144" s="24"/>
      <c r="AK144" s="24"/>
      <c r="AL144" s="24"/>
      <c r="AM144" s="24"/>
      <c r="AN144" s="24"/>
      <c r="AO144" s="24"/>
    </row>
    <row r="145" spans="2:41" x14ac:dyDescent="0.25">
      <c r="B145" s="340">
        <v>11855</v>
      </c>
      <c r="C145" s="340" t="s">
        <v>880</v>
      </c>
      <c r="D145" s="340" t="s">
        <v>1597</v>
      </c>
      <c r="E145" s="349" t="str">
        <f>HYPERLINK(Table20[[#This Row],[Map Link]],Table20[[#This Row],[Map Text]])</f>
        <v>Open Map</v>
      </c>
      <c r="F145" s="340" t="s">
        <v>863</v>
      </c>
      <c r="G145" s="340" t="s">
        <v>864</v>
      </c>
      <c r="H145" s="340">
        <v>56.120832999999998</v>
      </c>
      <c r="I145" s="340">
        <v>-121.727778</v>
      </c>
      <c r="J145" s="340" t="s">
        <v>1591</v>
      </c>
      <c r="K145" s="340" t="s">
        <v>1792</v>
      </c>
      <c r="L145" s="348" t="s">
        <v>103</v>
      </c>
      <c r="M145" s="340"/>
      <c r="N145" s="340"/>
      <c r="O145" s="340"/>
      <c r="Y145" s="24"/>
      <c r="Z145" s="24"/>
      <c r="AA145" s="24"/>
      <c r="AB145" s="24"/>
      <c r="AC145" s="24"/>
      <c r="AD145" s="24"/>
      <c r="AE145" s="24"/>
      <c r="AF145" s="24"/>
      <c r="AG145" s="24"/>
      <c r="AH145" s="24"/>
      <c r="AI145" s="24"/>
      <c r="AJ145" s="24"/>
      <c r="AK145" s="24"/>
      <c r="AL145" s="24"/>
      <c r="AM145" s="24"/>
      <c r="AN145" s="24"/>
      <c r="AO145" s="24"/>
    </row>
    <row r="146" spans="2:41" x14ac:dyDescent="0.25">
      <c r="B146" s="340">
        <v>11896</v>
      </c>
      <c r="C146" s="340" t="s">
        <v>914</v>
      </c>
      <c r="D146" s="340" t="s">
        <v>1597</v>
      </c>
      <c r="E146" s="349" t="str">
        <f>HYPERLINK(Table20[[#This Row],[Map Link]],Table20[[#This Row],[Map Text]])</f>
        <v>Open Map</v>
      </c>
      <c r="F146" s="340" t="s">
        <v>863</v>
      </c>
      <c r="G146" s="340" t="s">
        <v>864</v>
      </c>
      <c r="H146" s="340">
        <v>56.440277999999999</v>
      </c>
      <c r="I146" s="340">
        <v>-122.393056</v>
      </c>
      <c r="J146" s="340" t="s">
        <v>1591</v>
      </c>
      <c r="K146" s="340" t="s">
        <v>1793</v>
      </c>
      <c r="L146" s="348" t="s">
        <v>103</v>
      </c>
      <c r="M146" s="340"/>
      <c r="N146" s="340"/>
      <c r="O146" s="340"/>
      <c r="Y146" s="24"/>
      <c r="Z146" s="24"/>
      <c r="AA146" s="24"/>
      <c r="AB146" s="24"/>
      <c r="AC146" s="24"/>
      <c r="AD146" s="24"/>
      <c r="AE146" s="24"/>
      <c r="AF146" s="24"/>
      <c r="AG146" s="24"/>
      <c r="AH146" s="24"/>
      <c r="AI146" s="24"/>
      <c r="AJ146" s="24"/>
      <c r="AK146" s="24"/>
      <c r="AL146" s="24"/>
      <c r="AM146" s="24"/>
      <c r="AN146" s="24"/>
      <c r="AO146" s="24"/>
    </row>
    <row r="147" spans="2:41" x14ac:dyDescent="0.25">
      <c r="B147" s="340">
        <v>11910</v>
      </c>
      <c r="C147" s="340" t="s">
        <v>1794</v>
      </c>
      <c r="D147" s="340" t="s">
        <v>1597</v>
      </c>
      <c r="E147" s="349" t="str">
        <f>HYPERLINK(Table20[[#This Row],[Map Link]],Table20[[#This Row],[Map Text]])</f>
        <v>Open Map</v>
      </c>
      <c r="F147" s="340" t="s">
        <v>863</v>
      </c>
      <c r="G147" s="340" t="s">
        <v>864</v>
      </c>
      <c r="H147" s="340">
        <v>55.598610999999998</v>
      </c>
      <c r="I147" s="340">
        <v>-120.566667</v>
      </c>
      <c r="J147" s="340" t="s">
        <v>1591</v>
      </c>
      <c r="K147" s="340" t="s">
        <v>1795</v>
      </c>
      <c r="L147" s="348" t="s">
        <v>103</v>
      </c>
      <c r="M147" s="340"/>
      <c r="N147" s="340"/>
      <c r="O147" s="340"/>
      <c r="Y147" s="24"/>
      <c r="Z147" s="24"/>
      <c r="AA147" s="24"/>
      <c r="AB147" s="24"/>
      <c r="AC147" s="24"/>
      <c r="AD147" s="24"/>
      <c r="AE147" s="24"/>
      <c r="AF147" s="24"/>
      <c r="AG147" s="24"/>
      <c r="AH147" s="24"/>
      <c r="AI147" s="24"/>
      <c r="AJ147" s="24"/>
      <c r="AK147" s="24"/>
      <c r="AL147" s="24"/>
      <c r="AM147" s="24"/>
      <c r="AN147" s="24"/>
      <c r="AO147" s="24"/>
    </row>
    <row r="148" spans="2:41" x14ac:dyDescent="0.25">
      <c r="B148" s="340">
        <v>66021</v>
      </c>
      <c r="C148" s="340" t="s">
        <v>1796</v>
      </c>
      <c r="D148" s="340" t="s">
        <v>1590</v>
      </c>
      <c r="E148" s="349" t="str">
        <f>HYPERLINK(Table20[[#This Row],[Map Link]],Table20[[#This Row],[Map Text]])</f>
        <v>Open Map</v>
      </c>
      <c r="F148" s="340" t="s">
        <v>863</v>
      </c>
      <c r="G148" s="340" t="s">
        <v>864</v>
      </c>
      <c r="H148" s="340">
        <v>55.977778000000001</v>
      </c>
      <c r="I148" s="340">
        <v>-123.799167</v>
      </c>
      <c r="J148" s="340" t="s">
        <v>1591</v>
      </c>
      <c r="K148" s="340" t="s">
        <v>1797</v>
      </c>
      <c r="L148" s="348" t="s">
        <v>181</v>
      </c>
      <c r="M148" s="340"/>
      <c r="N148" s="340"/>
      <c r="O148" s="340"/>
      <c r="Y148" s="24"/>
      <c r="Z148" s="24"/>
      <c r="AA148" s="24"/>
      <c r="AB148" s="24"/>
      <c r="AC148" s="24"/>
      <c r="AD148" s="24"/>
      <c r="AE148" s="24"/>
      <c r="AF148" s="24"/>
      <c r="AG148" s="24"/>
      <c r="AH148" s="24"/>
      <c r="AI148" s="24"/>
      <c r="AJ148" s="24"/>
      <c r="AK148" s="24"/>
      <c r="AL148" s="24"/>
      <c r="AM148" s="24"/>
      <c r="AN148" s="24"/>
      <c r="AO148" s="24"/>
    </row>
    <row r="149" spans="2:41" x14ac:dyDescent="0.25">
      <c r="B149" s="340">
        <v>12761</v>
      </c>
      <c r="C149" s="340" t="s">
        <v>925</v>
      </c>
      <c r="D149" s="340" t="s">
        <v>1597</v>
      </c>
      <c r="E149" s="349" t="str">
        <f>HYPERLINK(Table20[[#This Row],[Map Link]],Table20[[#This Row],[Map Text]])</f>
        <v>Open Map</v>
      </c>
      <c r="F149" s="340" t="s">
        <v>917</v>
      </c>
      <c r="G149" s="340" t="s">
        <v>864</v>
      </c>
      <c r="H149" s="340">
        <v>59.673056000000003</v>
      </c>
      <c r="I149" s="340">
        <v>-127.149722</v>
      </c>
      <c r="J149" s="340" t="s">
        <v>1591</v>
      </c>
      <c r="K149" s="340" t="s">
        <v>1798</v>
      </c>
      <c r="L149" s="348" t="s">
        <v>103</v>
      </c>
      <c r="M149" s="340"/>
      <c r="N149" s="340"/>
      <c r="O149" s="340"/>
      <c r="Y149" s="24"/>
      <c r="Z149" s="24"/>
      <c r="AA149" s="24"/>
      <c r="AB149" s="24"/>
      <c r="AC149" s="24"/>
      <c r="AD149" s="24"/>
      <c r="AE149" s="24"/>
      <c r="AF149" s="24"/>
      <c r="AG149" s="24"/>
      <c r="AH149" s="24"/>
      <c r="AI149" s="24"/>
      <c r="AJ149" s="24"/>
      <c r="AK149" s="24"/>
      <c r="AL149" s="24"/>
      <c r="AM149" s="24"/>
      <c r="AN149" s="24"/>
      <c r="AO149" s="24"/>
    </row>
    <row r="150" spans="2:41" x14ac:dyDescent="0.25">
      <c r="B150" s="340">
        <v>12872</v>
      </c>
      <c r="C150" s="340" t="s">
        <v>1799</v>
      </c>
      <c r="D150" s="340" t="s">
        <v>1036</v>
      </c>
      <c r="E150" s="349" t="str">
        <f>HYPERLINK(Table20[[#This Row],[Map Link]],Table20[[#This Row],[Map Text]])</f>
        <v>Open Map</v>
      </c>
      <c r="F150" s="340" t="s">
        <v>863</v>
      </c>
      <c r="G150" s="340" t="s">
        <v>864</v>
      </c>
      <c r="H150" s="340">
        <v>56.266570000000002</v>
      </c>
      <c r="I150" s="340">
        <v>-120.284747</v>
      </c>
      <c r="J150" s="340" t="s">
        <v>1591</v>
      </c>
      <c r="K150" s="340" t="s">
        <v>1800</v>
      </c>
      <c r="L150" s="348" t="s">
        <v>103</v>
      </c>
      <c r="M150" s="340"/>
      <c r="N150" s="340"/>
      <c r="O150" s="340"/>
      <c r="Y150" s="24"/>
      <c r="Z150" s="24"/>
      <c r="AA150" s="24"/>
      <c r="AB150" s="24"/>
      <c r="AC150" s="24"/>
      <c r="AD150" s="24"/>
      <c r="AE150" s="24"/>
      <c r="AF150" s="24"/>
      <c r="AG150" s="24"/>
      <c r="AH150" s="24"/>
      <c r="AI150" s="24"/>
      <c r="AJ150" s="24"/>
      <c r="AK150" s="24"/>
      <c r="AL150" s="24"/>
      <c r="AM150" s="24"/>
      <c r="AN150" s="24"/>
      <c r="AO150" s="24"/>
    </row>
    <row r="151" spans="2:41" x14ac:dyDescent="0.25">
      <c r="B151" s="340">
        <v>12966</v>
      </c>
      <c r="C151" s="340" t="s">
        <v>1801</v>
      </c>
      <c r="D151" s="340" t="s">
        <v>1597</v>
      </c>
      <c r="E151" s="349" t="str">
        <f>HYPERLINK(Table20[[#This Row],[Map Link]],Table20[[#This Row],[Map Text]])</f>
        <v>Open Map</v>
      </c>
      <c r="F151" s="340" t="s">
        <v>917</v>
      </c>
      <c r="G151" s="340" t="s">
        <v>864</v>
      </c>
      <c r="H151" s="340">
        <v>58.283257999999996</v>
      </c>
      <c r="I151" s="340">
        <v>-121.73488399999999</v>
      </c>
      <c r="J151" s="340" t="s">
        <v>1591</v>
      </c>
      <c r="K151" s="340" t="s">
        <v>1802</v>
      </c>
      <c r="L151" s="348" t="s">
        <v>103</v>
      </c>
      <c r="M151" s="340"/>
      <c r="N151" s="340"/>
      <c r="O151" s="340"/>
      <c r="Y151" s="24"/>
      <c r="Z151" s="24"/>
      <c r="AA151" s="24"/>
      <c r="AB151" s="24"/>
      <c r="AC151" s="24"/>
      <c r="AD151" s="24"/>
      <c r="AE151" s="24"/>
      <c r="AF151" s="24"/>
      <c r="AG151" s="24"/>
      <c r="AH151" s="24"/>
      <c r="AI151" s="24"/>
      <c r="AJ151" s="24"/>
      <c r="AK151" s="24"/>
      <c r="AL151" s="24"/>
      <c r="AM151" s="24"/>
      <c r="AN151" s="24"/>
      <c r="AO151" s="24"/>
    </row>
    <row r="152" spans="2:41" x14ac:dyDescent="0.25">
      <c r="B152" s="340">
        <v>64801</v>
      </c>
      <c r="C152" s="340" t="s">
        <v>1803</v>
      </c>
      <c r="D152" s="340" t="s">
        <v>1590</v>
      </c>
      <c r="E152" s="349" t="str">
        <f>HYPERLINK(Table20[[#This Row],[Map Link]],Table20[[#This Row],[Map Text]])</f>
        <v>Open Map</v>
      </c>
      <c r="F152" s="340" t="s">
        <v>917</v>
      </c>
      <c r="G152" s="340" t="s">
        <v>864</v>
      </c>
      <c r="H152" s="340">
        <v>58.283257999999996</v>
      </c>
      <c r="I152" s="340">
        <v>-121.701549</v>
      </c>
      <c r="J152" s="340" t="s">
        <v>1591</v>
      </c>
      <c r="K152" s="340" t="s">
        <v>1804</v>
      </c>
      <c r="L152" s="348" t="s">
        <v>181</v>
      </c>
      <c r="M152" s="340"/>
      <c r="N152" s="340"/>
      <c r="O152" s="340"/>
      <c r="Y152" s="24"/>
      <c r="Z152" s="24"/>
      <c r="AA152" s="24"/>
      <c r="AB152" s="24"/>
      <c r="AC152" s="24"/>
      <c r="AD152" s="24"/>
      <c r="AE152" s="24"/>
      <c r="AF152" s="24"/>
      <c r="AG152" s="24"/>
      <c r="AH152" s="24"/>
      <c r="AI152" s="24"/>
      <c r="AJ152" s="24"/>
      <c r="AK152" s="24"/>
      <c r="AL152" s="24"/>
      <c r="AM152" s="24"/>
      <c r="AN152" s="24"/>
      <c r="AO152" s="24"/>
    </row>
    <row r="153" spans="2:41" x14ac:dyDescent="0.25">
      <c r="B153" s="340">
        <v>60101</v>
      </c>
      <c r="C153" s="340" t="s">
        <v>918</v>
      </c>
      <c r="D153" s="340" t="s">
        <v>1036</v>
      </c>
      <c r="E153" s="349" t="str">
        <f>HYPERLINK(Table20[[#This Row],[Map Link]],Table20[[#This Row],[Map Text]])</f>
        <v>Open Map</v>
      </c>
      <c r="F153" s="340" t="s">
        <v>917</v>
      </c>
      <c r="G153" s="340" t="s">
        <v>864</v>
      </c>
      <c r="H153" s="340">
        <v>58.805556000000003</v>
      </c>
      <c r="I153" s="340">
        <v>-122.697222</v>
      </c>
      <c r="J153" s="340" t="s">
        <v>1591</v>
      </c>
      <c r="K153" s="340" t="s">
        <v>1805</v>
      </c>
      <c r="L153" s="348" t="s">
        <v>103</v>
      </c>
      <c r="M153" s="340"/>
      <c r="N153" s="340"/>
      <c r="O153" s="340"/>
      <c r="Y153" s="24"/>
      <c r="Z153" s="24"/>
      <c r="AA153" s="24"/>
      <c r="AB153" s="24"/>
      <c r="AC153" s="24"/>
      <c r="AD153" s="24"/>
      <c r="AE153" s="24"/>
      <c r="AF153" s="24"/>
      <c r="AG153" s="24"/>
      <c r="AH153" s="24"/>
      <c r="AI153" s="24"/>
      <c r="AJ153" s="24"/>
      <c r="AK153" s="24"/>
      <c r="AL153" s="24"/>
      <c r="AM153" s="24"/>
      <c r="AN153" s="24"/>
      <c r="AO153" s="24"/>
    </row>
    <row r="154" spans="2:41" x14ac:dyDescent="0.25">
      <c r="B154" s="340">
        <v>64802</v>
      </c>
      <c r="C154" s="340" t="s">
        <v>1806</v>
      </c>
      <c r="D154" s="340" t="s">
        <v>1590</v>
      </c>
      <c r="E154" s="349" t="str">
        <f>HYPERLINK(Table20[[#This Row],[Map Link]],Table20[[#This Row],[Map Text]])</f>
        <v>Open Map</v>
      </c>
      <c r="F154" s="340" t="s">
        <v>917</v>
      </c>
      <c r="G154" s="340" t="s">
        <v>864</v>
      </c>
      <c r="H154" s="340">
        <v>58.749924</v>
      </c>
      <c r="I154" s="340">
        <v>-122.58493799999999</v>
      </c>
      <c r="J154" s="340" t="s">
        <v>1591</v>
      </c>
      <c r="K154" s="340" t="s">
        <v>1807</v>
      </c>
      <c r="L154" s="348" t="s">
        <v>181</v>
      </c>
      <c r="M154" s="340"/>
      <c r="N154" s="340"/>
      <c r="O154" s="340"/>
      <c r="Y154" s="24"/>
      <c r="Z154" s="24"/>
      <c r="AA154" s="24"/>
      <c r="AB154" s="24"/>
      <c r="AC154" s="24"/>
      <c r="AD154" s="24"/>
      <c r="AE154" s="24"/>
      <c r="AF154" s="24"/>
      <c r="AG154" s="24"/>
      <c r="AH154" s="24"/>
      <c r="AI154" s="24"/>
      <c r="AJ154" s="24"/>
      <c r="AK154" s="24"/>
      <c r="AL154" s="24"/>
      <c r="AM154" s="24"/>
      <c r="AN154" s="24"/>
      <c r="AO154" s="24"/>
    </row>
    <row r="155" spans="2:41" x14ac:dyDescent="0.25">
      <c r="B155" s="340">
        <v>3602</v>
      </c>
      <c r="C155" s="340" t="s">
        <v>884</v>
      </c>
      <c r="D155" s="340" t="s">
        <v>1780</v>
      </c>
      <c r="E155" s="349" t="str">
        <f>HYPERLINK(Table20[[#This Row],[Map Link]],Table20[[#This Row],[Map Text]])</f>
        <v>Open Map</v>
      </c>
      <c r="F155" s="340" t="s">
        <v>863</v>
      </c>
      <c r="G155" s="340" t="s">
        <v>864</v>
      </c>
      <c r="H155" s="340">
        <v>56.252499999999998</v>
      </c>
      <c r="I155" s="340">
        <v>-120.846667</v>
      </c>
      <c r="J155" s="340" t="s">
        <v>1591</v>
      </c>
      <c r="K155" s="340" t="s">
        <v>1808</v>
      </c>
      <c r="L155" s="348" t="s">
        <v>103</v>
      </c>
      <c r="M155" s="340"/>
      <c r="N155" s="340"/>
      <c r="O155" s="340"/>
      <c r="Y155" s="24"/>
      <c r="Z155" s="24"/>
      <c r="AA155" s="24"/>
      <c r="AB155" s="24"/>
      <c r="AC155" s="24"/>
      <c r="AD155" s="24"/>
      <c r="AE155" s="24"/>
      <c r="AF155" s="24"/>
      <c r="AG155" s="24"/>
      <c r="AH155" s="24"/>
      <c r="AI155" s="24"/>
      <c r="AJ155" s="24"/>
      <c r="AK155" s="24"/>
      <c r="AL155" s="24"/>
      <c r="AM155" s="24"/>
      <c r="AN155" s="24"/>
      <c r="AO155" s="24"/>
    </row>
    <row r="156" spans="2:41" x14ac:dyDescent="0.25">
      <c r="B156" s="340">
        <v>54738</v>
      </c>
      <c r="C156" s="340" t="s">
        <v>1809</v>
      </c>
      <c r="D156" s="340" t="s">
        <v>1036</v>
      </c>
      <c r="E156" s="349" t="str">
        <f>HYPERLINK(Table20[[#This Row],[Map Link]],Table20[[#This Row],[Map Text]])</f>
        <v>Open Map</v>
      </c>
      <c r="F156" s="340" t="s">
        <v>863</v>
      </c>
      <c r="G156" s="340" t="s">
        <v>864</v>
      </c>
      <c r="H156" s="340">
        <v>57.420692000000003</v>
      </c>
      <c r="I156" s="340">
        <v>-125.623881</v>
      </c>
      <c r="J156" s="340" t="s">
        <v>1591</v>
      </c>
      <c r="K156" s="340" t="s">
        <v>1810</v>
      </c>
      <c r="L156" s="348" t="s">
        <v>103</v>
      </c>
      <c r="M156" s="340"/>
      <c r="N156" s="340"/>
      <c r="O156" s="340"/>
      <c r="Y156" s="24"/>
      <c r="Z156" s="24"/>
      <c r="AA156" s="24"/>
      <c r="AB156" s="24"/>
      <c r="AC156" s="24"/>
      <c r="AD156" s="24"/>
      <c r="AE156" s="24"/>
      <c r="AF156" s="24"/>
      <c r="AG156" s="24"/>
      <c r="AH156" s="24"/>
      <c r="AI156" s="24"/>
      <c r="AJ156" s="24"/>
      <c r="AK156" s="24"/>
      <c r="AL156" s="24"/>
      <c r="AM156" s="24"/>
      <c r="AN156" s="24"/>
      <c r="AO156" s="24"/>
    </row>
    <row r="157" spans="2:41" x14ac:dyDescent="0.25">
      <c r="B157" s="340">
        <v>64854</v>
      </c>
      <c r="C157" s="340" t="s">
        <v>1811</v>
      </c>
      <c r="D157" s="340" t="s">
        <v>1590</v>
      </c>
      <c r="E157" s="349" t="str">
        <f>HYPERLINK(Table20[[#This Row],[Map Link]],Table20[[#This Row],[Map Text]])</f>
        <v>Open Map</v>
      </c>
      <c r="F157" s="340" t="s">
        <v>863</v>
      </c>
      <c r="G157" s="340" t="s">
        <v>864</v>
      </c>
      <c r="H157" s="340">
        <v>57.433191999999998</v>
      </c>
      <c r="I157" s="340">
        <v>-125.63499400000001</v>
      </c>
      <c r="J157" s="340" t="s">
        <v>1591</v>
      </c>
      <c r="K157" s="340" t="s">
        <v>1812</v>
      </c>
      <c r="L157" s="348" t="s">
        <v>181</v>
      </c>
      <c r="M157" s="340"/>
      <c r="N157" s="340"/>
      <c r="O157" s="340"/>
      <c r="Y157" s="24"/>
      <c r="Z157" s="24"/>
      <c r="AA157" s="24"/>
      <c r="AB157" s="24"/>
      <c r="AC157" s="24"/>
      <c r="AD157" s="24"/>
      <c r="AE157" s="24"/>
      <c r="AF157" s="24"/>
      <c r="AG157" s="24"/>
      <c r="AH157" s="24"/>
      <c r="AI157" s="24"/>
      <c r="AJ157" s="24"/>
      <c r="AK157" s="24"/>
      <c r="AL157" s="24"/>
      <c r="AM157" s="24"/>
      <c r="AN157" s="24"/>
      <c r="AO157" s="24"/>
    </row>
    <row r="158" spans="2:41" x14ac:dyDescent="0.25">
      <c r="B158" s="340">
        <v>10315</v>
      </c>
      <c r="C158" s="340" t="s">
        <v>896</v>
      </c>
      <c r="D158" s="340" t="s">
        <v>1036</v>
      </c>
      <c r="E158" s="349" t="str">
        <f>HYPERLINK(Table20[[#This Row],[Map Link]],Table20[[#This Row],[Map Text]])</f>
        <v>Open Map</v>
      </c>
      <c r="F158" s="340" t="s">
        <v>863</v>
      </c>
      <c r="G158" s="340" t="s">
        <v>864</v>
      </c>
      <c r="H158" s="340">
        <v>56.333240000000004</v>
      </c>
      <c r="I158" s="340">
        <v>-120.134744</v>
      </c>
      <c r="J158" s="340" t="s">
        <v>1591</v>
      </c>
      <c r="K158" s="340" t="s">
        <v>1813</v>
      </c>
      <c r="L158" s="348" t="s">
        <v>103</v>
      </c>
      <c r="M158" s="340"/>
      <c r="N158" s="340"/>
      <c r="O158" s="340"/>
      <c r="Y158" s="24"/>
      <c r="Z158" s="24"/>
      <c r="AA158" s="24"/>
      <c r="AB158" s="24"/>
      <c r="AC158" s="24"/>
      <c r="AD158" s="24"/>
      <c r="AE158" s="24"/>
      <c r="AF158" s="24"/>
      <c r="AG158" s="24"/>
      <c r="AH158" s="24"/>
      <c r="AI158" s="24"/>
      <c r="AJ158" s="24"/>
      <c r="AK158" s="24"/>
      <c r="AL158" s="24"/>
      <c r="AM158" s="24"/>
      <c r="AN158" s="24"/>
      <c r="AO158" s="24"/>
    </row>
    <row r="159" spans="2:41" x14ac:dyDescent="0.25">
      <c r="B159" s="340">
        <v>11641</v>
      </c>
      <c r="C159" s="340" t="s">
        <v>885</v>
      </c>
      <c r="D159" s="340" t="s">
        <v>1036</v>
      </c>
      <c r="E159" s="349" t="str">
        <f>HYPERLINK(Table20[[#This Row],[Map Link]],Table20[[#This Row],[Map Text]])</f>
        <v>Open Map</v>
      </c>
      <c r="F159" s="340" t="s">
        <v>863</v>
      </c>
      <c r="G159" s="340" t="s">
        <v>864</v>
      </c>
      <c r="H159" s="340">
        <v>56.233229000000001</v>
      </c>
      <c r="I159" s="340">
        <v>-120.901436</v>
      </c>
      <c r="J159" s="340" t="s">
        <v>1591</v>
      </c>
      <c r="K159" s="340" t="s">
        <v>1814</v>
      </c>
      <c r="L159" s="348" t="s">
        <v>103</v>
      </c>
      <c r="M159" s="340"/>
      <c r="N159" s="340"/>
      <c r="O159" s="340"/>
      <c r="Y159" s="24"/>
      <c r="Z159" s="24"/>
      <c r="AA159" s="24"/>
      <c r="AB159" s="24"/>
      <c r="AC159" s="24"/>
      <c r="AD159" s="24"/>
      <c r="AE159" s="24"/>
      <c r="AF159" s="24"/>
      <c r="AG159" s="24"/>
      <c r="AH159" s="24"/>
      <c r="AI159" s="24"/>
      <c r="AJ159" s="24"/>
      <c r="AK159" s="24"/>
      <c r="AL159" s="24"/>
      <c r="AM159" s="24"/>
      <c r="AN159" s="24"/>
      <c r="AO159" s="24"/>
    </row>
    <row r="160" spans="2:41" x14ac:dyDescent="0.25">
      <c r="B160" s="340">
        <v>3262</v>
      </c>
      <c r="C160" s="340" t="s">
        <v>872</v>
      </c>
      <c r="D160" s="340" t="s">
        <v>1036</v>
      </c>
      <c r="E160" s="349" t="str">
        <f>HYPERLINK(Table20[[#This Row],[Map Link]],Table20[[#This Row],[Map Text]])</f>
        <v>Open Map</v>
      </c>
      <c r="F160" s="340" t="s">
        <v>863</v>
      </c>
      <c r="G160" s="340" t="s">
        <v>864</v>
      </c>
      <c r="H160" s="340">
        <v>55.783220999999998</v>
      </c>
      <c r="I160" s="340">
        <v>-120.918086</v>
      </c>
      <c r="J160" s="340" t="s">
        <v>1591</v>
      </c>
      <c r="K160" s="340" t="s">
        <v>1815</v>
      </c>
      <c r="L160" s="348" t="s">
        <v>103</v>
      </c>
      <c r="M160" s="340"/>
      <c r="N160" s="340"/>
      <c r="O160" s="340"/>
      <c r="Y160" s="24"/>
      <c r="Z160" s="24"/>
      <c r="AA160" s="24"/>
      <c r="AB160" s="24"/>
      <c r="AC160" s="24"/>
      <c r="AD160" s="24"/>
      <c r="AE160" s="24"/>
      <c r="AF160" s="24"/>
      <c r="AG160" s="24"/>
      <c r="AH160" s="24"/>
      <c r="AI160" s="24"/>
      <c r="AJ160" s="24"/>
      <c r="AK160" s="24"/>
      <c r="AL160" s="24"/>
      <c r="AM160" s="24"/>
      <c r="AN160" s="24"/>
      <c r="AO160" s="24"/>
    </row>
    <row r="161" spans="2:41" x14ac:dyDescent="0.25">
      <c r="B161" s="340">
        <v>4139</v>
      </c>
      <c r="C161" s="340" t="s">
        <v>1816</v>
      </c>
      <c r="D161" s="340" t="s">
        <v>1597</v>
      </c>
      <c r="E161" s="349" t="str">
        <f>HYPERLINK(Table20[[#This Row],[Map Link]],Table20[[#This Row],[Map Text]])</f>
        <v>Open Map</v>
      </c>
      <c r="F161" s="340" t="s">
        <v>863</v>
      </c>
      <c r="G161" s="340" t="s">
        <v>864</v>
      </c>
      <c r="H161" s="340">
        <v>55.599896000000001</v>
      </c>
      <c r="I161" s="340">
        <v>-120.001379</v>
      </c>
      <c r="J161" s="340" t="s">
        <v>1591</v>
      </c>
      <c r="K161" s="340" t="s">
        <v>1817</v>
      </c>
      <c r="L161" s="348" t="s">
        <v>103</v>
      </c>
      <c r="M161" s="340"/>
      <c r="N161" s="340"/>
      <c r="O161" s="340"/>
      <c r="Y161" s="24"/>
      <c r="Z161" s="24"/>
      <c r="AA161" s="24"/>
      <c r="AB161" s="24"/>
      <c r="AC161" s="24"/>
      <c r="AD161" s="24"/>
      <c r="AE161" s="24"/>
      <c r="AF161" s="24"/>
      <c r="AG161" s="24"/>
      <c r="AH161" s="24"/>
      <c r="AI161" s="24"/>
      <c r="AJ161" s="24"/>
      <c r="AK161" s="24"/>
      <c r="AL161" s="24"/>
      <c r="AM161" s="24"/>
      <c r="AN161" s="24"/>
      <c r="AO161" s="24"/>
    </row>
    <row r="162" spans="2:41" x14ac:dyDescent="0.25">
      <c r="B162" s="340">
        <v>40616</v>
      </c>
      <c r="C162" s="340" t="s">
        <v>1818</v>
      </c>
      <c r="D162" s="340" t="s">
        <v>1597</v>
      </c>
      <c r="E162" s="349" t="str">
        <f>HYPERLINK(Table20[[#This Row],[Map Link]],Table20[[#This Row],[Map Text]])</f>
        <v>Open Map</v>
      </c>
      <c r="F162" s="340" t="s">
        <v>863</v>
      </c>
      <c r="G162" s="340" t="s">
        <v>864</v>
      </c>
      <c r="H162" s="340">
        <v>56.499887000000001</v>
      </c>
      <c r="I162" s="340">
        <v>-122.03482099999999</v>
      </c>
      <c r="J162" s="340" t="s">
        <v>1591</v>
      </c>
      <c r="K162" s="340" t="s">
        <v>1819</v>
      </c>
      <c r="L162" s="348" t="s">
        <v>103</v>
      </c>
      <c r="M162" s="340"/>
      <c r="N162" s="340"/>
      <c r="O162" s="340"/>
      <c r="Y162" s="24"/>
      <c r="Z162" s="24"/>
      <c r="AA162" s="24"/>
      <c r="AB162" s="24"/>
      <c r="AC162" s="24"/>
      <c r="AD162" s="24"/>
      <c r="AE162" s="24"/>
      <c r="AF162" s="24"/>
      <c r="AG162" s="24"/>
      <c r="AH162" s="24"/>
      <c r="AI162" s="24"/>
      <c r="AJ162" s="24"/>
      <c r="AK162" s="24"/>
      <c r="AL162" s="24"/>
      <c r="AM162" s="24"/>
      <c r="AN162" s="24"/>
      <c r="AO162" s="24"/>
    </row>
    <row r="163" spans="2:41" x14ac:dyDescent="0.25">
      <c r="B163" s="340">
        <v>64844</v>
      </c>
      <c r="C163" s="340" t="s">
        <v>1820</v>
      </c>
      <c r="D163" s="340" t="s">
        <v>1590</v>
      </c>
      <c r="E163" s="349" t="str">
        <f>HYPERLINK(Table20[[#This Row],[Map Link]],Table20[[#This Row],[Map Text]])</f>
        <v>Open Map</v>
      </c>
      <c r="F163" s="340" t="s">
        <v>863</v>
      </c>
      <c r="G163" s="340" t="s">
        <v>864</v>
      </c>
      <c r="H163" s="340">
        <v>56.449888999999999</v>
      </c>
      <c r="I163" s="340">
        <v>-121.834812</v>
      </c>
      <c r="J163" s="340" t="s">
        <v>1591</v>
      </c>
      <c r="K163" s="340" t="s">
        <v>1821</v>
      </c>
      <c r="L163" s="348" t="s">
        <v>181</v>
      </c>
      <c r="M163" s="340"/>
      <c r="N163" s="340"/>
      <c r="O163" s="340"/>
      <c r="Y163" s="24"/>
      <c r="Z163" s="24"/>
      <c r="AA163" s="24"/>
      <c r="AB163" s="24"/>
      <c r="AC163" s="24"/>
      <c r="AD163" s="24"/>
      <c r="AE163" s="24"/>
      <c r="AF163" s="24"/>
      <c r="AG163" s="24"/>
      <c r="AH163" s="24"/>
      <c r="AI163" s="24"/>
      <c r="AJ163" s="24"/>
      <c r="AK163" s="24"/>
      <c r="AL163" s="24"/>
      <c r="AM163" s="24"/>
      <c r="AN163" s="24"/>
      <c r="AO163" s="24"/>
    </row>
    <row r="164" spans="2:41" x14ac:dyDescent="0.25">
      <c r="B164" s="340">
        <v>14597</v>
      </c>
      <c r="C164" s="340" t="s">
        <v>1822</v>
      </c>
      <c r="D164" s="340" t="s">
        <v>1597</v>
      </c>
      <c r="E164" s="349" t="str">
        <f>HYPERLINK(Table20[[#This Row],[Map Link]],Table20[[#This Row],[Map Text]])</f>
        <v>Open Map</v>
      </c>
      <c r="F164" s="340" t="s">
        <v>863</v>
      </c>
      <c r="G164" s="340" t="s">
        <v>864</v>
      </c>
      <c r="H164" s="340">
        <v>56.516551999999997</v>
      </c>
      <c r="I164" s="340">
        <v>-122.21816200000001</v>
      </c>
      <c r="J164" s="340" t="s">
        <v>1591</v>
      </c>
      <c r="K164" s="340" t="s">
        <v>1823</v>
      </c>
      <c r="L164" s="348" t="s">
        <v>103</v>
      </c>
      <c r="M164" s="340"/>
      <c r="N164" s="340"/>
      <c r="O164" s="340"/>
      <c r="Y164" s="24"/>
      <c r="Z164" s="24"/>
      <c r="AA164" s="24"/>
      <c r="AB164" s="24"/>
      <c r="AC164" s="24"/>
      <c r="AD164" s="24"/>
      <c r="AE164" s="24"/>
      <c r="AF164" s="24"/>
      <c r="AG164" s="24"/>
      <c r="AH164" s="24"/>
      <c r="AI164" s="24"/>
      <c r="AJ164" s="24"/>
      <c r="AK164" s="24"/>
      <c r="AL164" s="24"/>
      <c r="AM164" s="24"/>
      <c r="AN164" s="24"/>
      <c r="AO164" s="24"/>
    </row>
    <row r="165" spans="2:41" x14ac:dyDescent="0.25">
      <c r="B165" s="340">
        <v>14891</v>
      </c>
      <c r="C165" s="340" t="s">
        <v>877</v>
      </c>
      <c r="D165" s="340" t="s">
        <v>1728</v>
      </c>
      <c r="E165" s="349" t="str">
        <f>HYPERLINK(Table20[[#This Row],[Map Link]],Table20[[#This Row],[Map Text]])</f>
        <v>Open Map</v>
      </c>
      <c r="F165" s="340" t="s">
        <v>863</v>
      </c>
      <c r="G165" s="340" t="s">
        <v>864</v>
      </c>
      <c r="H165" s="340">
        <v>56.025832999999999</v>
      </c>
      <c r="I165" s="340">
        <v>-121.913611</v>
      </c>
      <c r="J165" s="340" t="s">
        <v>1591</v>
      </c>
      <c r="K165" s="340" t="s">
        <v>1824</v>
      </c>
      <c r="L165" s="348" t="s">
        <v>103</v>
      </c>
      <c r="M165" s="340"/>
      <c r="N165" s="340"/>
      <c r="O165" s="340"/>
      <c r="Y165" s="24"/>
      <c r="Z165" s="24"/>
      <c r="AA165" s="24"/>
      <c r="AB165" s="24"/>
      <c r="AC165" s="24"/>
      <c r="AD165" s="24"/>
      <c r="AE165" s="24"/>
      <c r="AF165" s="24"/>
      <c r="AG165" s="24"/>
      <c r="AH165" s="24"/>
      <c r="AI165" s="24"/>
      <c r="AJ165" s="24"/>
      <c r="AK165" s="24"/>
      <c r="AL165" s="24"/>
      <c r="AM165" s="24"/>
      <c r="AN165" s="24"/>
      <c r="AO165" s="24"/>
    </row>
    <row r="166" spans="2:41" x14ac:dyDescent="0.25">
      <c r="B166" s="340">
        <v>2907</v>
      </c>
      <c r="C166" s="340" t="s">
        <v>1825</v>
      </c>
      <c r="D166" s="340" t="s">
        <v>1597</v>
      </c>
      <c r="E166" s="349" t="str">
        <f>HYPERLINK(Table20[[#This Row],[Map Link]],Table20[[#This Row],[Map Text]])</f>
        <v>Open Map</v>
      </c>
      <c r="F166" s="340" t="s">
        <v>863</v>
      </c>
      <c r="G166" s="340" t="s">
        <v>864</v>
      </c>
      <c r="H166" s="340">
        <v>56.699851000000002</v>
      </c>
      <c r="I166" s="340">
        <v>-125.184945</v>
      </c>
      <c r="J166" s="340" t="s">
        <v>1591</v>
      </c>
      <c r="K166" s="340" t="s">
        <v>1826</v>
      </c>
      <c r="L166" s="348" t="s">
        <v>103</v>
      </c>
      <c r="M166" s="340"/>
      <c r="N166" s="340"/>
      <c r="O166" s="340"/>
      <c r="Y166" s="24"/>
      <c r="Z166" s="24"/>
      <c r="AA166" s="24"/>
      <c r="AB166" s="24"/>
      <c r="AC166" s="24"/>
      <c r="AD166" s="24"/>
      <c r="AE166" s="24"/>
      <c r="AF166" s="24"/>
      <c r="AG166" s="24"/>
      <c r="AH166" s="24"/>
      <c r="AI166" s="24"/>
      <c r="AJ166" s="24"/>
      <c r="AK166" s="24"/>
      <c r="AL166" s="24"/>
      <c r="AM166" s="24"/>
      <c r="AN166" s="24"/>
      <c r="AO166" s="24"/>
    </row>
    <row r="167" spans="2:41" x14ac:dyDescent="0.25">
      <c r="B167" s="340">
        <v>65818</v>
      </c>
      <c r="C167" s="340" t="s">
        <v>1827</v>
      </c>
      <c r="D167" s="340" t="s">
        <v>1590</v>
      </c>
      <c r="E167" s="349" t="str">
        <f>HYPERLINK(Table20[[#This Row],[Map Link]],Table20[[#This Row],[Map Text]])</f>
        <v>Open Map</v>
      </c>
      <c r="F167" s="340" t="s">
        <v>863</v>
      </c>
      <c r="G167" s="340" t="s">
        <v>864</v>
      </c>
      <c r="H167" s="340">
        <v>56.783189999999998</v>
      </c>
      <c r="I167" s="340">
        <v>-124.893271</v>
      </c>
      <c r="J167" s="340" t="s">
        <v>1591</v>
      </c>
      <c r="K167" s="340" t="s">
        <v>1828</v>
      </c>
      <c r="L167" s="348" t="s">
        <v>181</v>
      </c>
      <c r="M167" s="340"/>
      <c r="N167" s="340"/>
      <c r="O167" s="340"/>
      <c r="Y167" s="24"/>
      <c r="Z167" s="24"/>
      <c r="AA167" s="24"/>
      <c r="AB167" s="24"/>
      <c r="AC167" s="24"/>
      <c r="AD167" s="24"/>
      <c r="AE167" s="24"/>
      <c r="AF167" s="24"/>
      <c r="AG167" s="24"/>
      <c r="AH167" s="24"/>
      <c r="AI167" s="24"/>
      <c r="AJ167" s="24"/>
      <c r="AK167" s="24"/>
      <c r="AL167" s="24"/>
      <c r="AM167" s="24"/>
      <c r="AN167" s="24"/>
      <c r="AO167" s="24"/>
    </row>
    <row r="168" spans="2:41" x14ac:dyDescent="0.25">
      <c r="B168" s="340">
        <v>2962</v>
      </c>
      <c r="C168" s="340" t="s">
        <v>1829</v>
      </c>
      <c r="D168" s="340" t="s">
        <v>1036</v>
      </c>
      <c r="E168" s="349" t="str">
        <f>HYPERLINK(Table20[[#This Row],[Map Link]],Table20[[#This Row],[Map Text]])</f>
        <v>Open Map</v>
      </c>
      <c r="F168" s="340" t="s">
        <v>917</v>
      </c>
      <c r="G168" s="340" t="s">
        <v>864</v>
      </c>
      <c r="H168" s="340">
        <v>58.349936</v>
      </c>
      <c r="I168" s="340">
        <v>-120.90152</v>
      </c>
      <c r="J168" s="340" t="s">
        <v>1591</v>
      </c>
      <c r="K168" s="340" t="s">
        <v>1830</v>
      </c>
      <c r="L168" s="348" t="s">
        <v>103</v>
      </c>
      <c r="M168" s="340"/>
      <c r="N168" s="340"/>
      <c r="O168" s="340"/>
      <c r="Y168" s="24"/>
      <c r="Z168" s="24"/>
      <c r="AA168" s="24"/>
      <c r="AB168" s="24"/>
      <c r="AC168" s="24"/>
      <c r="AD168" s="24"/>
      <c r="AE168" s="24"/>
      <c r="AF168" s="24"/>
      <c r="AG168" s="24"/>
      <c r="AH168" s="24"/>
      <c r="AI168" s="24"/>
      <c r="AJ168" s="24"/>
      <c r="AK168" s="24"/>
      <c r="AL168" s="24"/>
      <c r="AM168" s="24"/>
      <c r="AN168" s="24"/>
      <c r="AO168" s="24"/>
    </row>
    <row r="169" spans="2:41" x14ac:dyDescent="0.25">
      <c r="B169" s="340">
        <v>64803</v>
      </c>
      <c r="C169" s="340" t="s">
        <v>1831</v>
      </c>
      <c r="D169" s="340" t="s">
        <v>1590</v>
      </c>
      <c r="E169" s="349" t="str">
        <f>HYPERLINK(Table20[[#This Row],[Map Link]],Table20[[#This Row],[Map Text]])</f>
        <v>Open Map</v>
      </c>
      <c r="F169" s="340" t="s">
        <v>917</v>
      </c>
      <c r="G169" s="340" t="s">
        <v>864</v>
      </c>
      <c r="H169" s="340">
        <v>58.349935000000002</v>
      </c>
      <c r="I169" s="340">
        <v>-120.934855</v>
      </c>
      <c r="J169" s="340" t="s">
        <v>1591</v>
      </c>
      <c r="K169" s="340" t="s">
        <v>1832</v>
      </c>
      <c r="L169" s="348" t="s">
        <v>181</v>
      </c>
      <c r="M169" s="340"/>
      <c r="N169" s="340"/>
      <c r="O169" s="340"/>
      <c r="Y169" s="24"/>
      <c r="Z169" s="24"/>
      <c r="AA169" s="24"/>
      <c r="AB169" s="24"/>
      <c r="AC169" s="24"/>
      <c r="AD169" s="24"/>
      <c r="AE169" s="24"/>
      <c r="AF169" s="24"/>
      <c r="AG169" s="24"/>
      <c r="AH169" s="24"/>
      <c r="AI169" s="24"/>
      <c r="AJ169" s="24"/>
      <c r="AK169" s="24"/>
      <c r="AL169" s="24"/>
      <c r="AM169" s="24"/>
      <c r="AN169" s="24"/>
      <c r="AO169" s="24"/>
    </row>
    <row r="170" spans="2:41" x14ac:dyDescent="0.25">
      <c r="B170" s="340">
        <v>3154</v>
      </c>
      <c r="C170" s="340" t="s">
        <v>940</v>
      </c>
      <c r="D170" s="340" t="s">
        <v>1036</v>
      </c>
      <c r="E170" s="349" t="str">
        <f>HYPERLINK(Table20[[#This Row],[Map Link]],Table20[[#This Row],[Map Text]])</f>
        <v>Open Map</v>
      </c>
      <c r="F170" s="340" t="s">
        <v>863</v>
      </c>
      <c r="G170" s="340" t="s">
        <v>864</v>
      </c>
      <c r="H170" s="340">
        <v>55.249890000000001</v>
      </c>
      <c r="I170" s="340">
        <v>-120.034701</v>
      </c>
      <c r="J170" s="340" t="s">
        <v>1591</v>
      </c>
      <c r="K170" s="340" t="s">
        <v>1833</v>
      </c>
      <c r="L170" s="348" t="s">
        <v>103</v>
      </c>
      <c r="M170" s="340"/>
      <c r="N170" s="340"/>
      <c r="O170" s="340"/>
      <c r="Y170" s="24"/>
      <c r="Z170" s="24"/>
      <c r="AA170" s="24"/>
      <c r="AB170" s="24"/>
      <c r="AC170" s="24"/>
      <c r="AD170" s="24"/>
      <c r="AE170" s="24"/>
      <c r="AF170" s="24"/>
      <c r="AG170" s="24"/>
      <c r="AH170" s="24"/>
      <c r="AI170" s="24"/>
      <c r="AJ170" s="24"/>
      <c r="AK170" s="24"/>
      <c r="AL170" s="24"/>
      <c r="AM170" s="24"/>
      <c r="AN170" s="24"/>
      <c r="AO170" s="24"/>
    </row>
    <row r="171" spans="2:41" x14ac:dyDescent="0.25">
      <c r="B171" s="340">
        <v>3842</v>
      </c>
      <c r="C171" s="340" t="s">
        <v>892</v>
      </c>
      <c r="D171" s="340" t="s">
        <v>1597</v>
      </c>
      <c r="E171" s="349" t="str">
        <f>HYPERLINK(Table20[[#This Row],[Map Link]],Table20[[#This Row],[Map Text]])</f>
        <v>Open Map</v>
      </c>
      <c r="F171" s="340" t="s">
        <v>863</v>
      </c>
      <c r="G171" s="340" t="s">
        <v>864</v>
      </c>
      <c r="H171" s="340">
        <v>55.83323</v>
      </c>
      <c r="I171" s="340">
        <v>-120.268064</v>
      </c>
      <c r="J171" s="340" t="s">
        <v>1591</v>
      </c>
      <c r="K171" s="340" t="s">
        <v>1834</v>
      </c>
      <c r="L171" s="348" t="s">
        <v>103</v>
      </c>
      <c r="M171" s="340"/>
      <c r="N171" s="340"/>
      <c r="O171" s="340"/>
      <c r="Y171" s="24"/>
      <c r="Z171" s="24"/>
      <c r="AA171" s="24"/>
      <c r="AB171" s="24"/>
      <c r="AC171" s="24"/>
      <c r="AD171" s="24"/>
      <c r="AE171" s="24"/>
      <c r="AF171" s="24"/>
      <c r="AG171" s="24"/>
      <c r="AH171" s="24"/>
      <c r="AI171" s="24"/>
      <c r="AJ171" s="24"/>
      <c r="AK171" s="24"/>
      <c r="AL171" s="24"/>
      <c r="AM171" s="24"/>
      <c r="AN171" s="24"/>
      <c r="AO171" s="24"/>
    </row>
    <row r="172" spans="2:41" x14ac:dyDescent="0.25">
      <c r="B172" s="340">
        <v>40303</v>
      </c>
      <c r="C172" s="340" t="s">
        <v>906</v>
      </c>
      <c r="D172" s="340" t="s">
        <v>1597</v>
      </c>
      <c r="E172" s="349" t="str">
        <f>HYPERLINK(Table20[[#This Row],[Map Link]],Table20[[#This Row],[Map Text]])</f>
        <v>Open Map</v>
      </c>
      <c r="F172" s="340" t="s">
        <v>863</v>
      </c>
      <c r="G172" s="340" t="s">
        <v>864</v>
      </c>
      <c r="H172" s="340">
        <v>56.638782999999997</v>
      </c>
      <c r="I172" s="340">
        <v>-121.65147899999999</v>
      </c>
      <c r="J172" s="340" t="s">
        <v>1591</v>
      </c>
      <c r="K172" s="340" t="s">
        <v>1835</v>
      </c>
      <c r="L172" s="348" t="s">
        <v>103</v>
      </c>
      <c r="M172" s="340"/>
      <c r="N172" s="340"/>
      <c r="O172" s="340"/>
      <c r="Y172" s="24"/>
      <c r="Z172" s="24"/>
      <c r="AA172" s="24"/>
      <c r="AB172" s="24"/>
      <c r="AC172" s="24"/>
      <c r="AD172" s="24"/>
      <c r="AE172" s="24"/>
      <c r="AF172" s="24"/>
      <c r="AG172" s="24"/>
      <c r="AH172" s="24"/>
      <c r="AI172" s="24"/>
      <c r="AJ172" s="24"/>
      <c r="AK172" s="24"/>
      <c r="AL172" s="24"/>
      <c r="AM172" s="24"/>
      <c r="AN172" s="24"/>
      <c r="AO172" s="24"/>
    </row>
    <row r="173" spans="2:41" x14ac:dyDescent="0.25">
      <c r="B173" s="340">
        <v>1844</v>
      </c>
      <c r="C173" s="340" t="s">
        <v>1836</v>
      </c>
      <c r="D173" s="340" t="s">
        <v>1597</v>
      </c>
      <c r="E173" s="349" t="str">
        <f>HYPERLINK(Table20[[#This Row],[Map Link]],Table20[[#This Row],[Map Text]])</f>
        <v>Open Map</v>
      </c>
      <c r="F173" s="340" t="s">
        <v>863</v>
      </c>
      <c r="G173" s="340" t="s">
        <v>864</v>
      </c>
      <c r="H173" s="340">
        <v>56.516553000000002</v>
      </c>
      <c r="I173" s="340">
        <v>-122.11815900000001</v>
      </c>
      <c r="J173" s="340" t="s">
        <v>1591</v>
      </c>
      <c r="K173" s="340" t="s">
        <v>1837</v>
      </c>
      <c r="L173" s="348" t="s">
        <v>103</v>
      </c>
      <c r="M173" s="340"/>
      <c r="N173" s="340"/>
      <c r="O173" s="340"/>
      <c r="Y173" s="24"/>
      <c r="Z173" s="24"/>
      <c r="AA173" s="24"/>
      <c r="AB173" s="24"/>
      <c r="AC173" s="24"/>
      <c r="AD173" s="24"/>
      <c r="AE173" s="24"/>
      <c r="AF173" s="24"/>
      <c r="AG173" s="24"/>
      <c r="AH173" s="24"/>
      <c r="AI173" s="24"/>
      <c r="AJ173" s="24"/>
      <c r="AK173" s="24"/>
      <c r="AL173" s="24"/>
      <c r="AM173" s="24"/>
      <c r="AN173" s="24"/>
      <c r="AO173" s="24"/>
    </row>
    <row r="174" spans="2:41" x14ac:dyDescent="0.25">
      <c r="B174" s="340">
        <v>1365</v>
      </c>
      <c r="C174" s="340" t="s">
        <v>923</v>
      </c>
      <c r="D174" s="340" t="s">
        <v>1597</v>
      </c>
      <c r="E174" s="349" t="str">
        <f>HYPERLINK(Table20[[#This Row],[Map Link]],Table20[[#This Row],[Map Text]])</f>
        <v>Open Map</v>
      </c>
      <c r="F174" s="340" t="s">
        <v>917</v>
      </c>
      <c r="G174" s="340" t="s">
        <v>864</v>
      </c>
      <c r="H174" s="340">
        <v>59.416558999999999</v>
      </c>
      <c r="I174" s="340">
        <v>-126.08510699999999</v>
      </c>
      <c r="J174" s="340" t="s">
        <v>1591</v>
      </c>
      <c r="K174" s="340" t="s">
        <v>1838</v>
      </c>
      <c r="L174" s="348" t="s">
        <v>103</v>
      </c>
      <c r="M174" s="340"/>
      <c r="N174" s="340"/>
      <c r="O174" s="340"/>
      <c r="Y174" s="24"/>
      <c r="Z174" s="24"/>
      <c r="AA174" s="24"/>
      <c r="AB174" s="24"/>
      <c r="AC174" s="24"/>
      <c r="AD174" s="24"/>
      <c r="AE174" s="24"/>
      <c r="AF174" s="24"/>
      <c r="AG174" s="24"/>
      <c r="AH174" s="24"/>
      <c r="AI174" s="24"/>
      <c r="AJ174" s="24"/>
      <c r="AK174" s="24"/>
      <c r="AL174" s="24"/>
      <c r="AM174" s="24"/>
      <c r="AN174" s="24"/>
      <c r="AO174" s="24"/>
    </row>
    <row r="175" spans="2:41" x14ac:dyDescent="0.25">
      <c r="B175" s="340">
        <v>65678</v>
      </c>
      <c r="C175" s="340" t="s">
        <v>1839</v>
      </c>
      <c r="D175" s="340" t="s">
        <v>1590</v>
      </c>
      <c r="E175" s="349" t="str">
        <f>HYPERLINK(Table20[[#This Row],[Map Link]],Table20[[#This Row],[Map Text]])</f>
        <v>Open Map</v>
      </c>
      <c r="F175" s="340" t="s">
        <v>1592</v>
      </c>
      <c r="G175" s="340" t="s">
        <v>769</v>
      </c>
      <c r="H175" s="340">
        <v>59.916536999999998</v>
      </c>
      <c r="I175" s="340">
        <v>-128.501892</v>
      </c>
      <c r="J175" s="340" t="s">
        <v>1591</v>
      </c>
      <c r="K175" s="340" t="s">
        <v>1840</v>
      </c>
      <c r="L175" s="348" t="s">
        <v>181</v>
      </c>
      <c r="M175" s="340"/>
      <c r="N175" s="340"/>
      <c r="O175" s="340"/>
      <c r="Y175" s="24"/>
      <c r="Z175" s="24"/>
      <c r="AA175" s="24"/>
      <c r="AB175" s="24"/>
      <c r="AC175" s="24"/>
      <c r="AD175" s="24"/>
      <c r="AE175" s="24"/>
      <c r="AF175" s="24"/>
      <c r="AG175" s="24"/>
      <c r="AH175" s="24"/>
      <c r="AI175" s="24"/>
      <c r="AJ175" s="24"/>
      <c r="AK175" s="24"/>
      <c r="AL175" s="24"/>
      <c r="AM175" s="24"/>
      <c r="AN175" s="24"/>
      <c r="AO175" s="24"/>
    </row>
    <row r="176" spans="2:41" x14ac:dyDescent="0.25">
      <c r="B176" s="340">
        <v>10148</v>
      </c>
      <c r="C176" s="340" t="s">
        <v>1841</v>
      </c>
      <c r="D176" s="340" t="s">
        <v>1036</v>
      </c>
      <c r="E176" s="349" t="str">
        <f>HYPERLINK(Table20[[#This Row],[Map Link]],Table20[[#This Row],[Map Text]])</f>
        <v>Open Map</v>
      </c>
      <c r="F176" s="340" t="s">
        <v>863</v>
      </c>
      <c r="G176" s="340" t="s">
        <v>864</v>
      </c>
      <c r="H176" s="340">
        <v>55.566546000000002</v>
      </c>
      <c r="I176" s="340">
        <v>-121.38476199999999</v>
      </c>
      <c r="J176" s="340" t="s">
        <v>1591</v>
      </c>
      <c r="K176" s="340" t="s">
        <v>1842</v>
      </c>
      <c r="L176" s="348" t="s">
        <v>103</v>
      </c>
      <c r="M176" s="340"/>
      <c r="N176" s="340"/>
      <c r="O176" s="340"/>
      <c r="Y176" s="24"/>
      <c r="Z176" s="24"/>
      <c r="AA176" s="24"/>
      <c r="AB176" s="24"/>
      <c r="AC176" s="24"/>
      <c r="AD176" s="24"/>
      <c r="AE176" s="24"/>
      <c r="AF176" s="24"/>
      <c r="AG176" s="24"/>
      <c r="AH176" s="24"/>
      <c r="AI176" s="24"/>
      <c r="AJ176" s="24"/>
      <c r="AK176" s="24"/>
      <c r="AL176" s="24"/>
      <c r="AM176" s="24"/>
      <c r="AN176" s="24"/>
      <c r="AO176" s="24"/>
    </row>
    <row r="177" spans="2:41" x14ac:dyDescent="0.25">
      <c r="B177" s="340">
        <v>11496</v>
      </c>
      <c r="C177" s="340" t="s">
        <v>934</v>
      </c>
      <c r="D177" s="340" t="s">
        <v>1036</v>
      </c>
      <c r="E177" s="349" t="str">
        <f>HYPERLINK(Table20[[#This Row],[Map Link]],Table20[[#This Row],[Map Text]])</f>
        <v>Open Map</v>
      </c>
      <c r="F177" s="340" t="s">
        <v>1592</v>
      </c>
      <c r="G177" s="340" t="s">
        <v>769</v>
      </c>
      <c r="H177" s="340">
        <v>59.933204000000003</v>
      </c>
      <c r="I177" s="340">
        <v>-128.501893</v>
      </c>
      <c r="J177" s="340" t="s">
        <v>1591</v>
      </c>
      <c r="K177" s="340" t="s">
        <v>1843</v>
      </c>
      <c r="L177" s="348" t="s">
        <v>103</v>
      </c>
      <c r="M177" s="340"/>
      <c r="N177" s="340"/>
      <c r="O177" s="340"/>
      <c r="Y177" s="24"/>
      <c r="Z177" s="24"/>
      <c r="AA177" s="24"/>
      <c r="AB177" s="24"/>
      <c r="AC177" s="24"/>
      <c r="AD177" s="24"/>
      <c r="AE177" s="24"/>
      <c r="AF177" s="24"/>
      <c r="AG177" s="24"/>
      <c r="AH177" s="24"/>
      <c r="AI177" s="24"/>
      <c r="AJ177" s="24"/>
      <c r="AK177" s="24"/>
      <c r="AL177" s="24"/>
      <c r="AM177" s="24"/>
      <c r="AN177" s="24"/>
      <c r="AO177" s="24"/>
    </row>
    <row r="178" spans="2:41" x14ac:dyDescent="0.25">
      <c r="B178" s="340">
        <v>12177</v>
      </c>
      <c r="C178" s="340" t="s">
        <v>1844</v>
      </c>
      <c r="D178" s="340" t="s">
        <v>1036</v>
      </c>
      <c r="E178" s="349" t="str">
        <f>HYPERLINK(Table20[[#This Row],[Map Link]],Table20[[#This Row],[Map Text]])</f>
        <v>Open Map</v>
      </c>
      <c r="F178" s="340" t="s">
        <v>863</v>
      </c>
      <c r="G178" s="340" t="s">
        <v>864</v>
      </c>
      <c r="H178" s="340">
        <v>56.068333000000003</v>
      </c>
      <c r="I178" s="340">
        <v>-121.83666700000001</v>
      </c>
      <c r="J178" s="340" t="s">
        <v>1591</v>
      </c>
      <c r="K178" s="340" t="s">
        <v>1845</v>
      </c>
      <c r="L178" s="348" t="s">
        <v>103</v>
      </c>
      <c r="M178" s="340"/>
      <c r="N178" s="340"/>
      <c r="O178" s="340"/>
      <c r="Y178" s="24"/>
      <c r="Z178" s="24"/>
      <c r="AA178" s="24"/>
      <c r="AB178" s="24"/>
      <c r="AC178" s="24"/>
      <c r="AD178" s="24"/>
      <c r="AE178" s="24"/>
      <c r="AF178" s="24"/>
      <c r="AG178" s="24"/>
      <c r="AH178" s="24"/>
      <c r="AI178" s="24"/>
      <c r="AJ178" s="24"/>
      <c r="AK178" s="24"/>
      <c r="AL178" s="24"/>
      <c r="AM178" s="24"/>
      <c r="AN178" s="24"/>
      <c r="AO178" s="24"/>
    </row>
    <row r="179" spans="2:41" x14ac:dyDescent="0.25">
      <c r="B179" s="340">
        <v>35801</v>
      </c>
      <c r="C179" s="340" t="s">
        <v>1846</v>
      </c>
      <c r="D179" s="340" t="s">
        <v>1597</v>
      </c>
      <c r="E179" s="349" t="str">
        <f>HYPERLINK(Table20[[#This Row],[Map Link]],Table20[[#This Row],[Map Text]])</f>
        <v>Open Map</v>
      </c>
      <c r="F179" s="340" t="s">
        <v>917</v>
      </c>
      <c r="G179" s="340" t="s">
        <v>864</v>
      </c>
      <c r="H179" s="340">
        <v>58.499884999999999</v>
      </c>
      <c r="I179" s="340">
        <v>-125.168359</v>
      </c>
      <c r="J179" s="340" t="s">
        <v>1591</v>
      </c>
      <c r="K179" s="340" t="s">
        <v>1847</v>
      </c>
      <c r="L179" s="348" t="s">
        <v>103</v>
      </c>
      <c r="M179" s="340"/>
      <c r="N179" s="340"/>
      <c r="O179" s="340"/>
      <c r="Y179" s="24"/>
      <c r="Z179" s="24"/>
      <c r="AA179" s="24"/>
      <c r="AB179" s="24"/>
      <c r="AC179" s="24"/>
      <c r="AD179" s="24"/>
      <c r="AE179" s="24"/>
      <c r="AF179" s="24"/>
      <c r="AG179" s="24"/>
      <c r="AH179" s="24"/>
      <c r="AI179" s="24"/>
      <c r="AJ179" s="24"/>
      <c r="AK179" s="24"/>
      <c r="AL179" s="24"/>
      <c r="AM179" s="24"/>
      <c r="AN179" s="24"/>
      <c r="AO179" s="24"/>
    </row>
    <row r="180" spans="2:41" x14ac:dyDescent="0.25">
      <c r="B180" s="340">
        <v>6445</v>
      </c>
      <c r="C180" s="340" t="s">
        <v>1848</v>
      </c>
      <c r="D180" s="340" t="s">
        <v>1036</v>
      </c>
      <c r="E180" s="349" t="str">
        <f>HYPERLINK(Table20[[#This Row],[Map Link]],Table20[[#This Row],[Map Text]])</f>
        <v>Open Map</v>
      </c>
      <c r="F180" s="340" t="s">
        <v>863</v>
      </c>
      <c r="G180" s="340" t="s">
        <v>864</v>
      </c>
      <c r="H180" s="340">
        <v>57.333226000000003</v>
      </c>
      <c r="I180" s="340">
        <v>-122.78488299999999</v>
      </c>
      <c r="J180" s="340" t="s">
        <v>1591</v>
      </c>
      <c r="K180" s="340" t="s">
        <v>1849</v>
      </c>
      <c r="L180" s="348" t="s">
        <v>103</v>
      </c>
      <c r="M180" s="340"/>
      <c r="N180" s="340"/>
      <c r="O180" s="340"/>
      <c r="Y180" s="24"/>
      <c r="Z180" s="24"/>
      <c r="AA180" s="24"/>
      <c r="AB180" s="24"/>
      <c r="AC180" s="24"/>
      <c r="AD180" s="24"/>
      <c r="AE180" s="24"/>
      <c r="AF180" s="24"/>
      <c r="AG180" s="24"/>
      <c r="AH180" s="24"/>
      <c r="AI180" s="24"/>
      <c r="AJ180" s="24"/>
      <c r="AK180" s="24"/>
      <c r="AL180" s="24"/>
      <c r="AM180" s="24"/>
      <c r="AN180" s="24"/>
      <c r="AO180" s="24"/>
    </row>
    <row r="181" spans="2:41" x14ac:dyDescent="0.25">
      <c r="B181" s="340">
        <v>19588</v>
      </c>
      <c r="C181" s="340" t="s">
        <v>912</v>
      </c>
      <c r="D181" s="340" t="s">
        <v>1597</v>
      </c>
      <c r="E181" s="349" t="str">
        <f>HYPERLINK(Table20[[#This Row],[Map Link]],Table20[[#This Row],[Map Text]])</f>
        <v>Open Map</v>
      </c>
      <c r="F181" s="340" t="s">
        <v>863</v>
      </c>
      <c r="G181" s="340" t="s">
        <v>864</v>
      </c>
      <c r="H181" s="340">
        <v>56.633217000000002</v>
      </c>
      <c r="I181" s="340">
        <v>-122.468176</v>
      </c>
      <c r="J181" s="340" t="s">
        <v>1591</v>
      </c>
      <c r="K181" s="340" t="s">
        <v>1850</v>
      </c>
      <c r="L181" s="348" t="s">
        <v>103</v>
      </c>
      <c r="M181" s="340"/>
      <c r="N181" s="340"/>
      <c r="O181" s="340"/>
      <c r="Y181" s="24"/>
      <c r="Z181" s="24"/>
      <c r="AA181" s="24"/>
      <c r="AB181" s="24"/>
      <c r="AC181" s="24"/>
      <c r="AD181" s="24"/>
      <c r="AE181" s="24"/>
      <c r="AF181" s="24"/>
      <c r="AG181" s="24"/>
      <c r="AH181" s="24"/>
      <c r="AI181" s="24"/>
      <c r="AJ181" s="24"/>
      <c r="AK181" s="24"/>
      <c r="AL181" s="24"/>
      <c r="AM181" s="24"/>
      <c r="AN181" s="24"/>
      <c r="AO181" s="24"/>
    </row>
    <row r="182" spans="2:41" x14ac:dyDescent="0.25">
      <c r="B182" s="340">
        <v>20569</v>
      </c>
      <c r="C182" s="340" t="s">
        <v>1851</v>
      </c>
      <c r="D182" s="340" t="s">
        <v>1597</v>
      </c>
      <c r="E182" s="349" t="str">
        <f>HYPERLINK(Table20[[#This Row],[Map Link]],Table20[[#This Row],[Map Text]])</f>
        <v>Open Map</v>
      </c>
      <c r="F182" s="340" t="s">
        <v>863</v>
      </c>
      <c r="G182" s="340" t="s">
        <v>864</v>
      </c>
      <c r="H182" s="340">
        <v>56.516553000000002</v>
      </c>
      <c r="I182" s="340">
        <v>-122.151493</v>
      </c>
      <c r="J182" s="340" t="s">
        <v>1591</v>
      </c>
      <c r="K182" s="340" t="s">
        <v>1852</v>
      </c>
      <c r="L182" s="348" t="s">
        <v>103</v>
      </c>
      <c r="M182" s="340"/>
      <c r="N182" s="340"/>
      <c r="O182" s="340"/>
      <c r="Y182" s="24"/>
      <c r="Z182" s="24"/>
      <c r="AA182" s="24"/>
      <c r="AB182" s="24"/>
      <c r="AC182" s="24"/>
      <c r="AD182" s="24"/>
      <c r="AE182" s="24"/>
      <c r="AF182" s="24"/>
      <c r="AG182" s="24"/>
      <c r="AH182" s="24"/>
      <c r="AI182" s="24"/>
      <c r="AJ182" s="24"/>
      <c r="AK182" s="24"/>
      <c r="AL182" s="24"/>
      <c r="AM182" s="24"/>
      <c r="AN182" s="24"/>
      <c r="AO182" s="24"/>
    </row>
    <row r="183" spans="2:41" x14ac:dyDescent="0.25">
      <c r="B183" s="340">
        <v>23605</v>
      </c>
      <c r="C183" s="340" t="s">
        <v>881</v>
      </c>
      <c r="D183" s="340" t="s">
        <v>1597</v>
      </c>
      <c r="E183" s="349" t="str">
        <f>HYPERLINK(Table20[[#This Row],[Map Link]],Table20[[#This Row],[Map Text]])</f>
        <v>Open Map</v>
      </c>
      <c r="F183" s="340" t="s">
        <v>863</v>
      </c>
      <c r="G183" s="340" t="s">
        <v>864</v>
      </c>
      <c r="H183" s="340">
        <v>56.383229999999998</v>
      </c>
      <c r="I183" s="340">
        <v>-121.08478100000001</v>
      </c>
      <c r="J183" s="340" t="s">
        <v>1591</v>
      </c>
      <c r="K183" s="340" t="s">
        <v>1853</v>
      </c>
      <c r="L183" s="348" t="s">
        <v>103</v>
      </c>
      <c r="M183" s="340"/>
      <c r="N183" s="340"/>
      <c r="O183" s="340"/>
      <c r="Y183" s="24"/>
      <c r="Z183" s="24"/>
      <c r="AA183" s="24"/>
      <c r="AB183" s="24"/>
      <c r="AC183" s="24"/>
      <c r="AD183" s="24"/>
      <c r="AE183" s="24"/>
      <c r="AF183" s="24"/>
      <c r="AG183" s="24"/>
      <c r="AH183" s="24"/>
      <c r="AI183" s="24"/>
      <c r="AJ183" s="24"/>
      <c r="AK183" s="24"/>
      <c r="AL183" s="24"/>
      <c r="AM183" s="24"/>
      <c r="AN183" s="24"/>
      <c r="AO183" s="24"/>
    </row>
    <row r="184" spans="2:41" x14ac:dyDescent="0.25">
      <c r="B184" s="340">
        <v>6182</v>
      </c>
      <c r="C184" s="340" t="s">
        <v>876</v>
      </c>
      <c r="D184" s="340" t="s">
        <v>1036</v>
      </c>
      <c r="E184" s="349" t="str">
        <f>HYPERLINK(Table20[[#This Row],[Map Link]],Table20[[#This Row],[Map Text]])</f>
        <v>Open Map</v>
      </c>
      <c r="F184" s="340" t="s">
        <v>863</v>
      </c>
      <c r="G184" s="340" t="s">
        <v>864</v>
      </c>
      <c r="H184" s="340">
        <v>55.833213000000001</v>
      </c>
      <c r="I184" s="340">
        <v>-121.734785</v>
      </c>
      <c r="J184" s="340" t="s">
        <v>1591</v>
      </c>
      <c r="K184" s="340" t="s">
        <v>1854</v>
      </c>
      <c r="L184" s="348" t="s">
        <v>103</v>
      </c>
      <c r="M184" s="340"/>
      <c r="N184" s="340"/>
      <c r="O184" s="340"/>
      <c r="Y184" s="24"/>
      <c r="Z184" s="24"/>
      <c r="AA184" s="24"/>
      <c r="AB184" s="24"/>
      <c r="AC184" s="24"/>
      <c r="AD184" s="24"/>
      <c r="AE184" s="24"/>
      <c r="AF184" s="24"/>
      <c r="AG184" s="24"/>
      <c r="AH184" s="24"/>
      <c r="AI184" s="24"/>
      <c r="AJ184" s="24"/>
      <c r="AK184" s="24"/>
      <c r="AL184" s="24"/>
      <c r="AM184" s="24"/>
      <c r="AN184" s="24"/>
      <c r="AO184" s="24"/>
    </row>
    <row r="185" spans="2:41" x14ac:dyDescent="0.25">
      <c r="B185" s="340">
        <v>7109</v>
      </c>
      <c r="C185" s="340" t="s">
        <v>898</v>
      </c>
      <c r="D185" s="340" t="s">
        <v>1597</v>
      </c>
      <c r="E185" s="349" t="str">
        <f>HYPERLINK(Table20[[#This Row],[Map Link]],Table20[[#This Row],[Map Text]])</f>
        <v>Open Map</v>
      </c>
      <c r="F185" s="340" t="s">
        <v>863</v>
      </c>
      <c r="G185" s="340" t="s">
        <v>864</v>
      </c>
      <c r="H185" s="340">
        <v>56.449899000000002</v>
      </c>
      <c r="I185" s="340">
        <v>-120.918111</v>
      </c>
      <c r="J185" s="340" t="s">
        <v>1591</v>
      </c>
      <c r="K185" s="340" t="s">
        <v>1855</v>
      </c>
      <c r="L185" s="348" t="s">
        <v>103</v>
      </c>
      <c r="M185" s="340"/>
      <c r="N185" s="340"/>
      <c r="O185" s="340"/>
      <c r="Y185" s="24"/>
      <c r="Z185" s="24"/>
      <c r="AA185" s="24"/>
      <c r="AB185" s="24"/>
      <c r="AC185" s="24"/>
      <c r="AD185" s="24"/>
      <c r="AE185" s="24"/>
      <c r="AF185" s="24"/>
      <c r="AG185" s="24"/>
      <c r="AH185" s="24"/>
      <c r="AI185" s="24"/>
      <c r="AJ185" s="24"/>
      <c r="AK185" s="24"/>
      <c r="AL185" s="24"/>
      <c r="AM185" s="24"/>
      <c r="AN185" s="24"/>
      <c r="AO185" s="24"/>
    </row>
    <row r="186" spans="2:41" x14ac:dyDescent="0.25">
      <c r="B186" s="340">
        <v>65688</v>
      </c>
      <c r="C186" s="340" t="s">
        <v>1856</v>
      </c>
      <c r="D186" s="340" t="s">
        <v>1590</v>
      </c>
      <c r="E186" s="349" t="str">
        <f>HYPERLINK(Table20[[#This Row],[Map Link]],Table20[[#This Row],[Map Text]])</f>
        <v>Open Map</v>
      </c>
      <c r="F186" s="340" t="s">
        <v>917</v>
      </c>
      <c r="G186" s="340" t="s">
        <v>864</v>
      </c>
      <c r="H186" s="340">
        <v>59.633215999999997</v>
      </c>
      <c r="I186" s="340">
        <v>-127.135158</v>
      </c>
      <c r="J186" s="340" t="s">
        <v>1591</v>
      </c>
      <c r="K186" s="340" t="s">
        <v>1857</v>
      </c>
      <c r="L186" s="348" t="s">
        <v>181</v>
      </c>
      <c r="M186" s="340"/>
      <c r="N186" s="340"/>
      <c r="O186" s="340"/>
      <c r="Y186" s="24"/>
      <c r="Z186" s="24"/>
      <c r="AA186" s="24"/>
      <c r="AB186" s="24"/>
      <c r="AC186" s="24"/>
      <c r="AD186" s="24"/>
      <c r="AE186" s="24"/>
      <c r="AF186" s="24"/>
      <c r="AG186" s="24"/>
      <c r="AH186" s="24"/>
      <c r="AI186" s="24"/>
      <c r="AJ186" s="24"/>
      <c r="AK186" s="24"/>
      <c r="AL186" s="24"/>
      <c r="AM186" s="24"/>
      <c r="AN186" s="24"/>
      <c r="AO186" s="24"/>
    </row>
    <row r="187" spans="2:41" x14ac:dyDescent="0.25">
      <c r="B187" s="340">
        <v>8268</v>
      </c>
      <c r="C187" s="340" t="s">
        <v>922</v>
      </c>
      <c r="D187" s="340" t="s">
        <v>1597</v>
      </c>
      <c r="E187" s="349" t="str">
        <f>HYPERLINK(Table20[[#This Row],[Map Link]],Table20[[#This Row],[Map Text]])</f>
        <v>Open Map</v>
      </c>
      <c r="F187" s="340" t="s">
        <v>917</v>
      </c>
      <c r="G187" s="340" t="s">
        <v>864</v>
      </c>
      <c r="H187" s="340">
        <v>58.933219999999999</v>
      </c>
      <c r="I187" s="340">
        <v>-125.76840300000001</v>
      </c>
      <c r="J187" s="340" t="s">
        <v>1591</v>
      </c>
      <c r="K187" s="340" t="s">
        <v>1858</v>
      </c>
      <c r="L187" s="348" t="s">
        <v>103</v>
      </c>
      <c r="M187" s="340"/>
      <c r="N187" s="340"/>
      <c r="O187" s="340"/>
      <c r="Y187" s="24"/>
      <c r="Z187" s="24"/>
      <c r="AA187" s="24"/>
      <c r="AB187" s="24"/>
      <c r="AC187" s="24"/>
      <c r="AD187" s="24"/>
      <c r="AE187" s="24"/>
      <c r="AF187" s="24"/>
      <c r="AG187" s="24"/>
      <c r="AH187" s="24"/>
      <c r="AI187" s="24"/>
      <c r="AJ187" s="24"/>
      <c r="AK187" s="24"/>
      <c r="AL187" s="24"/>
      <c r="AM187" s="24"/>
      <c r="AN187" s="24"/>
      <c r="AO187" s="24"/>
    </row>
    <row r="188" spans="2:41" x14ac:dyDescent="0.25">
      <c r="B188" s="340">
        <v>35918</v>
      </c>
      <c r="C188" s="340" t="s">
        <v>1859</v>
      </c>
      <c r="D188" s="340" t="s">
        <v>1597</v>
      </c>
      <c r="E188" s="349" t="str">
        <f>HYPERLINK(Table20[[#This Row],[Map Link]],Table20[[#This Row],[Map Text]])</f>
        <v>Open Map</v>
      </c>
      <c r="F188" s="340" t="s">
        <v>863</v>
      </c>
      <c r="G188" s="340" t="s">
        <v>864</v>
      </c>
      <c r="H188" s="340">
        <v>56.533233000000003</v>
      </c>
      <c r="I188" s="340">
        <v>-121.001451</v>
      </c>
      <c r="J188" s="340" t="s">
        <v>1591</v>
      </c>
      <c r="K188" s="340" t="s">
        <v>1860</v>
      </c>
      <c r="L188" s="348" t="s">
        <v>103</v>
      </c>
      <c r="M188" s="340"/>
      <c r="N188" s="340"/>
      <c r="O188" s="340"/>
      <c r="Y188" s="24"/>
      <c r="Z188" s="24"/>
      <c r="AA188" s="24"/>
      <c r="AB188" s="24"/>
      <c r="AC188" s="24"/>
      <c r="AD188" s="24"/>
      <c r="AE188" s="24"/>
      <c r="AF188" s="24"/>
      <c r="AG188" s="24"/>
      <c r="AH188" s="24"/>
      <c r="AI188" s="24"/>
      <c r="AJ188" s="24"/>
      <c r="AK188" s="24"/>
      <c r="AL188" s="24"/>
      <c r="AM188" s="24"/>
      <c r="AN188" s="24"/>
      <c r="AO188" s="24"/>
    </row>
    <row r="189" spans="2:41" x14ac:dyDescent="0.25">
      <c r="B189" s="340">
        <v>8363</v>
      </c>
      <c r="C189" s="340" t="s">
        <v>1861</v>
      </c>
      <c r="D189" s="340" t="s">
        <v>1597</v>
      </c>
      <c r="E189" s="349" t="str">
        <f>HYPERLINK(Table20[[#This Row],[Map Link]],Table20[[#This Row],[Map Text]])</f>
        <v>Open Map</v>
      </c>
      <c r="F189" s="340" t="s">
        <v>917</v>
      </c>
      <c r="G189" s="340" t="s">
        <v>864</v>
      </c>
      <c r="H189" s="340">
        <v>58.761034000000002</v>
      </c>
      <c r="I189" s="340">
        <v>-122.693276</v>
      </c>
      <c r="J189" s="340" t="s">
        <v>1591</v>
      </c>
      <c r="K189" s="340" t="s">
        <v>1862</v>
      </c>
      <c r="L189" s="348" t="s">
        <v>103</v>
      </c>
      <c r="M189" s="340"/>
      <c r="N189" s="340"/>
      <c r="O189" s="340"/>
      <c r="Y189" s="24"/>
      <c r="Z189" s="24"/>
      <c r="AA189" s="24"/>
      <c r="AB189" s="24"/>
      <c r="AC189" s="24"/>
      <c r="AD189" s="24"/>
      <c r="AE189" s="24"/>
      <c r="AF189" s="24"/>
      <c r="AG189" s="24"/>
      <c r="AH189" s="24"/>
      <c r="AI189" s="24"/>
      <c r="AJ189" s="24"/>
      <c r="AK189" s="24"/>
      <c r="AL189" s="24"/>
      <c r="AM189" s="24"/>
      <c r="AN189" s="24"/>
      <c r="AO189" s="24"/>
    </row>
    <row r="190" spans="2:41" x14ac:dyDescent="0.25">
      <c r="B190" s="340">
        <v>13497</v>
      </c>
      <c r="C190" s="340" t="s">
        <v>1863</v>
      </c>
      <c r="D190" s="340" t="s">
        <v>1597</v>
      </c>
      <c r="E190" s="349" t="str">
        <f>HYPERLINK(Table20[[#This Row],[Map Link]],Table20[[#This Row],[Map Text]])</f>
        <v>Open Map</v>
      </c>
      <c r="F190" s="340" t="s">
        <v>917</v>
      </c>
      <c r="G190" s="340" t="s">
        <v>864</v>
      </c>
      <c r="H190" s="340">
        <v>59.499921999999998</v>
      </c>
      <c r="I190" s="340">
        <v>-124.01836400000001</v>
      </c>
      <c r="J190" s="340" t="s">
        <v>1591</v>
      </c>
      <c r="K190" s="340" t="s">
        <v>1864</v>
      </c>
      <c r="L190" s="348" t="s">
        <v>103</v>
      </c>
      <c r="M190" s="340"/>
      <c r="N190" s="340"/>
      <c r="O190" s="340"/>
      <c r="Y190" s="24"/>
      <c r="Z190" s="24"/>
      <c r="AA190" s="24"/>
      <c r="AB190" s="24"/>
      <c r="AC190" s="24"/>
      <c r="AD190" s="24"/>
      <c r="AE190" s="24"/>
      <c r="AF190" s="24"/>
      <c r="AG190" s="24"/>
      <c r="AH190" s="24"/>
      <c r="AI190" s="24"/>
      <c r="AJ190" s="24"/>
      <c r="AK190" s="24"/>
      <c r="AL190" s="24"/>
      <c r="AM190" s="24"/>
      <c r="AN190" s="24"/>
      <c r="AO190" s="24"/>
    </row>
    <row r="191" spans="2:41" x14ac:dyDescent="0.25">
      <c r="B191" s="340">
        <v>17118</v>
      </c>
      <c r="C191" s="340" t="s">
        <v>1865</v>
      </c>
      <c r="D191" s="340" t="s">
        <v>1597</v>
      </c>
      <c r="E191" s="349" t="str">
        <f>HYPERLINK(Table20[[#This Row],[Map Link]],Table20[[#This Row],[Map Text]])</f>
        <v>Open Map</v>
      </c>
      <c r="F191" s="340" t="s">
        <v>863</v>
      </c>
      <c r="G191" s="340" t="s">
        <v>864</v>
      </c>
      <c r="H191" s="340">
        <v>56.433235000000003</v>
      </c>
      <c r="I191" s="340">
        <v>-120.718103</v>
      </c>
      <c r="J191" s="340" t="s">
        <v>1591</v>
      </c>
      <c r="K191" s="340" t="s">
        <v>1866</v>
      </c>
      <c r="L191" s="348" t="s">
        <v>103</v>
      </c>
      <c r="M191" s="340"/>
      <c r="N191" s="340"/>
      <c r="O191" s="340"/>
      <c r="Y191" s="24"/>
      <c r="Z191" s="24"/>
      <c r="AA191" s="24"/>
      <c r="AB191" s="24"/>
      <c r="AC191" s="24"/>
      <c r="AD191" s="24"/>
      <c r="AE191" s="24"/>
      <c r="AF191" s="24"/>
      <c r="AG191" s="24"/>
      <c r="AH191" s="24"/>
      <c r="AI191" s="24"/>
      <c r="AJ191" s="24"/>
      <c r="AK191" s="24"/>
      <c r="AL191" s="24"/>
      <c r="AM191" s="24"/>
      <c r="AN191" s="24"/>
      <c r="AO191" s="24"/>
    </row>
    <row r="192" spans="2:41" x14ac:dyDescent="0.25">
      <c r="B192" s="340">
        <v>60100</v>
      </c>
      <c r="C192" s="340" t="s">
        <v>917</v>
      </c>
      <c r="D192" s="340" t="s">
        <v>1728</v>
      </c>
      <c r="E192" s="349" t="str">
        <f>HYPERLINK(Table20[[#This Row],[Map Link]],Table20[[#This Row],[Map Text]])</f>
        <v>Open Map</v>
      </c>
      <c r="F192" s="340" t="s">
        <v>917</v>
      </c>
      <c r="G192" s="340" t="s">
        <v>864</v>
      </c>
      <c r="H192" s="340">
        <v>58.803888999999998</v>
      </c>
      <c r="I192" s="340">
        <v>-122.706667</v>
      </c>
      <c r="J192" s="340" t="s">
        <v>1591</v>
      </c>
      <c r="K192" s="340" t="s">
        <v>1867</v>
      </c>
      <c r="L192" s="348" t="s">
        <v>103</v>
      </c>
      <c r="M192" s="340"/>
      <c r="N192" s="340"/>
      <c r="O192" s="340"/>
      <c r="Y192" s="24"/>
      <c r="Z192" s="24"/>
      <c r="AA192" s="24"/>
      <c r="AB192" s="24"/>
      <c r="AC192" s="24"/>
      <c r="AD192" s="24"/>
      <c r="AE192" s="24"/>
      <c r="AF192" s="24"/>
      <c r="AG192" s="24"/>
      <c r="AH192" s="24"/>
      <c r="AI192" s="24"/>
      <c r="AJ192" s="24"/>
      <c r="AK192" s="24"/>
      <c r="AL192" s="24"/>
      <c r="AM192" s="24"/>
      <c r="AN192" s="24"/>
      <c r="AO192" s="24"/>
    </row>
    <row r="193" spans="2:41" x14ac:dyDescent="0.25">
      <c r="B193" s="340">
        <v>18631</v>
      </c>
      <c r="C193" s="340" t="s">
        <v>785</v>
      </c>
      <c r="D193" s="340" t="s">
        <v>1036</v>
      </c>
      <c r="E193" s="349" t="str">
        <f>HYPERLINK(Table20[[#This Row],[Map Link]],Table20[[#This Row],[Map Text]])</f>
        <v>Open Map</v>
      </c>
      <c r="F193" s="340" t="s">
        <v>863</v>
      </c>
      <c r="G193" s="340" t="s">
        <v>864</v>
      </c>
      <c r="H193" s="340">
        <v>56.199896000000003</v>
      </c>
      <c r="I193" s="340">
        <v>-120.81809800000001</v>
      </c>
      <c r="J193" s="340" t="s">
        <v>1591</v>
      </c>
      <c r="K193" s="340" t="s">
        <v>1868</v>
      </c>
      <c r="L193" s="348" t="s">
        <v>103</v>
      </c>
      <c r="M193" s="340"/>
      <c r="N193" s="340"/>
      <c r="O193" s="340"/>
      <c r="Y193" s="24"/>
      <c r="Z193" s="24"/>
      <c r="AA193" s="24"/>
      <c r="AB193" s="24"/>
      <c r="AC193" s="24"/>
      <c r="AD193" s="24"/>
      <c r="AE193" s="24"/>
      <c r="AF193" s="24"/>
      <c r="AG193" s="24"/>
      <c r="AH193" s="24"/>
      <c r="AI193" s="24"/>
      <c r="AJ193" s="24"/>
      <c r="AK193" s="24"/>
      <c r="AL193" s="24"/>
      <c r="AM193" s="24"/>
      <c r="AN193" s="24"/>
      <c r="AO193" s="24"/>
    </row>
    <row r="194" spans="2:41" x14ac:dyDescent="0.25">
      <c r="B194" s="340">
        <v>18633</v>
      </c>
      <c r="C194" s="340" t="s">
        <v>1869</v>
      </c>
      <c r="D194" s="340" t="s">
        <v>1036</v>
      </c>
      <c r="E194" s="349" t="str">
        <f>HYPERLINK(Table20[[#This Row],[Map Link]],Table20[[#This Row],[Map Text]])</f>
        <v>Open Map</v>
      </c>
      <c r="F194" s="340" t="s">
        <v>917</v>
      </c>
      <c r="G194" s="340" t="s">
        <v>864</v>
      </c>
      <c r="H194" s="340">
        <v>58.823889000000001</v>
      </c>
      <c r="I194" s="340">
        <v>-122.5425</v>
      </c>
      <c r="J194" s="340" t="s">
        <v>1591</v>
      </c>
      <c r="K194" s="340" t="s">
        <v>1870</v>
      </c>
      <c r="L194" s="348" t="s">
        <v>103</v>
      </c>
      <c r="M194" s="340"/>
      <c r="N194" s="340"/>
      <c r="O194" s="340"/>
      <c r="Y194" s="24"/>
      <c r="Z194" s="24"/>
      <c r="AA194" s="24"/>
      <c r="AB194" s="24"/>
      <c r="AC194" s="24"/>
      <c r="AD194" s="24"/>
      <c r="AE194" s="24"/>
      <c r="AF194" s="24"/>
      <c r="AG194" s="24"/>
      <c r="AH194" s="24"/>
      <c r="AI194" s="24"/>
      <c r="AJ194" s="24"/>
      <c r="AK194" s="24"/>
      <c r="AL194" s="24"/>
      <c r="AM194" s="24"/>
      <c r="AN194" s="24"/>
      <c r="AO194" s="24"/>
    </row>
    <row r="195" spans="2:41" x14ac:dyDescent="0.25">
      <c r="B195" s="340">
        <v>41123</v>
      </c>
      <c r="C195" s="340" t="s">
        <v>900</v>
      </c>
      <c r="D195" s="340" t="s">
        <v>1036</v>
      </c>
      <c r="E195" s="349" t="str">
        <f>HYPERLINK(Table20[[#This Row],[Map Link]],Table20[[#This Row],[Map Text]])</f>
        <v>Open Map</v>
      </c>
      <c r="F195" s="340" t="s">
        <v>863</v>
      </c>
      <c r="G195" s="340" t="s">
        <v>864</v>
      </c>
      <c r="H195" s="340">
        <v>56.604075000000002</v>
      </c>
      <c r="I195" s="340">
        <v>-120.37920800000001</v>
      </c>
      <c r="J195" s="340" t="s">
        <v>1591</v>
      </c>
      <c r="K195" s="340" t="s">
        <v>1871</v>
      </c>
      <c r="L195" s="348" t="s">
        <v>103</v>
      </c>
      <c r="M195" s="340"/>
      <c r="N195" s="340"/>
      <c r="O195" s="340"/>
      <c r="Y195" s="24"/>
      <c r="Z195" s="24"/>
      <c r="AA195" s="24"/>
      <c r="AB195" s="24"/>
      <c r="AC195" s="24"/>
      <c r="AD195" s="24"/>
      <c r="AE195" s="24"/>
      <c r="AF195" s="24"/>
      <c r="AG195" s="24"/>
      <c r="AH195" s="24"/>
      <c r="AI195" s="24"/>
      <c r="AJ195" s="24"/>
      <c r="AK195" s="24"/>
      <c r="AL195" s="24"/>
      <c r="AM195" s="24"/>
      <c r="AN195" s="24"/>
      <c r="AO195" s="24"/>
    </row>
    <row r="196" spans="2:41" x14ac:dyDescent="0.25">
      <c r="B196" s="340">
        <v>16027</v>
      </c>
      <c r="C196" s="340" t="s">
        <v>1872</v>
      </c>
      <c r="D196" s="340" t="s">
        <v>1597</v>
      </c>
      <c r="E196" s="349" t="str">
        <f>HYPERLINK(Table20[[#This Row],[Map Link]],Table20[[#This Row],[Map Text]])</f>
        <v>Open Map</v>
      </c>
      <c r="F196" s="340" t="s">
        <v>863</v>
      </c>
      <c r="G196" s="340" t="s">
        <v>864</v>
      </c>
      <c r="H196" s="340">
        <v>55.916561000000002</v>
      </c>
      <c r="I196" s="340">
        <v>-120.568078</v>
      </c>
      <c r="J196" s="340" t="s">
        <v>1591</v>
      </c>
      <c r="K196" s="340" t="s">
        <v>1873</v>
      </c>
      <c r="L196" s="348" t="s">
        <v>103</v>
      </c>
      <c r="M196" s="340"/>
      <c r="N196" s="340"/>
      <c r="O196" s="340"/>
      <c r="Y196" s="24"/>
      <c r="Z196" s="24"/>
      <c r="AA196" s="24"/>
      <c r="AB196" s="24"/>
      <c r="AC196" s="24"/>
      <c r="AD196" s="24"/>
      <c r="AE196" s="24"/>
      <c r="AF196" s="24"/>
      <c r="AG196" s="24"/>
      <c r="AH196" s="24"/>
      <c r="AI196" s="24"/>
      <c r="AJ196" s="24"/>
      <c r="AK196" s="24"/>
      <c r="AL196" s="24"/>
      <c r="AM196" s="24"/>
      <c r="AN196" s="24"/>
      <c r="AO196" s="24"/>
    </row>
    <row r="197" spans="2:41" x14ac:dyDescent="0.25">
      <c r="B197" s="340">
        <v>6922</v>
      </c>
      <c r="C197" s="340" t="s">
        <v>901</v>
      </c>
      <c r="D197" s="340" t="s">
        <v>1597</v>
      </c>
      <c r="E197" s="349" t="str">
        <f>HYPERLINK(Table20[[#This Row],[Map Link]],Table20[[#This Row],[Map Text]])</f>
        <v>Open Map</v>
      </c>
      <c r="F197" s="340" t="s">
        <v>863</v>
      </c>
      <c r="G197" s="340" t="s">
        <v>864</v>
      </c>
      <c r="H197" s="340">
        <v>56.883243999999998</v>
      </c>
      <c r="I197" s="340">
        <v>-120.618116</v>
      </c>
      <c r="J197" s="340" t="s">
        <v>1591</v>
      </c>
      <c r="K197" s="340" t="s">
        <v>1874</v>
      </c>
      <c r="L197" s="348" t="s">
        <v>103</v>
      </c>
      <c r="M197" s="340"/>
      <c r="N197" s="340"/>
      <c r="O197" s="340"/>
      <c r="Y197" s="24"/>
      <c r="Z197" s="24"/>
      <c r="AA197" s="24"/>
      <c r="AB197" s="24"/>
      <c r="AC197" s="24"/>
      <c r="AD197" s="24"/>
      <c r="AE197" s="24"/>
      <c r="AF197" s="24"/>
      <c r="AG197" s="24"/>
      <c r="AH197" s="24"/>
      <c r="AI197" s="24"/>
      <c r="AJ197" s="24"/>
      <c r="AK197" s="24"/>
      <c r="AL197" s="24"/>
      <c r="AM197" s="24"/>
      <c r="AN197" s="24"/>
      <c r="AO197" s="24"/>
    </row>
    <row r="198" spans="2:41" x14ac:dyDescent="0.25">
      <c r="B198" s="340">
        <v>16833</v>
      </c>
      <c r="C198" s="340" t="s">
        <v>519</v>
      </c>
      <c r="D198" s="340" t="s">
        <v>1597</v>
      </c>
      <c r="E198" s="349" t="str">
        <f>HYPERLINK(Table20[[#This Row],[Map Link]],Table20[[#This Row],[Map Text]])</f>
        <v>Open Map</v>
      </c>
      <c r="F198" s="340" t="s">
        <v>863</v>
      </c>
      <c r="G198" s="340" t="s">
        <v>864</v>
      </c>
      <c r="H198" s="340">
        <v>56.333232000000002</v>
      </c>
      <c r="I198" s="340">
        <v>-120.768101</v>
      </c>
      <c r="J198" s="340" t="s">
        <v>1591</v>
      </c>
      <c r="K198" s="340" t="s">
        <v>1875</v>
      </c>
      <c r="L198" s="348" t="s">
        <v>103</v>
      </c>
      <c r="M198" s="340"/>
      <c r="N198" s="340"/>
      <c r="O198" s="340"/>
      <c r="Y198" s="24"/>
      <c r="Z198" s="24"/>
      <c r="AA198" s="24"/>
      <c r="AB198" s="24"/>
      <c r="AC198" s="24"/>
      <c r="AD198" s="24"/>
      <c r="AE198" s="24"/>
      <c r="AF198" s="24"/>
      <c r="AG198" s="24"/>
      <c r="AH198" s="24"/>
      <c r="AI198" s="24"/>
      <c r="AJ198" s="24"/>
      <c r="AK198" s="24"/>
      <c r="AL198" s="24"/>
      <c r="AM198" s="24"/>
      <c r="AN198" s="24"/>
      <c r="AO198" s="24"/>
    </row>
    <row r="199" spans="2:41" x14ac:dyDescent="0.25">
      <c r="B199" s="340">
        <v>38535</v>
      </c>
      <c r="C199" s="340" t="s">
        <v>908</v>
      </c>
      <c r="D199" s="340" t="s">
        <v>1597</v>
      </c>
      <c r="E199" s="349" t="str">
        <f>HYPERLINK(Table20[[#This Row],[Map Link]],Table20[[#This Row],[Map Text]])</f>
        <v>Open Map</v>
      </c>
      <c r="F199" s="340" t="s">
        <v>863</v>
      </c>
      <c r="G199" s="340" t="s">
        <v>864</v>
      </c>
      <c r="H199" s="340">
        <v>57.033223999999997</v>
      </c>
      <c r="I199" s="340">
        <v>-122.51819399999999</v>
      </c>
      <c r="J199" s="340" t="s">
        <v>1591</v>
      </c>
      <c r="K199" s="340" t="s">
        <v>1876</v>
      </c>
      <c r="L199" s="348" t="s">
        <v>103</v>
      </c>
      <c r="M199" s="340"/>
      <c r="N199" s="340"/>
      <c r="O199" s="340"/>
      <c r="Y199" s="24"/>
      <c r="Z199" s="24"/>
      <c r="AA199" s="24"/>
      <c r="AB199" s="24"/>
      <c r="AC199" s="24"/>
      <c r="AD199" s="24"/>
      <c r="AE199" s="24"/>
      <c r="AF199" s="24"/>
      <c r="AG199" s="24"/>
      <c r="AH199" s="24"/>
      <c r="AI199" s="24"/>
      <c r="AJ199" s="24"/>
      <c r="AK199" s="24"/>
      <c r="AL199" s="24"/>
      <c r="AM199" s="24"/>
      <c r="AN199" s="24"/>
      <c r="AO199" s="24"/>
    </row>
    <row r="200" spans="2:41" x14ac:dyDescent="0.25">
      <c r="B200" s="340">
        <v>65782</v>
      </c>
      <c r="C200" s="340" t="s">
        <v>1877</v>
      </c>
      <c r="D200" s="340" t="s">
        <v>1590</v>
      </c>
      <c r="E200" s="349" t="str">
        <f>HYPERLINK(Table20[[#This Row],[Map Link]],Table20[[#This Row],[Map Text]])</f>
        <v>Open Map</v>
      </c>
      <c r="F200" s="340" t="s">
        <v>863</v>
      </c>
      <c r="G200" s="340" t="s">
        <v>864</v>
      </c>
      <c r="H200" s="340">
        <v>56.783191000000002</v>
      </c>
      <c r="I200" s="340">
        <v>-124.78493400000001</v>
      </c>
      <c r="J200" s="340" t="s">
        <v>1591</v>
      </c>
      <c r="K200" s="340" t="s">
        <v>1878</v>
      </c>
      <c r="L200" s="348" t="s">
        <v>181</v>
      </c>
      <c r="M200" s="340"/>
      <c r="N200" s="340"/>
      <c r="O200" s="340"/>
      <c r="Y200" s="24"/>
      <c r="Z200" s="24"/>
      <c r="AA200" s="24"/>
      <c r="AB200" s="24"/>
      <c r="AC200" s="24"/>
      <c r="AD200" s="24"/>
      <c r="AE200" s="24"/>
      <c r="AF200" s="24"/>
      <c r="AG200" s="24"/>
      <c r="AH200" s="24"/>
      <c r="AI200" s="24"/>
      <c r="AJ200" s="24"/>
      <c r="AK200" s="24"/>
      <c r="AL200" s="24"/>
      <c r="AM200" s="24"/>
      <c r="AN200" s="24"/>
      <c r="AO200" s="24"/>
    </row>
    <row r="201" spans="2:41" x14ac:dyDescent="0.25">
      <c r="B201" s="340">
        <v>22265</v>
      </c>
      <c r="C201" s="340" t="s">
        <v>1879</v>
      </c>
      <c r="D201" s="340" t="s">
        <v>1880</v>
      </c>
      <c r="E201" s="349" t="str">
        <f>HYPERLINK(Table20[[#This Row],[Map Link]],Table20[[#This Row],[Map Text]])</f>
        <v>Open Map</v>
      </c>
      <c r="F201" s="340" t="s">
        <v>863</v>
      </c>
      <c r="G201" s="340" t="s">
        <v>864</v>
      </c>
      <c r="H201" s="340">
        <v>55.714722000000002</v>
      </c>
      <c r="I201" s="340">
        <v>-120.133611</v>
      </c>
      <c r="J201" s="340" t="s">
        <v>1591</v>
      </c>
      <c r="K201" s="340" t="s">
        <v>1881</v>
      </c>
      <c r="L201" s="348" t="s">
        <v>103</v>
      </c>
      <c r="M201" s="340"/>
      <c r="N201" s="340"/>
      <c r="O201" s="340"/>
      <c r="Y201" s="24"/>
      <c r="Z201" s="24"/>
      <c r="AA201" s="24"/>
      <c r="AB201" s="24"/>
      <c r="AC201" s="24"/>
      <c r="AD201" s="24"/>
      <c r="AE201" s="24"/>
      <c r="AF201" s="24"/>
      <c r="AG201" s="24"/>
      <c r="AH201" s="24"/>
      <c r="AI201" s="24"/>
      <c r="AJ201" s="24"/>
      <c r="AK201" s="24"/>
      <c r="AL201" s="24"/>
      <c r="AM201" s="24"/>
      <c r="AN201" s="24"/>
      <c r="AO201" s="24"/>
    </row>
    <row r="202" spans="2:41" x14ac:dyDescent="0.25">
      <c r="B202" s="340">
        <v>19254</v>
      </c>
      <c r="C202" s="340" t="s">
        <v>903</v>
      </c>
      <c r="D202" s="340" t="s">
        <v>1036</v>
      </c>
      <c r="E202" s="349" t="str">
        <f>HYPERLINK(Table20[[#This Row],[Map Link]],Table20[[#This Row],[Map Text]])</f>
        <v>Open Map</v>
      </c>
      <c r="F202" s="340" t="s">
        <v>863</v>
      </c>
      <c r="G202" s="340" t="s">
        <v>864</v>
      </c>
      <c r="H202" s="340">
        <v>56.933239999999998</v>
      </c>
      <c r="I202" s="340">
        <v>-121.051468</v>
      </c>
      <c r="J202" s="340" t="s">
        <v>1591</v>
      </c>
      <c r="K202" s="340" t="s">
        <v>1882</v>
      </c>
      <c r="L202" s="348" t="s">
        <v>103</v>
      </c>
      <c r="M202" s="340"/>
      <c r="N202" s="340"/>
      <c r="O202" s="340"/>
      <c r="Y202" s="24"/>
      <c r="Z202" s="24"/>
      <c r="AA202" s="24"/>
      <c r="AB202" s="24"/>
      <c r="AC202" s="24"/>
      <c r="AD202" s="24"/>
      <c r="AE202" s="24"/>
      <c r="AF202" s="24"/>
      <c r="AG202" s="24"/>
      <c r="AH202" s="24"/>
      <c r="AI202" s="24"/>
      <c r="AJ202" s="24"/>
      <c r="AK202" s="24"/>
      <c r="AL202" s="24"/>
      <c r="AM202" s="24"/>
      <c r="AN202" s="24"/>
      <c r="AO202" s="24"/>
    </row>
    <row r="203" spans="2:41" x14ac:dyDescent="0.25">
      <c r="B203" s="340">
        <v>21262</v>
      </c>
      <c r="C203" s="340" t="s">
        <v>874</v>
      </c>
      <c r="D203" s="340" t="s">
        <v>1036</v>
      </c>
      <c r="E203" s="349" t="str">
        <f>HYPERLINK(Table20[[#This Row],[Map Link]],Table20[[#This Row],[Map Text]])</f>
        <v>Open Map</v>
      </c>
      <c r="F203" s="340" t="s">
        <v>863</v>
      </c>
      <c r="G203" s="340" t="s">
        <v>864</v>
      </c>
      <c r="H203" s="340">
        <v>55.783223999999997</v>
      </c>
      <c r="I203" s="340">
        <v>-120.718079</v>
      </c>
      <c r="J203" s="340" t="s">
        <v>1591</v>
      </c>
      <c r="K203" s="340" t="s">
        <v>1883</v>
      </c>
      <c r="L203" s="348" t="s">
        <v>103</v>
      </c>
      <c r="M203" s="340"/>
      <c r="N203" s="340"/>
      <c r="O203" s="340"/>
      <c r="Y203" s="24"/>
      <c r="Z203" s="24"/>
      <c r="AA203" s="24"/>
      <c r="AB203" s="24"/>
      <c r="AC203" s="24"/>
      <c r="AD203" s="24"/>
      <c r="AE203" s="24"/>
      <c r="AF203" s="24"/>
      <c r="AG203" s="24"/>
      <c r="AH203" s="24"/>
      <c r="AI203" s="24"/>
      <c r="AJ203" s="24"/>
      <c r="AK203" s="24"/>
      <c r="AL203" s="24"/>
      <c r="AM203" s="24"/>
      <c r="AN203" s="24"/>
      <c r="AO203" s="24"/>
    </row>
    <row r="204" spans="2:41" x14ac:dyDescent="0.25">
      <c r="B204" s="340">
        <v>35905</v>
      </c>
      <c r="C204" s="340" t="s">
        <v>1884</v>
      </c>
      <c r="D204" s="340" t="s">
        <v>1597</v>
      </c>
      <c r="E204" s="349" t="str">
        <f>HYPERLINK(Table20[[#This Row],[Map Link]],Table20[[#This Row],[Map Text]])</f>
        <v>Open Map</v>
      </c>
      <c r="F204" s="340" t="s">
        <v>917</v>
      </c>
      <c r="G204" s="340" t="s">
        <v>864</v>
      </c>
      <c r="H204" s="340">
        <v>58.083241999999998</v>
      </c>
      <c r="I204" s="340">
        <v>-122.701579</v>
      </c>
      <c r="J204" s="340" t="s">
        <v>1591</v>
      </c>
      <c r="K204" s="340" t="s">
        <v>1885</v>
      </c>
      <c r="L204" s="348" t="s">
        <v>103</v>
      </c>
      <c r="M204" s="340"/>
      <c r="N204" s="340"/>
      <c r="O204" s="340"/>
      <c r="Y204" s="24"/>
      <c r="Z204" s="24"/>
      <c r="AA204" s="24"/>
      <c r="AB204" s="24"/>
      <c r="AC204" s="24"/>
      <c r="AD204" s="24"/>
      <c r="AE204" s="24"/>
      <c r="AF204" s="24"/>
      <c r="AG204" s="24"/>
      <c r="AH204" s="24"/>
      <c r="AI204" s="24"/>
      <c r="AJ204" s="24"/>
      <c r="AK204" s="24"/>
      <c r="AL204" s="24"/>
      <c r="AM204" s="24"/>
      <c r="AN204" s="24"/>
      <c r="AO204" s="24"/>
    </row>
    <row r="205" spans="2:41" x14ac:dyDescent="0.25">
      <c r="B205" s="340">
        <v>64921</v>
      </c>
      <c r="C205" s="340" t="s">
        <v>1886</v>
      </c>
      <c r="D205" s="340" t="s">
        <v>1590</v>
      </c>
      <c r="E205" s="349" t="str">
        <f>HYPERLINK(Table20[[#This Row],[Map Link]],Table20[[#This Row],[Map Text]])</f>
        <v>Open Map</v>
      </c>
      <c r="F205" s="340" t="s">
        <v>917</v>
      </c>
      <c r="G205" s="340" t="s">
        <v>864</v>
      </c>
      <c r="H205" s="340">
        <v>58.083241999999998</v>
      </c>
      <c r="I205" s="340">
        <v>-122.701579</v>
      </c>
      <c r="J205" s="340" t="s">
        <v>1591</v>
      </c>
      <c r="K205" s="340" t="s">
        <v>1887</v>
      </c>
      <c r="L205" s="348" t="s">
        <v>181</v>
      </c>
      <c r="M205" s="340"/>
      <c r="N205" s="340"/>
      <c r="O205" s="340"/>
      <c r="Y205" s="24"/>
      <c r="Z205" s="24"/>
      <c r="AA205" s="24"/>
      <c r="AB205" s="24"/>
      <c r="AC205" s="24"/>
      <c r="AD205" s="24"/>
      <c r="AE205" s="24"/>
      <c r="AF205" s="24"/>
      <c r="AG205" s="24"/>
      <c r="AH205" s="24"/>
      <c r="AI205" s="24"/>
      <c r="AJ205" s="24"/>
      <c r="AK205" s="24"/>
      <c r="AL205" s="24"/>
      <c r="AM205" s="24"/>
      <c r="AN205" s="24"/>
      <c r="AO205" s="24"/>
    </row>
    <row r="206" spans="2:41" x14ac:dyDescent="0.25">
      <c r="B206" s="340">
        <v>20887</v>
      </c>
      <c r="C206" s="340" t="s">
        <v>890</v>
      </c>
      <c r="D206" s="340" t="s">
        <v>1036</v>
      </c>
      <c r="E206" s="349" t="str">
        <f>HYPERLINK(Table20[[#This Row],[Map Link]],Table20[[#This Row],[Map Text]])</f>
        <v>Open Map</v>
      </c>
      <c r="F206" s="340" t="s">
        <v>863</v>
      </c>
      <c r="G206" s="340" t="s">
        <v>864</v>
      </c>
      <c r="H206" s="340">
        <v>55.899898999999998</v>
      </c>
      <c r="I206" s="340">
        <v>-120.134728</v>
      </c>
      <c r="J206" s="340" t="s">
        <v>1591</v>
      </c>
      <c r="K206" s="340" t="s">
        <v>1888</v>
      </c>
      <c r="L206" s="348" t="s">
        <v>103</v>
      </c>
      <c r="M206" s="340"/>
      <c r="N206" s="340"/>
      <c r="O206" s="340"/>
      <c r="Y206" s="24"/>
      <c r="Z206" s="24"/>
      <c r="AA206" s="24"/>
      <c r="AB206" s="24"/>
      <c r="AC206" s="24"/>
      <c r="AD206" s="24"/>
      <c r="AE206" s="24"/>
      <c r="AF206" s="24"/>
      <c r="AG206" s="24"/>
      <c r="AH206" s="24"/>
      <c r="AI206" s="24"/>
      <c r="AJ206" s="24"/>
      <c r="AK206" s="24"/>
      <c r="AL206" s="24"/>
      <c r="AM206" s="24"/>
      <c r="AN206" s="24"/>
      <c r="AO206" s="24"/>
    </row>
    <row r="207" spans="2:41" x14ac:dyDescent="0.25">
      <c r="B207" s="340">
        <v>21828</v>
      </c>
      <c r="C207" s="340" t="s">
        <v>899</v>
      </c>
      <c r="D207" s="340" t="s">
        <v>1597</v>
      </c>
      <c r="E207" s="349" t="str">
        <f>HYPERLINK(Table20[[#This Row],[Map Link]],Table20[[#This Row],[Map Text]])</f>
        <v>Open Map</v>
      </c>
      <c r="F207" s="340" t="s">
        <v>863</v>
      </c>
      <c r="G207" s="340" t="s">
        <v>864</v>
      </c>
      <c r="H207" s="340">
        <v>56.499901999999999</v>
      </c>
      <c r="I207" s="340">
        <v>-120.784775</v>
      </c>
      <c r="J207" s="340" t="s">
        <v>1591</v>
      </c>
      <c r="K207" s="340" t="s">
        <v>1889</v>
      </c>
      <c r="L207" s="348" t="s">
        <v>103</v>
      </c>
      <c r="M207" s="340"/>
      <c r="N207" s="340"/>
      <c r="O207" s="340"/>
      <c r="Y207" s="24"/>
      <c r="Z207" s="24"/>
      <c r="AA207" s="24"/>
      <c r="AB207" s="24"/>
      <c r="AC207" s="24"/>
      <c r="AD207" s="24"/>
      <c r="AE207" s="24"/>
      <c r="AF207" s="24"/>
      <c r="AG207" s="24"/>
      <c r="AH207" s="24"/>
      <c r="AI207" s="24"/>
      <c r="AJ207" s="24"/>
      <c r="AK207" s="24"/>
      <c r="AL207" s="24"/>
      <c r="AM207" s="24"/>
      <c r="AN207" s="24"/>
      <c r="AO207" s="24"/>
    </row>
    <row r="208" spans="2:41" x14ac:dyDescent="0.25">
      <c r="B208" s="340">
        <v>18913</v>
      </c>
      <c r="C208" s="340" t="s">
        <v>894</v>
      </c>
      <c r="D208" s="340" t="s">
        <v>1597</v>
      </c>
      <c r="E208" s="349" t="str">
        <f>HYPERLINK(Table20[[#This Row],[Map Link]],Table20[[#This Row],[Map Text]])</f>
        <v>Open Map</v>
      </c>
      <c r="F208" s="340" t="s">
        <v>863</v>
      </c>
      <c r="G208" s="340" t="s">
        <v>864</v>
      </c>
      <c r="H208" s="340">
        <v>55.899897000000003</v>
      </c>
      <c r="I208" s="340">
        <v>-120.318068</v>
      </c>
      <c r="J208" s="340" t="s">
        <v>1591</v>
      </c>
      <c r="K208" s="340" t="s">
        <v>1890</v>
      </c>
      <c r="L208" s="348" t="s">
        <v>103</v>
      </c>
      <c r="M208" s="340"/>
      <c r="N208" s="340"/>
      <c r="O208" s="340"/>
      <c r="Y208" s="24"/>
      <c r="Z208" s="24"/>
      <c r="AA208" s="24"/>
      <c r="AB208" s="24"/>
      <c r="AC208" s="24"/>
      <c r="AD208" s="24"/>
      <c r="AE208" s="24"/>
      <c r="AF208" s="24"/>
      <c r="AG208" s="24"/>
      <c r="AH208" s="24"/>
      <c r="AI208" s="24"/>
      <c r="AJ208" s="24"/>
      <c r="AK208" s="24"/>
      <c r="AL208" s="24"/>
      <c r="AM208" s="24"/>
      <c r="AN208" s="24"/>
      <c r="AO208" s="24"/>
    </row>
    <row r="209" spans="2:41" x14ac:dyDescent="0.25">
      <c r="B209" s="340">
        <v>15416</v>
      </c>
      <c r="C209" s="340" t="s">
        <v>1891</v>
      </c>
      <c r="D209" s="340" t="s">
        <v>1597</v>
      </c>
      <c r="E209" s="349" t="str">
        <f>HYPERLINK(Table20[[#This Row],[Map Link]],Table20[[#This Row],[Map Text]])</f>
        <v>Open Map</v>
      </c>
      <c r="F209" s="340" t="s">
        <v>863</v>
      </c>
      <c r="G209" s="340" t="s">
        <v>864</v>
      </c>
      <c r="H209" s="340">
        <v>56.066569000000001</v>
      </c>
      <c r="I209" s="340">
        <v>-120.084732</v>
      </c>
      <c r="J209" s="340" t="s">
        <v>1591</v>
      </c>
      <c r="K209" s="340" t="s">
        <v>1892</v>
      </c>
      <c r="L209" s="348" t="s">
        <v>103</v>
      </c>
      <c r="M209" s="340"/>
      <c r="N209" s="340"/>
      <c r="O209" s="340"/>
      <c r="Y209" s="24"/>
      <c r="Z209" s="24"/>
      <c r="AA209" s="24"/>
      <c r="AB209" s="24"/>
      <c r="AC209" s="24"/>
      <c r="AD209" s="24"/>
      <c r="AE209" s="24"/>
      <c r="AF209" s="24"/>
      <c r="AG209" s="24"/>
      <c r="AH209" s="24"/>
      <c r="AI209" s="24"/>
      <c r="AJ209" s="24"/>
      <c r="AK209" s="24"/>
      <c r="AL209" s="24"/>
      <c r="AM209" s="24"/>
      <c r="AN209" s="24"/>
      <c r="AO209" s="24"/>
    </row>
    <row r="210" spans="2:41" x14ac:dyDescent="0.25">
      <c r="B210" s="340">
        <v>20417</v>
      </c>
      <c r="C210" s="340" t="s">
        <v>915</v>
      </c>
      <c r="D210" s="340" t="s">
        <v>1597</v>
      </c>
      <c r="E210" s="349" t="str">
        <f>HYPERLINK(Table20[[#This Row],[Map Link]],Table20[[#This Row],[Map Text]])</f>
        <v>Open Map</v>
      </c>
      <c r="F210" s="340" t="s">
        <v>863</v>
      </c>
      <c r="G210" s="340" t="s">
        <v>864</v>
      </c>
      <c r="H210" s="340">
        <v>57.233224999999997</v>
      </c>
      <c r="I210" s="340">
        <v>-122.701543</v>
      </c>
      <c r="J210" s="340" t="s">
        <v>1591</v>
      </c>
      <c r="K210" s="340" t="s">
        <v>1893</v>
      </c>
      <c r="L210" s="348" t="s">
        <v>103</v>
      </c>
      <c r="M210" s="340"/>
      <c r="N210" s="340"/>
      <c r="O210" s="340"/>
      <c r="Y210" s="24"/>
      <c r="Z210" s="24"/>
      <c r="AA210" s="24"/>
      <c r="AB210" s="24"/>
      <c r="AC210" s="24"/>
      <c r="AD210" s="24"/>
      <c r="AE210" s="24"/>
      <c r="AF210" s="24"/>
      <c r="AG210" s="24"/>
      <c r="AH210" s="24"/>
      <c r="AI210" s="24"/>
      <c r="AJ210" s="24"/>
      <c r="AK210" s="24"/>
      <c r="AL210" s="24"/>
      <c r="AM210" s="24"/>
      <c r="AN210" s="24"/>
      <c r="AO210" s="24"/>
    </row>
    <row r="211" spans="2:41" x14ac:dyDescent="0.25">
      <c r="B211" s="340">
        <v>20510</v>
      </c>
      <c r="C211" s="340" t="s">
        <v>913</v>
      </c>
      <c r="D211" s="340" t="s">
        <v>1597</v>
      </c>
      <c r="E211" s="349" t="str">
        <f>HYPERLINK(Table20[[#This Row],[Map Link]],Table20[[#This Row],[Map Text]])</f>
        <v>Open Map</v>
      </c>
      <c r="F211" s="340" t="s">
        <v>863</v>
      </c>
      <c r="G211" s="340" t="s">
        <v>864</v>
      </c>
      <c r="H211" s="340">
        <v>56.599884000000003</v>
      </c>
      <c r="I211" s="340">
        <v>-122.43483999999999</v>
      </c>
      <c r="J211" s="340" t="s">
        <v>1591</v>
      </c>
      <c r="K211" s="340" t="s">
        <v>1894</v>
      </c>
      <c r="L211" s="348" t="s">
        <v>103</v>
      </c>
      <c r="M211" s="340"/>
      <c r="N211" s="340"/>
      <c r="O211" s="340"/>
      <c r="Y211" s="24"/>
      <c r="Z211" s="24"/>
      <c r="AA211" s="24"/>
      <c r="AB211" s="24"/>
      <c r="AC211" s="24"/>
      <c r="AD211" s="24"/>
      <c r="AE211" s="24"/>
      <c r="AF211" s="24"/>
      <c r="AG211" s="24"/>
      <c r="AH211" s="24"/>
      <c r="AI211" s="24"/>
      <c r="AJ211" s="24"/>
      <c r="AK211" s="24"/>
      <c r="AL211" s="24"/>
      <c r="AM211" s="24"/>
      <c r="AN211" s="24"/>
      <c r="AO211" s="24"/>
    </row>
    <row r="212" spans="2:41" x14ac:dyDescent="0.25">
      <c r="B212" s="340">
        <v>21696</v>
      </c>
      <c r="C212" s="340" t="s">
        <v>1895</v>
      </c>
      <c r="D212" s="340" t="s">
        <v>1597</v>
      </c>
      <c r="E212" s="349" t="str">
        <f>HYPERLINK(Table20[[#This Row],[Map Link]],Table20[[#This Row],[Map Text]])</f>
        <v>Open Map</v>
      </c>
      <c r="F212" s="340" t="s">
        <v>917</v>
      </c>
      <c r="G212" s="340" t="s">
        <v>864</v>
      </c>
      <c r="H212" s="340">
        <v>59.883232</v>
      </c>
      <c r="I212" s="340">
        <v>-126.43514500000001</v>
      </c>
      <c r="J212" s="340" t="s">
        <v>1591</v>
      </c>
      <c r="K212" s="340" t="s">
        <v>1896</v>
      </c>
      <c r="L212" s="348" t="s">
        <v>103</v>
      </c>
      <c r="M212" s="340"/>
      <c r="N212" s="340"/>
      <c r="O212" s="340"/>
      <c r="Y212" s="24"/>
      <c r="Z212" s="24"/>
      <c r="AA212" s="24"/>
      <c r="AB212" s="24"/>
      <c r="AC212" s="24"/>
      <c r="AD212" s="24"/>
      <c r="AE212" s="24"/>
      <c r="AF212" s="24"/>
      <c r="AG212" s="24"/>
      <c r="AH212" s="24"/>
      <c r="AI212" s="24"/>
      <c r="AJ212" s="24"/>
      <c r="AK212" s="24"/>
      <c r="AL212" s="24"/>
      <c r="AM212" s="24"/>
      <c r="AN212" s="24"/>
      <c r="AO212" s="24"/>
    </row>
    <row r="213" spans="2:41" x14ac:dyDescent="0.25">
      <c r="B213" s="340">
        <v>64855</v>
      </c>
      <c r="C213" s="340" t="s">
        <v>1897</v>
      </c>
      <c r="D213" s="340" t="s">
        <v>1590</v>
      </c>
      <c r="E213" s="349" t="str">
        <f>HYPERLINK(Table20[[#This Row],[Map Link]],Table20[[#This Row],[Map Text]])</f>
        <v>Open Map</v>
      </c>
      <c r="F213" s="340" t="s">
        <v>917</v>
      </c>
      <c r="G213" s="340" t="s">
        <v>864</v>
      </c>
      <c r="H213" s="340">
        <v>59.049931999999998</v>
      </c>
      <c r="I213" s="340">
        <v>-122.45161299999999</v>
      </c>
      <c r="J213" s="340" t="s">
        <v>1591</v>
      </c>
      <c r="K213" s="340" t="s">
        <v>1898</v>
      </c>
      <c r="L213" s="348" t="s">
        <v>181</v>
      </c>
      <c r="M213" s="340"/>
      <c r="N213" s="340"/>
      <c r="O213" s="340"/>
      <c r="Y213" s="24"/>
      <c r="Z213" s="24"/>
      <c r="AA213" s="24"/>
      <c r="AB213" s="24"/>
      <c r="AC213" s="24"/>
      <c r="AD213" s="24"/>
      <c r="AE213" s="24"/>
      <c r="AF213" s="24"/>
      <c r="AG213" s="24"/>
      <c r="AH213" s="24"/>
      <c r="AI213" s="24"/>
      <c r="AJ213" s="24"/>
      <c r="AK213" s="24"/>
      <c r="AL213" s="24"/>
      <c r="AM213" s="24"/>
      <c r="AN213" s="24"/>
      <c r="AO213" s="24"/>
    </row>
    <row r="214" spans="2:41" x14ac:dyDescent="0.25">
      <c r="B214" s="340">
        <v>21724</v>
      </c>
      <c r="C214" s="340" t="s">
        <v>919</v>
      </c>
      <c r="D214" s="340" t="s">
        <v>1597</v>
      </c>
      <c r="E214" s="349" t="str">
        <f>HYPERLINK(Table20[[#This Row],[Map Link]],Table20[[#This Row],[Map Text]])</f>
        <v>Open Map</v>
      </c>
      <c r="F214" s="340" t="s">
        <v>917</v>
      </c>
      <c r="G214" s="340" t="s">
        <v>864</v>
      </c>
      <c r="H214" s="340">
        <v>59.033265</v>
      </c>
      <c r="I214" s="340">
        <v>-122.45161299999999</v>
      </c>
      <c r="J214" s="340" t="s">
        <v>1591</v>
      </c>
      <c r="K214" s="340" t="s">
        <v>1899</v>
      </c>
      <c r="L214" s="348" t="s">
        <v>103</v>
      </c>
      <c r="M214" s="340"/>
      <c r="N214" s="340"/>
      <c r="O214" s="340"/>
      <c r="Y214" s="24"/>
      <c r="Z214" s="24"/>
      <c r="AA214" s="24"/>
      <c r="AB214" s="24"/>
      <c r="AC214" s="24"/>
      <c r="AD214" s="24"/>
      <c r="AE214" s="24"/>
      <c r="AF214" s="24"/>
      <c r="AG214" s="24"/>
      <c r="AH214" s="24"/>
      <c r="AI214" s="24"/>
      <c r="AJ214" s="24"/>
      <c r="AK214" s="24"/>
      <c r="AL214" s="24"/>
      <c r="AM214" s="24"/>
      <c r="AN214" s="24"/>
      <c r="AO214" s="24"/>
    </row>
    <row r="215" spans="2:41" x14ac:dyDescent="0.25">
      <c r="B215" s="340">
        <v>20661</v>
      </c>
      <c r="C215" s="340" t="s">
        <v>1900</v>
      </c>
      <c r="D215" s="340" t="s">
        <v>1036</v>
      </c>
      <c r="E215" s="349" t="str">
        <f>HYPERLINK(Table20[[#This Row],[Map Link]],Table20[[#This Row],[Map Text]])</f>
        <v>Open Map</v>
      </c>
      <c r="F215" s="340" t="s">
        <v>863</v>
      </c>
      <c r="G215" s="340" t="s">
        <v>864</v>
      </c>
      <c r="H215" s="340">
        <v>55.733226999999999</v>
      </c>
      <c r="I215" s="340">
        <v>-120.35139700000001</v>
      </c>
      <c r="J215" s="340" t="s">
        <v>1591</v>
      </c>
      <c r="K215" s="340" t="s">
        <v>1901</v>
      </c>
      <c r="L215" s="348" t="s">
        <v>103</v>
      </c>
      <c r="M215" s="340"/>
      <c r="N215" s="340"/>
      <c r="O215" s="340"/>
      <c r="Y215" s="24"/>
      <c r="Z215" s="24"/>
      <c r="AA215" s="24"/>
      <c r="AB215" s="24"/>
      <c r="AC215" s="24"/>
      <c r="AD215" s="24"/>
      <c r="AE215" s="24"/>
      <c r="AF215" s="24"/>
      <c r="AG215" s="24"/>
      <c r="AH215" s="24"/>
      <c r="AI215" s="24"/>
      <c r="AJ215" s="24"/>
      <c r="AK215" s="24"/>
      <c r="AL215" s="24"/>
      <c r="AM215" s="24"/>
      <c r="AN215" s="24"/>
      <c r="AO215" s="24"/>
    </row>
    <row r="216" spans="2:41" x14ac:dyDescent="0.25">
      <c r="B216" s="340">
        <v>20717</v>
      </c>
      <c r="C216" s="340" t="s">
        <v>886</v>
      </c>
      <c r="D216" s="340" t="s">
        <v>1036</v>
      </c>
      <c r="E216" s="349" t="str">
        <f>HYPERLINK(Table20[[#This Row],[Map Link]],Table20[[#This Row],[Map Text]])</f>
        <v>Open Map</v>
      </c>
      <c r="F216" s="340" t="s">
        <v>863</v>
      </c>
      <c r="G216" s="340" t="s">
        <v>864</v>
      </c>
      <c r="H216" s="340">
        <v>56.099896999999999</v>
      </c>
      <c r="I216" s="340">
        <v>-120.634754</v>
      </c>
      <c r="J216" s="340" t="s">
        <v>1591</v>
      </c>
      <c r="K216" s="340" t="s">
        <v>1902</v>
      </c>
      <c r="L216" s="348" t="s">
        <v>103</v>
      </c>
      <c r="M216" s="340"/>
      <c r="N216" s="340"/>
      <c r="O216" s="340"/>
      <c r="Y216" s="24"/>
      <c r="Z216" s="24"/>
      <c r="AA216" s="24"/>
      <c r="AB216" s="24"/>
      <c r="AC216" s="24"/>
      <c r="AD216" s="24"/>
      <c r="AE216" s="24"/>
      <c r="AF216" s="24"/>
      <c r="AG216" s="24"/>
      <c r="AH216" s="24"/>
      <c r="AI216" s="24"/>
      <c r="AJ216" s="24"/>
      <c r="AK216" s="24"/>
      <c r="AL216" s="24"/>
      <c r="AM216" s="24"/>
      <c r="AN216" s="24"/>
      <c r="AO216" s="24"/>
    </row>
    <row r="217" spans="2:41" x14ac:dyDescent="0.25">
      <c r="B217" s="340">
        <v>6844</v>
      </c>
      <c r="C217" s="340" t="s">
        <v>920</v>
      </c>
      <c r="D217" s="340" t="s">
        <v>1597</v>
      </c>
      <c r="E217" s="349" t="str">
        <f>HYPERLINK(Table20[[#This Row],[Map Link]],Table20[[#This Row],[Map Text]])</f>
        <v>Open Map</v>
      </c>
      <c r="F217" s="340" t="s">
        <v>917</v>
      </c>
      <c r="G217" s="340" t="s">
        <v>864</v>
      </c>
      <c r="H217" s="340">
        <v>58.683241000000002</v>
      </c>
      <c r="I217" s="340">
        <v>-123.71831299999999</v>
      </c>
      <c r="J217" s="340" t="s">
        <v>1591</v>
      </c>
      <c r="K217" s="340" t="s">
        <v>1903</v>
      </c>
      <c r="L217" s="348" t="s">
        <v>103</v>
      </c>
      <c r="M217" s="340"/>
      <c r="N217" s="340"/>
      <c r="O217" s="340"/>
      <c r="Y217" s="24"/>
      <c r="Z217" s="24"/>
      <c r="AA217" s="24"/>
      <c r="AB217" s="24"/>
      <c r="AC217" s="24"/>
      <c r="AD217" s="24"/>
      <c r="AE217" s="24"/>
      <c r="AF217" s="24"/>
      <c r="AG217" s="24"/>
      <c r="AH217" s="24"/>
      <c r="AI217" s="24"/>
      <c r="AJ217" s="24"/>
      <c r="AK217" s="24"/>
      <c r="AL217" s="24"/>
      <c r="AM217" s="24"/>
      <c r="AN217" s="24"/>
      <c r="AO217" s="24"/>
    </row>
    <row r="218" spans="2:41" x14ac:dyDescent="0.25">
      <c r="B218" s="340">
        <v>64853</v>
      </c>
      <c r="C218" s="340" t="s">
        <v>1904</v>
      </c>
      <c r="D218" s="340" t="s">
        <v>1590</v>
      </c>
      <c r="E218" s="349" t="str">
        <f>HYPERLINK(Table20[[#This Row],[Map Link]],Table20[[#This Row],[Map Text]])</f>
        <v>Open Map</v>
      </c>
      <c r="F218" s="340" t="s">
        <v>863</v>
      </c>
      <c r="G218" s="340" t="s">
        <v>864</v>
      </c>
      <c r="H218" s="340">
        <v>57.383192000000001</v>
      </c>
      <c r="I218" s="340">
        <v>-125.58498899999999</v>
      </c>
      <c r="J218" s="340" t="s">
        <v>1591</v>
      </c>
      <c r="K218" s="340" t="s">
        <v>1905</v>
      </c>
      <c r="L218" s="348" t="s">
        <v>181</v>
      </c>
      <c r="M218" s="340"/>
      <c r="N218" s="340"/>
      <c r="O218" s="340"/>
      <c r="Y218" s="24"/>
      <c r="Z218" s="24"/>
      <c r="AA218" s="24"/>
      <c r="AB218" s="24"/>
      <c r="AC218" s="24"/>
      <c r="AD218" s="24"/>
      <c r="AE218" s="24"/>
      <c r="AF218" s="24"/>
      <c r="AG218" s="24"/>
      <c r="AH218" s="24"/>
      <c r="AI218" s="24"/>
      <c r="AJ218" s="24"/>
      <c r="AK218" s="24"/>
      <c r="AL218" s="24"/>
      <c r="AM218" s="24"/>
      <c r="AN218" s="24"/>
      <c r="AO218" s="24"/>
    </row>
    <row r="219" spans="2:41" x14ac:dyDescent="0.25">
      <c r="B219" s="340">
        <v>13349</v>
      </c>
      <c r="C219" s="340" t="s">
        <v>492</v>
      </c>
      <c r="D219" s="340" t="s">
        <v>1597</v>
      </c>
      <c r="E219" s="349" t="str">
        <f>HYPERLINK(Table20[[#This Row],[Map Link]],Table20[[#This Row],[Map Text]])</f>
        <v>Open Map</v>
      </c>
      <c r="F219" s="340" t="s">
        <v>917</v>
      </c>
      <c r="G219" s="340" t="s">
        <v>864</v>
      </c>
      <c r="H219" s="340">
        <v>58.649895999999998</v>
      </c>
      <c r="I219" s="340">
        <v>-124.635013</v>
      </c>
      <c r="J219" s="340" t="s">
        <v>1591</v>
      </c>
      <c r="K219" s="340" t="s">
        <v>1906</v>
      </c>
      <c r="L219" s="348" t="s">
        <v>103</v>
      </c>
      <c r="M219" s="340"/>
      <c r="N219" s="340"/>
      <c r="O219" s="340"/>
      <c r="Y219" s="24"/>
      <c r="Z219" s="24"/>
      <c r="AA219" s="24"/>
      <c r="AB219" s="24"/>
      <c r="AC219" s="24"/>
      <c r="AD219" s="24"/>
      <c r="AE219" s="24"/>
      <c r="AF219" s="24"/>
      <c r="AG219" s="24"/>
      <c r="AH219" s="24"/>
      <c r="AI219" s="24"/>
      <c r="AJ219" s="24"/>
      <c r="AK219" s="24"/>
      <c r="AL219" s="24"/>
      <c r="AM219" s="24"/>
      <c r="AN219" s="24"/>
      <c r="AO219" s="24"/>
    </row>
    <row r="220" spans="2:41" x14ac:dyDescent="0.25">
      <c r="B220" s="340">
        <v>13977</v>
      </c>
      <c r="C220" s="340" t="s">
        <v>1907</v>
      </c>
      <c r="D220" s="340" t="s">
        <v>1597</v>
      </c>
      <c r="E220" s="349" t="str">
        <f>HYPERLINK(Table20[[#This Row],[Map Link]],Table20[[#This Row],[Map Text]])</f>
        <v>Open Map</v>
      </c>
      <c r="F220" s="340" t="s">
        <v>863</v>
      </c>
      <c r="G220" s="340" t="s">
        <v>864</v>
      </c>
      <c r="H220" s="340">
        <v>55.866559000000002</v>
      </c>
      <c r="I220" s="340">
        <v>-120.66808</v>
      </c>
      <c r="J220" s="340" t="s">
        <v>1591</v>
      </c>
      <c r="K220" s="340" t="s">
        <v>1908</v>
      </c>
      <c r="L220" s="348" t="s">
        <v>103</v>
      </c>
      <c r="M220" s="340"/>
      <c r="N220" s="340"/>
      <c r="O220" s="340"/>
      <c r="Y220" s="24"/>
      <c r="Z220" s="24"/>
      <c r="AA220" s="24"/>
      <c r="AB220" s="24"/>
      <c r="AC220" s="24"/>
      <c r="AD220" s="24"/>
      <c r="AE220" s="24"/>
      <c r="AF220" s="24"/>
      <c r="AG220" s="24"/>
      <c r="AH220" s="24"/>
      <c r="AI220" s="24"/>
      <c r="AJ220" s="24"/>
      <c r="AK220" s="24"/>
      <c r="AL220" s="24"/>
      <c r="AM220" s="24"/>
      <c r="AN220" s="24"/>
      <c r="AO220" s="24"/>
    </row>
    <row r="221" spans="2:41" x14ac:dyDescent="0.25">
      <c r="B221" s="340">
        <v>13990</v>
      </c>
      <c r="C221" s="340" t="s">
        <v>873</v>
      </c>
      <c r="D221" s="340" t="s">
        <v>1036</v>
      </c>
      <c r="E221" s="349" t="str">
        <f>HYPERLINK(Table20[[#This Row],[Map Link]],Table20[[#This Row],[Map Text]])</f>
        <v>Open Map</v>
      </c>
      <c r="F221" s="340" t="s">
        <v>863</v>
      </c>
      <c r="G221" s="340" t="s">
        <v>864</v>
      </c>
      <c r="H221" s="340">
        <v>55.849891</v>
      </c>
      <c r="I221" s="340">
        <v>-120.768083</v>
      </c>
      <c r="J221" s="340" t="s">
        <v>1591</v>
      </c>
      <c r="K221" s="340" t="s">
        <v>1909</v>
      </c>
      <c r="L221" s="348" t="s">
        <v>103</v>
      </c>
      <c r="M221" s="340"/>
      <c r="N221" s="340"/>
      <c r="O221" s="340"/>
      <c r="Y221" s="24"/>
      <c r="Z221" s="24"/>
      <c r="AA221" s="24"/>
      <c r="AB221" s="24"/>
      <c r="AC221" s="24"/>
      <c r="AD221" s="24"/>
      <c r="AE221" s="24"/>
      <c r="AF221" s="24"/>
      <c r="AG221" s="24"/>
      <c r="AH221" s="24"/>
      <c r="AI221" s="24"/>
      <c r="AJ221" s="24"/>
      <c r="AK221" s="24"/>
      <c r="AL221" s="24"/>
      <c r="AM221" s="24"/>
      <c r="AN221" s="24"/>
      <c r="AO221" s="24"/>
    </row>
    <row r="222" spans="2:41" x14ac:dyDescent="0.25">
      <c r="B222" s="340">
        <v>16653</v>
      </c>
      <c r="C222" s="340" t="s">
        <v>1020</v>
      </c>
      <c r="D222" s="340" t="s">
        <v>1597</v>
      </c>
      <c r="E222" s="349" t="str">
        <f>HYPERLINK(Table20[[#This Row],[Map Link]],Table20[[#This Row],[Map Text]])</f>
        <v>Open Map</v>
      </c>
      <c r="F222" s="340" t="s">
        <v>863</v>
      </c>
      <c r="G222" s="340" t="s">
        <v>864</v>
      </c>
      <c r="H222" s="340">
        <v>55.916562999999996</v>
      </c>
      <c r="I222" s="340">
        <v>-120.43474000000001</v>
      </c>
      <c r="J222" s="340" t="s">
        <v>1591</v>
      </c>
      <c r="K222" s="340" t="s">
        <v>1910</v>
      </c>
      <c r="L222" s="348" t="s">
        <v>103</v>
      </c>
      <c r="M222" s="340"/>
      <c r="N222" s="340"/>
      <c r="O222" s="340"/>
      <c r="Y222" s="24"/>
      <c r="Z222" s="24"/>
      <c r="AA222" s="24"/>
      <c r="AB222" s="24"/>
      <c r="AC222" s="24"/>
      <c r="AD222" s="24"/>
      <c r="AE222" s="24"/>
      <c r="AF222" s="24"/>
      <c r="AG222" s="24"/>
      <c r="AH222" s="24"/>
      <c r="AI222" s="24"/>
      <c r="AJ222" s="24"/>
      <c r="AK222" s="24"/>
      <c r="AL222" s="24"/>
      <c r="AM222" s="24"/>
      <c r="AN222" s="24"/>
      <c r="AO222" s="24"/>
    </row>
    <row r="223" spans="2:41" x14ac:dyDescent="0.25">
      <c r="B223" s="340">
        <v>18508</v>
      </c>
      <c r="C223" s="340" t="s">
        <v>887</v>
      </c>
      <c r="D223" s="340" t="s">
        <v>1728</v>
      </c>
      <c r="E223" s="349" t="str">
        <f>HYPERLINK(Table20[[#This Row],[Map Link]],Table20[[#This Row],[Map Text]])</f>
        <v>Open Map</v>
      </c>
      <c r="F223" s="340" t="s">
        <v>863</v>
      </c>
      <c r="G223" s="340" t="s">
        <v>864</v>
      </c>
      <c r="H223" s="340">
        <v>56.159166999999997</v>
      </c>
      <c r="I223" s="340">
        <v>-120.686667</v>
      </c>
      <c r="J223" s="340" t="s">
        <v>1591</v>
      </c>
      <c r="K223" s="340" t="s">
        <v>1911</v>
      </c>
      <c r="L223" s="348" t="s">
        <v>103</v>
      </c>
      <c r="M223" s="340"/>
      <c r="N223" s="340"/>
      <c r="O223" s="340"/>
      <c r="Y223" s="24"/>
      <c r="Z223" s="24"/>
      <c r="AA223" s="24"/>
      <c r="AB223" s="24"/>
      <c r="AC223" s="24"/>
      <c r="AD223" s="24"/>
      <c r="AE223" s="24"/>
      <c r="AF223" s="24"/>
      <c r="AG223" s="24"/>
      <c r="AH223" s="24"/>
      <c r="AI223" s="24"/>
      <c r="AJ223" s="24"/>
      <c r="AK223" s="24"/>
      <c r="AL223" s="24"/>
      <c r="AM223" s="24"/>
      <c r="AN223" s="24"/>
      <c r="AO223" s="24"/>
    </row>
    <row r="224" spans="2:41" x14ac:dyDescent="0.25">
      <c r="B224" s="340">
        <v>19996</v>
      </c>
      <c r="C224" s="340" t="s">
        <v>921</v>
      </c>
      <c r="D224" s="340" t="s">
        <v>1597</v>
      </c>
      <c r="E224" s="349" t="str">
        <f>HYPERLINK(Table20[[#This Row],[Map Link]],Table20[[#This Row],[Map Text]])</f>
        <v>Open Map</v>
      </c>
      <c r="F224" s="340" t="s">
        <v>917</v>
      </c>
      <c r="G224" s="340" t="s">
        <v>864</v>
      </c>
      <c r="H224" s="340">
        <v>58.849891999999997</v>
      </c>
      <c r="I224" s="340">
        <v>-125.235046</v>
      </c>
      <c r="J224" s="340" t="s">
        <v>1591</v>
      </c>
      <c r="K224" s="340" t="s">
        <v>1912</v>
      </c>
      <c r="L224" s="348" t="s">
        <v>103</v>
      </c>
      <c r="M224" s="340"/>
      <c r="N224" s="340"/>
      <c r="O224" s="340"/>
      <c r="Y224" s="24"/>
      <c r="Z224" s="24"/>
      <c r="AA224" s="24"/>
      <c r="AB224" s="24"/>
      <c r="AC224" s="24"/>
      <c r="AD224" s="24"/>
      <c r="AE224" s="24"/>
      <c r="AF224" s="24"/>
      <c r="AG224" s="24"/>
      <c r="AH224" s="24"/>
      <c r="AI224" s="24"/>
      <c r="AJ224" s="24"/>
      <c r="AK224" s="24"/>
      <c r="AL224" s="24"/>
      <c r="AM224" s="24"/>
      <c r="AN224" s="24"/>
      <c r="AO224" s="24"/>
    </row>
    <row r="225" spans="2:41" x14ac:dyDescent="0.25">
      <c r="B225" s="340">
        <v>20958</v>
      </c>
      <c r="C225" s="340" t="s">
        <v>1913</v>
      </c>
      <c r="D225" s="340" t="s">
        <v>1597</v>
      </c>
      <c r="E225" s="349" t="str">
        <f>HYPERLINK(Table20[[#This Row],[Map Link]],Table20[[#This Row],[Map Text]])</f>
        <v>Open Map</v>
      </c>
      <c r="F225" s="340" t="s">
        <v>863</v>
      </c>
      <c r="G225" s="340" t="s">
        <v>864</v>
      </c>
      <c r="H225" s="340">
        <v>55.549894000000002</v>
      </c>
      <c r="I225" s="340">
        <v>-120.08471400000001</v>
      </c>
      <c r="J225" s="340" t="s">
        <v>1591</v>
      </c>
      <c r="K225" s="340" t="s">
        <v>1914</v>
      </c>
      <c r="L225" s="348" t="s">
        <v>103</v>
      </c>
      <c r="M225" s="340"/>
      <c r="N225" s="340"/>
      <c r="O225" s="340"/>
      <c r="Y225" s="24"/>
      <c r="Z225" s="24"/>
      <c r="AA225" s="24"/>
      <c r="AB225" s="24"/>
      <c r="AC225" s="24"/>
      <c r="AD225" s="24"/>
      <c r="AE225" s="24"/>
      <c r="AF225" s="24"/>
      <c r="AG225" s="24"/>
      <c r="AH225" s="24"/>
      <c r="AI225" s="24"/>
      <c r="AJ225" s="24"/>
      <c r="AK225" s="24"/>
      <c r="AL225" s="24"/>
      <c r="AM225" s="24"/>
      <c r="AN225" s="24"/>
      <c r="AO225" s="24"/>
    </row>
    <row r="226" spans="2:41" x14ac:dyDescent="0.25">
      <c r="B226" s="340">
        <v>37438</v>
      </c>
      <c r="C226" s="340" t="s">
        <v>891</v>
      </c>
      <c r="D226" s="340" t="s">
        <v>1597</v>
      </c>
      <c r="E226" s="349" t="str">
        <f>HYPERLINK(Table20[[#This Row],[Map Link]],Table20[[#This Row],[Map Text]])</f>
        <v>Open Map</v>
      </c>
      <c r="F226" s="340" t="s">
        <v>863</v>
      </c>
      <c r="G226" s="340" t="s">
        <v>864</v>
      </c>
      <c r="H226" s="340">
        <v>56.016562999999998</v>
      </c>
      <c r="I226" s="340">
        <v>-120.568082</v>
      </c>
      <c r="J226" s="340" t="s">
        <v>1591</v>
      </c>
      <c r="K226" s="340" t="s">
        <v>1915</v>
      </c>
      <c r="L226" s="348" t="s">
        <v>103</v>
      </c>
      <c r="M226" s="340"/>
      <c r="N226" s="340"/>
      <c r="O226" s="340"/>
      <c r="Y226" s="24"/>
      <c r="Z226" s="24"/>
      <c r="AA226" s="24"/>
      <c r="AB226" s="24"/>
      <c r="AC226" s="24"/>
      <c r="AD226" s="24"/>
      <c r="AE226" s="24"/>
      <c r="AF226" s="24"/>
      <c r="AG226" s="24"/>
      <c r="AH226" s="24"/>
      <c r="AI226" s="24"/>
      <c r="AJ226" s="24"/>
      <c r="AK226" s="24"/>
      <c r="AL226" s="24"/>
      <c r="AM226" s="24"/>
      <c r="AN226" s="24"/>
      <c r="AO226" s="24"/>
    </row>
    <row r="227" spans="2:41" x14ac:dyDescent="0.25">
      <c r="B227" s="340">
        <v>23007</v>
      </c>
      <c r="C227" s="340" t="s">
        <v>1916</v>
      </c>
      <c r="D227" s="340" t="s">
        <v>1597</v>
      </c>
      <c r="E227" s="349" t="str">
        <f>HYPERLINK(Table20[[#This Row],[Map Link]],Table20[[#This Row],[Map Text]])</f>
        <v>Open Map</v>
      </c>
      <c r="F227" s="340" t="s">
        <v>863</v>
      </c>
      <c r="G227" s="340" t="s">
        <v>864</v>
      </c>
      <c r="H227" s="340">
        <v>57.733232000000001</v>
      </c>
      <c r="I227" s="340">
        <v>-122.95157399999999</v>
      </c>
      <c r="J227" s="340" t="s">
        <v>1591</v>
      </c>
      <c r="K227" s="340" t="s">
        <v>1917</v>
      </c>
      <c r="L227" s="348" t="s">
        <v>103</v>
      </c>
      <c r="M227" s="340"/>
      <c r="N227" s="340"/>
      <c r="O227" s="340"/>
      <c r="Y227" s="24"/>
      <c r="Z227" s="24"/>
      <c r="AA227" s="24"/>
      <c r="AB227" s="24"/>
      <c r="AC227" s="24"/>
      <c r="AD227" s="24"/>
      <c r="AE227" s="24"/>
      <c r="AF227" s="24"/>
      <c r="AG227" s="24"/>
      <c r="AH227" s="24"/>
      <c r="AI227" s="24"/>
      <c r="AJ227" s="24"/>
      <c r="AK227" s="24"/>
      <c r="AL227" s="24"/>
      <c r="AM227" s="24"/>
      <c r="AN227" s="24"/>
      <c r="AO227" s="24"/>
    </row>
    <row r="228" spans="2:41" x14ac:dyDescent="0.25">
      <c r="B228" s="340">
        <v>41381</v>
      </c>
      <c r="C228" s="340" t="s">
        <v>997</v>
      </c>
      <c r="D228" s="340" t="s">
        <v>1597</v>
      </c>
      <c r="E228" s="349" t="str">
        <f>HYPERLINK(Table20[[#This Row],[Map Link]],Table20[[#This Row],[Map Text]])</f>
        <v>Open Map</v>
      </c>
      <c r="F228" s="340" t="s">
        <v>863</v>
      </c>
      <c r="G228" s="340" t="s">
        <v>864</v>
      </c>
      <c r="H228" s="340">
        <v>56.883190999999997</v>
      </c>
      <c r="I228" s="340">
        <v>-124.968278</v>
      </c>
      <c r="J228" s="340" t="s">
        <v>1591</v>
      </c>
      <c r="K228" s="340" t="s">
        <v>1918</v>
      </c>
      <c r="L228" s="348" t="s">
        <v>103</v>
      </c>
      <c r="M228" s="340"/>
      <c r="N228" s="340"/>
      <c r="O228" s="340"/>
      <c r="Y228" s="24"/>
      <c r="Z228" s="24"/>
      <c r="AA228" s="24"/>
      <c r="AB228" s="24"/>
      <c r="AC228" s="24"/>
      <c r="AD228" s="24"/>
      <c r="AE228" s="24"/>
      <c r="AF228" s="24"/>
      <c r="AG228" s="24"/>
      <c r="AH228" s="24"/>
      <c r="AI228" s="24"/>
      <c r="AJ228" s="24"/>
      <c r="AK228" s="24"/>
      <c r="AL228" s="24"/>
      <c r="AM228" s="24"/>
      <c r="AN228" s="24"/>
      <c r="AO228" s="24"/>
    </row>
    <row r="229" spans="2:41" x14ac:dyDescent="0.25">
      <c r="B229" s="340">
        <v>24595</v>
      </c>
      <c r="C229" s="340" t="s">
        <v>939</v>
      </c>
      <c r="D229" s="340" t="s">
        <v>1728</v>
      </c>
      <c r="E229" s="349" t="str">
        <f>HYPERLINK(Table20[[#This Row],[Map Link]],Table20[[#This Row],[Map Text]])</f>
        <v>Open Map</v>
      </c>
      <c r="F229" s="340" t="s">
        <v>863</v>
      </c>
      <c r="G229" s="340" t="s">
        <v>864</v>
      </c>
      <c r="H229" s="340">
        <v>55.126111000000002</v>
      </c>
      <c r="I229" s="340">
        <v>-120.99805600000001</v>
      </c>
      <c r="J229" s="340" t="s">
        <v>1591</v>
      </c>
      <c r="K229" s="340" t="s">
        <v>1919</v>
      </c>
      <c r="L229" s="348" t="s">
        <v>103</v>
      </c>
      <c r="M229" s="340"/>
      <c r="N229" s="340"/>
      <c r="O229" s="340"/>
      <c r="Y229" s="24"/>
      <c r="Z229" s="24"/>
      <c r="AA229" s="24"/>
      <c r="AB229" s="24"/>
      <c r="AC229" s="24"/>
      <c r="AD229" s="24"/>
      <c r="AE229" s="24"/>
      <c r="AF229" s="24"/>
      <c r="AG229" s="24"/>
      <c r="AH229" s="24"/>
      <c r="AI229" s="24"/>
      <c r="AJ229" s="24"/>
      <c r="AK229" s="24"/>
      <c r="AL229" s="24"/>
      <c r="AM229" s="24"/>
      <c r="AN229" s="24"/>
      <c r="AO229" s="24"/>
    </row>
    <row r="230" spans="2:41" x14ac:dyDescent="0.25">
      <c r="B230" s="340">
        <v>37513</v>
      </c>
      <c r="C230" s="340" t="s">
        <v>939</v>
      </c>
      <c r="D230" s="340" t="s">
        <v>1036</v>
      </c>
      <c r="E230" s="349" t="str">
        <f>HYPERLINK(Table20[[#This Row],[Map Link]],Table20[[#This Row],[Map Text]])</f>
        <v>Open Map</v>
      </c>
      <c r="F230" s="340" t="s">
        <v>863</v>
      </c>
      <c r="G230" s="340" t="s">
        <v>864</v>
      </c>
      <c r="H230" s="340">
        <v>55.133209999999998</v>
      </c>
      <c r="I230" s="340">
        <v>-121.0014</v>
      </c>
      <c r="J230" s="340" t="s">
        <v>1591</v>
      </c>
      <c r="K230" s="340" t="s">
        <v>1920</v>
      </c>
      <c r="L230" s="348" t="s">
        <v>103</v>
      </c>
      <c r="M230" s="340"/>
      <c r="N230" s="340"/>
      <c r="O230" s="340"/>
      <c r="Y230" s="24"/>
      <c r="Z230" s="24"/>
      <c r="AA230" s="24"/>
      <c r="AB230" s="24"/>
      <c r="AC230" s="24"/>
      <c r="AD230" s="24"/>
      <c r="AE230" s="24"/>
      <c r="AF230" s="24"/>
      <c r="AG230" s="24"/>
      <c r="AH230" s="24"/>
      <c r="AI230" s="24"/>
      <c r="AJ230" s="24"/>
      <c r="AK230" s="24"/>
      <c r="AL230" s="24"/>
      <c r="AM230" s="24"/>
      <c r="AN230" s="24"/>
      <c r="AO230" s="24"/>
    </row>
    <row r="231" spans="2:41" x14ac:dyDescent="0.25">
      <c r="B231" s="340">
        <v>24619</v>
      </c>
      <c r="C231" s="340" t="s">
        <v>1921</v>
      </c>
      <c r="D231" s="340" t="s">
        <v>1597</v>
      </c>
      <c r="E231" s="349" t="str">
        <f>HYPERLINK(Table20[[#This Row],[Map Link]],Table20[[#This Row],[Map Text]])</f>
        <v>Open Map</v>
      </c>
      <c r="F231" s="340" t="s">
        <v>863</v>
      </c>
      <c r="G231" s="340" t="s">
        <v>864</v>
      </c>
      <c r="H231" s="340">
        <v>55.499893999999998</v>
      </c>
      <c r="I231" s="340">
        <v>-120.03471</v>
      </c>
      <c r="J231" s="340" t="s">
        <v>1591</v>
      </c>
      <c r="K231" s="340" t="s">
        <v>1922</v>
      </c>
      <c r="L231" s="348" t="s">
        <v>103</v>
      </c>
      <c r="M231" s="340"/>
      <c r="N231" s="340"/>
      <c r="O231" s="340"/>
      <c r="Y231" s="24"/>
      <c r="Z231" s="24"/>
      <c r="AA231" s="24"/>
      <c r="AB231" s="24"/>
      <c r="AC231" s="24"/>
      <c r="AD231" s="24"/>
      <c r="AE231" s="24"/>
      <c r="AF231" s="24"/>
      <c r="AG231" s="24"/>
      <c r="AH231" s="24"/>
      <c r="AI231" s="24"/>
      <c r="AJ231" s="24"/>
      <c r="AK231" s="24"/>
      <c r="AL231" s="24"/>
      <c r="AM231" s="24"/>
      <c r="AN231" s="24"/>
      <c r="AO231" s="24"/>
    </row>
    <row r="232" spans="2:41" x14ac:dyDescent="0.25">
      <c r="B232" s="340">
        <v>24985</v>
      </c>
      <c r="C232" s="340" t="s">
        <v>869</v>
      </c>
      <c r="D232" s="340" t="s">
        <v>1597</v>
      </c>
      <c r="E232" s="349" t="str">
        <f>HYPERLINK(Table20[[#This Row],[Map Link]],Table20[[#This Row],[Map Text]])</f>
        <v>Open Map</v>
      </c>
      <c r="F232" s="340" t="s">
        <v>863</v>
      </c>
      <c r="G232" s="340" t="s">
        <v>864</v>
      </c>
      <c r="H232" s="340">
        <v>55.616545000000002</v>
      </c>
      <c r="I232" s="340">
        <v>-121.56810400000001</v>
      </c>
      <c r="J232" s="340" t="s">
        <v>1591</v>
      </c>
      <c r="K232" s="340" t="s">
        <v>1923</v>
      </c>
      <c r="L232" s="348" t="s">
        <v>103</v>
      </c>
      <c r="M232" s="340"/>
      <c r="N232" s="340"/>
      <c r="O232" s="340"/>
      <c r="Y232" s="24"/>
      <c r="Z232" s="24"/>
      <c r="AA232" s="24"/>
      <c r="AB232" s="24"/>
      <c r="AC232" s="24"/>
      <c r="AD232" s="24"/>
      <c r="AE232" s="24"/>
      <c r="AF232" s="24"/>
      <c r="AG232" s="24"/>
      <c r="AH232" s="24"/>
      <c r="AI232" s="24"/>
      <c r="AJ232" s="24"/>
      <c r="AK232" s="24"/>
      <c r="AL232" s="24"/>
      <c r="AM232" s="24"/>
      <c r="AN232" s="24"/>
      <c r="AO232" s="24"/>
    </row>
    <row r="233" spans="2:41" x14ac:dyDescent="0.25">
      <c r="B233" s="340">
        <v>25168</v>
      </c>
      <c r="C233" s="340" t="s">
        <v>1924</v>
      </c>
      <c r="D233" s="340" t="s">
        <v>1036</v>
      </c>
      <c r="E233" s="349" t="str">
        <f>HYPERLINK(Table20[[#This Row],[Map Link]],Table20[[#This Row],[Map Text]])</f>
        <v>Open Map</v>
      </c>
      <c r="F233" s="340" t="s">
        <v>863</v>
      </c>
      <c r="G233" s="340" t="s">
        <v>864</v>
      </c>
      <c r="H233" s="340">
        <v>56.183233000000001</v>
      </c>
      <c r="I233" s="340">
        <v>-120.53475299999999</v>
      </c>
      <c r="J233" s="340" t="s">
        <v>1591</v>
      </c>
      <c r="K233" s="340" t="s">
        <v>1925</v>
      </c>
      <c r="L233" s="348" t="s">
        <v>103</v>
      </c>
      <c r="M233" s="340"/>
      <c r="N233" s="340"/>
      <c r="O233" s="340"/>
      <c r="Y233" s="24"/>
      <c r="Z233" s="24"/>
      <c r="AA233" s="24"/>
      <c r="AB233" s="24"/>
      <c r="AC233" s="24"/>
      <c r="AD233" s="24"/>
      <c r="AE233" s="24"/>
      <c r="AF233" s="24"/>
      <c r="AG233" s="24"/>
      <c r="AH233" s="24"/>
      <c r="AI233" s="24"/>
      <c r="AJ233" s="24"/>
      <c r="AK233" s="24"/>
      <c r="AL233" s="24"/>
      <c r="AM233" s="24"/>
      <c r="AN233" s="24"/>
      <c r="AO233" s="24"/>
    </row>
    <row r="234" spans="2:41" x14ac:dyDescent="0.25">
      <c r="B234" s="340">
        <v>25091</v>
      </c>
      <c r="C234" s="340" t="s">
        <v>1926</v>
      </c>
      <c r="D234" s="340" t="s">
        <v>1597</v>
      </c>
      <c r="E234" s="349" t="str">
        <f>HYPERLINK(Table20[[#This Row],[Map Link]],Table20[[#This Row],[Map Text]])</f>
        <v>Open Map</v>
      </c>
      <c r="F234" s="340" t="s">
        <v>863</v>
      </c>
      <c r="G234" s="340" t="s">
        <v>864</v>
      </c>
      <c r="H234" s="340">
        <v>55.516556000000001</v>
      </c>
      <c r="I234" s="340">
        <v>-120.434726</v>
      </c>
      <c r="J234" s="340" t="s">
        <v>1591</v>
      </c>
      <c r="K234" s="340" t="s">
        <v>1927</v>
      </c>
      <c r="L234" s="348" t="s">
        <v>103</v>
      </c>
      <c r="M234" s="340"/>
      <c r="N234" s="340"/>
      <c r="O234" s="340"/>
      <c r="Y234" s="24"/>
      <c r="Z234" s="24"/>
      <c r="AA234" s="24"/>
      <c r="AB234" s="24"/>
      <c r="AC234" s="24"/>
      <c r="AD234" s="24"/>
      <c r="AE234" s="24"/>
      <c r="AF234" s="24"/>
      <c r="AG234" s="24"/>
      <c r="AH234" s="24"/>
      <c r="AI234" s="24"/>
      <c r="AJ234" s="24"/>
      <c r="AK234" s="24"/>
      <c r="AL234" s="24"/>
      <c r="AM234" s="24"/>
      <c r="AN234" s="24"/>
      <c r="AO234" s="24"/>
    </row>
    <row r="235" spans="2:41" x14ac:dyDescent="0.25">
      <c r="B235" s="340">
        <v>41179</v>
      </c>
      <c r="C235" s="340" t="s">
        <v>907</v>
      </c>
      <c r="D235" s="340" t="s">
        <v>1036</v>
      </c>
      <c r="E235" s="349" t="str">
        <f>HYPERLINK(Table20[[#This Row],[Map Link]],Table20[[#This Row],[Map Text]])</f>
        <v>Open Map</v>
      </c>
      <c r="F235" s="340" t="s">
        <v>863</v>
      </c>
      <c r="G235" s="340" t="s">
        <v>864</v>
      </c>
      <c r="H235" s="340">
        <v>56.510995999999999</v>
      </c>
      <c r="I235" s="340">
        <v>-122.238996</v>
      </c>
      <c r="J235" s="340" t="s">
        <v>1591</v>
      </c>
      <c r="K235" s="340" t="s">
        <v>1928</v>
      </c>
      <c r="L235" s="348" t="s">
        <v>103</v>
      </c>
      <c r="M235" s="340"/>
      <c r="N235" s="340"/>
      <c r="O235" s="340"/>
      <c r="Y235" s="24"/>
      <c r="Z235" s="24"/>
      <c r="AA235" s="24"/>
      <c r="AB235" s="24"/>
      <c r="AC235" s="24"/>
      <c r="AD235" s="24"/>
      <c r="AE235" s="24"/>
      <c r="AF235" s="24"/>
      <c r="AG235" s="24"/>
      <c r="AH235" s="24"/>
      <c r="AI235" s="24"/>
      <c r="AJ235" s="24"/>
      <c r="AK235" s="24"/>
      <c r="AL235" s="24"/>
      <c r="AM235" s="24"/>
      <c r="AN235" s="24"/>
      <c r="AO235" s="24"/>
    </row>
    <row r="236" spans="2:41" x14ac:dyDescent="0.25">
      <c r="B236" s="340">
        <v>24312</v>
      </c>
      <c r="C236" s="340" t="s">
        <v>1929</v>
      </c>
      <c r="D236" s="340" t="s">
        <v>1597</v>
      </c>
      <c r="E236" s="349" t="str">
        <f>HYPERLINK(Table20[[#This Row],[Map Link]],Table20[[#This Row],[Map Text]])</f>
        <v>Open Map</v>
      </c>
      <c r="F236" s="340" t="s">
        <v>863</v>
      </c>
      <c r="G236" s="340" t="s">
        <v>864</v>
      </c>
      <c r="H236" s="340">
        <v>55.983232000000001</v>
      </c>
      <c r="I236" s="340">
        <v>-120.251402</v>
      </c>
      <c r="J236" s="340" t="s">
        <v>1591</v>
      </c>
      <c r="K236" s="340" t="s">
        <v>1930</v>
      </c>
      <c r="L236" s="348" t="s">
        <v>103</v>
      </c>
      <c r="M236" s="340"/>
      <c r="N236" s="340"/>
      <c r="O236" s="340"/>
      <c r="Y236" s="24"/>
      <c r="Z236" s="24"/>
      <c r="AA236" s="24"/>
      <c r="AB236" s="24"/>
      <c r="AC236" s="24"/>
      <c r="AD236" s="24"/>
      <c r="AE236" s="24"/>
      <c r="AF236" s="24"/>
      <c r="AG236" s="24"/>
      <c r="AH236" s="24"/>
      <c r="AI236" s="24"/>
      <c r="AJ236" s="24"/>
      <c r="AK236" s="24"/>
      <c r="AL236" s="24"/>
      <c r="AM236" s="24"/>
      <c r="AN236" s="24"/>
      <c r="AO236" s="24"/>
    </row>
    <row r="237" spans="2:41" x14ac:dyDescent="0.25">
      <c r="B237" s="340">
        <v>15857</v>
      </c>
      <c r="C237" s="340" t="s">
        <v>1931</v>
      </c>
      <c r="D237" s="340" t="s">
        <v>1597</v>
      </c>
      <c r="E237" s="349" t="str">
        <f>HYPERLINK(Table20[[#This Row],[Map Link]],Table20[[#This Row],[Map Text]])</f>
        <v>Open Map</v>
      </c>
      <c r="F237" s="340" t="s">
        <v>863</v>
      </c>
      <c r="G237" s="340" t="s">
        <v>864</v>
      </c>
      <c r="H237" s="340">
        <v>56.515163000000001</v>
      </c>
      <c r="I237" s="340">
        <v>-122.238996</v>
      </c>
      <c r="J237" s="340" t="s">
        <v>1591</v>
      </c>
      <c r="K237" s="340" t="s">
        <v>1932</v>
      </c>
      <c r="L237" s="348" t="s">
        <v>103</v>
      </c>
      <c r="M237" s="340"/>
      <c r="N237" s="340"/>
      <c r="O237" s="340"/>
      <c r="Y237" s="24"/>
      <c r="Z237" s="24"/>
      <c r="AA237" s="24"/>
      <c r="AB237" s="24"/>
      <c r="AC237" s="24"/>
      <c r="AD237" s="24"/>
      <c r="AE237" s="24"/>
      <c r="AF237" s="24"/>
      <c r="AG237" s="24"/>
      <c r="AH237" s="24"/>
      <c r="AI237" s="24"/>
      <c r="AJ237" s="24"/>
      <c r="AK237" s="24"/>
      <c r="AL237" s="24"/>
      <c r="AM237" s="24"/>
      <c r="AN237" s="24"/>
      <c r="AO237" s="24"/>
    </row>
    <row r="238" spans="2:41" x14ac:dyDescent="0.25">
      <c r="B238" s="340">
        <v>64852</v>
      </c>
      <c r="C238" s="340" t="s">
        <v>1933</v>
      </c>
      <c r="D238" s="340" t="s">
        <v>1590</v>
      </c>
      <c r="E238" s="349" t="str">
        <f>HYPERLINK(Table20[[#This Row],[Map Link]],Table20[[#This Row],[Map Text]])</f>
        <v>Open Map</v>
      </c>
      <c r="F238" s="340" t="s">
        <v>863</v>
      </c>
      <c r="G238" s="340" t="s">
        <v>864</v>
      </c>
      <c r="H238" s="340">
        <v>57.733196</v>
      </c>
      <c r="I238" s="340">
        <v>-125.751678</v>
      </c>
      <c r="J238" s="340" t="s">
        <v>1591</v>
      </c>
      <c r="K238" s="340" t="s">
        <v>1934</v>
      </c>
      <c r="L238" s="348" t="s">
        <v>181</v>
      </c>
      <c r="M238" s="340"/>
      <c r="N238" s="340"/>
      <c r="O238" s="340"/>
      <c r="Y238" s="24"/>
      <c r="Z238" s="24"/>
      <c r="AA238" s="24"/>
      <c r="AB238" s="24"/>
      <c r="AC238" s="24"/>
      <c r="AD238" s="24"/>
      <c r="AE238" s="24"/>
      <c r="AF238" s="24"/>
      <c r="AG238" s="24"/>
      <c r="AH238" s="24"/>
      <c r="AI238" s="24"/>
      <c r="AJ238" s="24"/>
      <c r="AK238" s="24"/>
      <c r="AL238" s="24"/>
      <c r="AM238" s="24"/>
      <c r="AN238" s="24"/>
      <c r="AO238" s="24"/>
    </row>
    <row r="239" spans="2:41" x14ac:dyDescent="0.25">
      <c r="B239" s="340">
        <v>64903</v>
      </c>
      <c r="C239" s="340" t="s">
        <v>1935</v>
      </c>
      <c r="D239" s="340" t="s">
        <v>1590</v>
      </c>
      <c r="E239" s="349" t="str">
        <f>HYPERLINK(Table20[[#This Row],[Map Link]],Table20[[#This Row],[Map Text]])</f>
        <v>Open Map</v>
      </c>
      <c r="F239" s="340" t="s">
        <v>863</v>
      </c>
      <c r="G239" s="340" t="s">
        <v>864</v>
      </c>
      <c r="H239" s="340">
        <v>55.799877000000002</v>
      </c>
      <c r="I239" s="340">
        <v>-121.91812400000001</v>
      </c>
      <c r="J239" s="340" t="s">
        <v>1591</v>
      </c>
      <c r="K239" s="340" t="s">
        <v>1936</v>
      </c>
      <c r="L239" s="348" t="s">
        <v>181</v>
      </c>
      <c r="M239" s="340"/>
      <c r="N239" s="340"/>
      <c r="O239" s="340"/>
      <c r="Y239" s="24"/>
      <c r="Z239" s="24"/>
      <c r="AA239" s="24"/>
      <c r="AB239" s="24"/>
      <c r="AC239" s="24"/>
      <c r="AD239" s="24"/>
      <c r="AE239" s="24"/>
      <c r="AF239" s="24"/>
      <c r="AG239" s="24"/>
      <c r="AH239" s="24"/>
      <c r="AI239" s="24"/>
      <c r="AJ239" s="24"/>
      <c r="AK239" s="24"/>
      <c r="AL239" s="24"/>
      <c r="AM239" s="24"/>
      <c r="AN239" s="24"/>
      <c r="AO239" s="24"/>
    </row>
    <row r="240" spans="2:41" x14ac:dyDescent="0.25">
      <c r="B240" s="340">
        <v>23056</v>
      </c>
      <c r="C240" s="340" t="s">
        <v>875</v>
      </c>
      <c r="D240" s="340" t="s">
        <v>1597</v>
      </c>
      <c r="E240" s="349" t="str">
        <f>HYPERLINK(Table20[[#This Row],[Map Link]],Table20[[#This Row],[Map Text]])</f>
        <v>Open Map</v>
      </c>
      <c r="F240" s="340" t="s">
        <v>863</v>
      </c>
      <c r="G240" s="340" t="s">
        <v>864</v>
      </c>
      <c r="H240" s="340">
        <v>55.849890000000002</v>
      </c>
      <c r="I240" s="340">
        <v>-120.868087</v>
      </c>
      <c r="J240" s="340" t="s">
        <v>1591</v>
      </c>
      <c r="K240" s="340" t="s">
        <v>1937</v>
      </c>
      <c r="L240" s="348" t="s">
        <v>103</v>
      </c>
      <c r="M240" s="340"/>
      <c r="N240" s="340"/>
      <c r="O240" s="340"/>
      <c r="Y240" s="24"/>
      <c r="Z240" s="24"/>
      <c r="AA240" s="24"/>
      <c r="AB240" s="24"/>
      <c r="AC240" s="24"/>
      <c r="AD240" s="24"/>
      <c r="AE240" s="24"/>
      <c r="AF240" s="24"/>
      <c r="AG240" s="24"/>
      <c r="AH240" s="24"/>
      <c r="AI240" s="24"/>
      <c r="AJ240" s="24"/>
      <c r="AK240" s="24"/>
      <c r="AL240" s="24"/>
      <c r="AM240" s="24"/>
      <c r="AN240" s="24"/>
      <c r="AO240" s="24"/>
    </row>
    <row r="241" spans="2:41" x14ac:dyDescent="0.25">
      <c r="B241" s="340">
        <v>23042</v>
      </c>
      <c r="C241" s="340" t="s">
        <v>173</v>
      </c>
      <c r="D241" s="340" t="s">
        <v>1597</v>
      </c>
      <c r="E241" s="349" t="str">
        <f>HYPERLINK(Table20[[#This Row],[Map Link]],Table20[[#This Row],[Map Text]])</f>
        <v>Open Map</v>
      </c>
      <c r="F241" s="340" t="s">
        <v>863</v>
      </c>
      <c r="G241" s="340" t="s">
        <v>864</v>
      </c>
      <c r="H241" s="340">
        <v>55.816560000000003</v>
      </c>
      <c r="I241" s="340">
        <v>-120.551407</v>
      </c>
      <c r="J241" s="340" t="s">
        <v>1591</v>
      </c>
      <c r="K241" s="340" t="s">
        <v>1938</v>
      </c>
      <c r="L241" s="348" t="s">
        <v>103</v>
      </c>
      <c r="M241" s="340"/>
      <c r="N241" s="340"/>
      <c r="O241" s="340"/>
      <c r="Y241" s="24"/>
      <c r="Z241" s="24"/>
      <c r="AA241" s="24"/>
      <c r="AB241" s="24"/>
      <c r="AC241" s="24"/>
      <c r="AD241" s="24"/>
      <c r="AE241" s="24"/>
      <c r="AF241" s="24"/>
      <c r="AG241" s="24"/>
      <c r="AH241" s="24"/>
      <c r="AI241" s="24"/>
      <c r="AJ241" s="24"/>
      <c r="AK241" s="24"/>
      <c r="AL241" s="24"/>
      <c r="AM241" s="24"/>
      <c r="AN241" s="24"/>
      <c r="AO241" s="24"/>
    </row>
    <row r="242" spans="2:41" x14ac:dyDescent="0.25">
      <c r="B242" s="340">
        <v>23953</v>
      </c>
      <c r="C242" s="340" t="s">
        <v>905</v>
      </c>
      <c r="D242" s="340" t="s">
        <v>1036</v>
      </c>
      <c r="E242" s="349" t="str">
        <f>HYPERLINK(Table20[[#This Row],[Map Link]],Table20[[#This Row],[Map Text]])</f>
        <v>Open Map</v>
      </c>
      <c r="F242" s="340" t="s">
        <v>863</v>
      </c>
      <c r="G242" s="340" t="s">
        <v>864</v>
      </c>
      <c r="H242" s="340">
        <v>56.733226999999999</v>
      </c>
      <c r="I242" s="340">
        <v>-121.801489</v>
      </c>
      <c r="J242" s="340" t="s">
        <v>1591</v>
      </c>
      <c r="K242" s="340" t="s">
        <v>1939</v>
      </c>
      <c r="L242" s="348" t="s">
        <v>103</v>
      </c>
      <c r="M242" s="340"/>
      <c r="N242" s="340"/>
      <c r="O242" s="340"/>
      <c r="Y242" s="24"/>
      <c r="Z242" s="24"/>
      <c r="AA242" s="24"/>
      <c r="AB242" s="24"/>
      <c r="AC242" s="24"/>
      <c r="AD242" s="24"/>
      <c r="AE242" s="24"/>
      <c r="AF242" s="24"/>
      <c r="AG242" s="24"/>
      <c r="AH242" s="24"/>
      <c r="AI242" s="24"/>
      <c r="AJ242" s="24"/>
      <c r="AK242" s="24"/>
      <c r="AL242" s="24"/>
      <c r="AM242" s="24"/>
      <c r="AN242" s="24"/>
      <c r="AO242" s="24"/>
    </row>
    <row r="243" spans="2:41" x14ac:dyDescent="0.25">
      <c r="B243" s="340">
        <v>991</v>
      </c>
      <c r="C243" s="340" t="s">
        <v>509</v>
      </c>
      <c r="D243" s="340" t="s">
        <v>1036</v>
      </c>
      <c r="E243" s="349" t="str">
        <f>HYPERLINK(Table20[[#This Row],[Map Link]],Table20[[#This Row],[Map Text]])</f>
        <v>Open Map</v>
      </c>
      <c r="F243" s="340" t="s">
        <v>494</v>
      </c>
      <c r="G243" s="340" t="s">
        <v>495</v>
      </c>
      <c r="H243" s="340">
        <v>54.116517999999999</v>
      </c>
      <c r="I243" s="340">
        <v>-122.034735</v>
      </c>
      <c r="J243" s="340" t="s">
        <v>1591</v>
      </c>
      <c r="K243" s="340" t="s">
        <v>1940</v>
      </c>
      <c r="L243" s="348" t="s">
        <v>103</v>
      </c>
      <c r="M243" s="340"/>
      <c r="N243" s="340"/>
      <c r="O243" s="340"/>
      <c r="Y243" s="24"/>
      <c r="Z243" s="24"/>
      <c r="AA243" s="24"/>
      <c r="AB243" s="24"/>
      <c r="AC243" s="24"/>
      <c r="AD243" s="24"/>
      <c r="AE243" s="24"/>
      <c r="AF243" s="24"/>
      <c r="AG243" s="24"/>
      <c r="AH243" s="24"/>
      <c r="AI243" s="24"/>
      <c r="AJ243" s="24"/>
      <c r="AK243" s="24"/>
      <c r="AL243" s="24"/>
      <c r="AM243" s="24"/>
      <c r="AN243" s="24"/>
      <c r="AO243" s="24"/>
    </row>
    <row r="244" spans="2:41" x14ac:dyDescent="0.25">
      <c r="B244" s="340">
        <v>2108</v>
      </c>
      <c r="C244" s="340" t="s">
        <v>862</v>
      </c>
      <c r="D244" s="340" t="s">
        <v>1597</v>
      </c>
      <c r="E244" s="349" t="str">
        <f>HYPERLINK(Table20[[#This Row],[Map Link]],Table20[[#This Row],[Map Text]])</f>
        <v>Open Map</v>
      </c>
      <c r="F244" s="340" t="s">
        <v>494</v>
      </c>
      <c r="G244" s="340" t="s">
        <v>495</v>
      </c>
      <c r="H244" s="340">
        <v>54.762500000000003</v>
      </c>
      <c r="I244" s="340">
        <v>-122.50027799999999</v>
      </c>
      <c r="J244" s="340" t="s">
        <v>1591</v>
      </c>
      <c r="K244" s="340" t="s">
        <v>1941</v>
      </c>
      <c r="L244" s="348" t="s">
        <v>103</v>
      </c>
      <c r="M244" s="340"/>
      <c r="N244" s="340"/>
      <c r="O244" s="340"/>
      <c r="Y244" s="24"/>
      <c r="Z244" s="24"/>
      <c r="AA244" s="24"/>
      <c r="AB244" s="24"/>
      <c r="AC244" s="24"/>
      <c r="AD244" s="24"/>
      <c r="AE244" s="24"/>
      <c r="AF244" s="24"/>
      <c r="AG244" s="24"/>
      <c r="AH244" s="24"/>
      <c r="AI244" s="24"/>
      <c r="AJ244" s="24"/>
      <c r="AK244" s="24"/>
      <c r="AL244" s="24"/>
      <c r="AM244" s="24"/>
      <c r="AN244" s="24"/>
      <c r="AO244" s="24"/>
    </row>
    <row r="245" spans="2:41" x14ac:dyDescent="0.25">
      <c r="B245" s="340">
        <v>60424</v>
      </c>
      <c r="C245" s="340" t="s">
        <v>1942</v>
      </c>
      <c r="D245" s="340" t="s">
        <v>1590</v>
      </c>
      <c r="E245" s="349" t="str">
        <f>HYPERLINK(Table20[[#This Row],[Map Link]],Table20[[#This Row],[Map Text]])</f>
        <v>Open Map</v>
      </c>
      <c r="F245" s="340" t="s">
        <v>494</v>
      </c>
      <c r="G245" s="340" t="s">
        <v>495</v>
      </c>
      <c r="H245" s="340">
        <v>54.435277999999997</v>
      </c>
      <c r="I245" s="340">
        <v>-121.700833</v>
      </c>
      <c r="J245" s="340" t="s">
        <v>1591</v>
      </c>
      <c r="K245" s="340" t="s">
        <v>1943</v>
      </c>
      <c r="L245" s="348" t="s">
        <v>181</v>
      </c>
      <c r="M245" s="340"/>
      <c r="N245" s="340"/>
      <c r="O245" s="340"/>
      <c r="Y245" s="24"/>
      <c r="Z245" s="24"/>
      <c r="AA245" s="24"/>
      <c r="AB245" s="24"/>
      <c r="AC245" s="24"/>
      <c r="AD245" s="24"/>
      <c r="AE245" s="24"/>
      <c r="AF245" s="24"/>
      <c r="AG245" s="24"/>
      <c r="AH245" s="24"/>
      <c r="AI245" s="24"/>
      <c r="AJ245" s="24"/>
      <c r="AK245" s="24"/>
      <c r="AL245" s="24"/>
      <c r="AM245" s="24"/>
      <c r="AN245" s="24"/>
      <c r="AO245" s="24"/>
    </row>
    <row r="246" spans="2:41" x14ac:dyDescent="0.25">
      <c r="B246" s="340">
        <v>10389</v>
      </c>
      <c r="C246" s="340" t="s">
        <v>1944</v>
      </c>
      <c r="D246" s="340" t="s">
        <v>1036</v>
      </c>
      <c r="E246" s="349" t="str">
        <f>HYPERLINK(Table20[[#This Row],[Map Link]],Table20[[#This Row],[Map Text]])</f>
        <v>Open Map</v>
      </c>
      <c r="F246" s="340" t="s">
        <v>494</v>
      </c>
      <c r="G246" s="340" t="s">
        <v>864</v>
      </c>
      <c r="H246" s="340">
        <v>55.383195000000001</v>
      </c>
      <c r="I246" s="340">
        <v>-122.634801</v>
      </c>
      <c r="J246" s="340" t="s">
        <v>1591</v>
      </c>
      <c r="K246" s="340" t="s">
        <v>1945</v>
      </c>
      <c r="L246" s="348" t="s">
        <v>103</v>
      </c>
      <c r="M246" s="340"/>
      <c r="N246" s="340"/>
      <c r="O246" s="340"/>
      <c r="Y246" s="24"/>
      <c r="Z246" s="24"/>
      <c r="AA246" s="24"/>
      <c r="AB246" s="24"/>
      <c r="AC246" s="24"/>
      <c r="AD246" s="24"/>
      <c r="AE246" s="24"/>
      <c r="AF246" s="24"/>
      <c r="AG246" s="24"/>
      <c r="AH246" s="24"/>
      <c r="AI246" s="24"/>
      <c r="AJ246" s="24"/>
      <c r="AK246" s="24"/>
      <c r="AL246" s="24"/>
      <c r="AM246" s="24"/>
      <c r="AN246" s="24"/>
      <c r="AO246" s="24"/>
    </row>
    <row r="247" spans="2:41" x14ac:dyDescent="0.25">
      <c r="B247" s="340">
        <v>25204</v>
      </c>
      <c r="C247" s="340" t="s">
        <v>517</v>
      </c>
      <c r="D247" s="340" t="s">
        <v>1036</v>
      </c>
      <c r="E247" s="349" t="str">
        <f>HYPERLINK(Table20[[#This Row],[Map Link]],Table20[[#This Row],[Map Text]])</f>
        <v>Open Map</v>
      </c>
      <c r="F247" s="340" t="s">
        <v>494</v>
      </c>
      <c r="G247" s="340" t="s">
        <v>495</v>
      </c>
      <c r="H247" s="340">
        <v>54.499848999999998</v>
      </c>
      <c r="I247" s="340">
        <v>-122.668104</v>
      </c>
      <c r="J247" s="340" t="s">
        <v>1591</v>
      </c>
      <c r="K247" s="340" t="s">
        <v>1946</v>
      </c>
      <c r="L247" s="348" t="s">
        <v>103</v>
      </c>
      <c r="M247" s="340"/>
      <c r="N247" s="340"/>
      <c r="O247" s="340"/>
      <c r="Y247" s="24"/>
      <c r="Z247" s="24"/>
      <c r="AA247" s="24"/>
      <c r="AB247" s="24"/>
      <c r="AC247" s="24"/>
      <c r="AD247" s="24"/>
      <c r="AE247" s="24"/>
      <c r="AF247" s="24"/>
      <c r="AG247" s="24"/>
      <c r="AH247" s="24"/>
      <c r="AI247" s="24"/>
      <c r="AJ247" s="24"/>
      <c r="AK247" s="24"/>
      <c r="AL247" s="24"/>
      <c r="AM247" s="24"/>
      <c r="AN247" s="24"/>
      <c r="AO247" s="24"/>
    </row>
    <row r="248" spans="2:41" x14ac:dyDescent="0.25">
      <c r="B248" s="340">
        <v>60442</v>
      </c>
      <c r="C248" s="340" t="s">
        <v>1947</v>
      </c>
      <c r="D248" s="340" t="s">
        <v>1590</v>
      </c>
      <c r="E248" s="349" t="str">
        <f>HYPERLINK(Table20[[#This Row],[Map Link]],Table20[[#This Row],[Map Text]])</f>
        <v>Open Map</v>
      </c>
      <c r="F248" s="340" t="s">
        <v>494</v>
      </c>
      <c r="G248" s="340" t="s">
        <v>495</v>
      </c>
      <c r="H248" s="340">
        <v>54.995832999999998</v>
      </c>
      <c r="I248" s="340">
        <v>-123.0925</v>
      </c>
      <c r="J248" s="340" t="s">
        <v>1591</v>
      </c>
      <c r="K248" s="340" t="s">
        <v>1948</v>
      </c>
      <c r="L248" s="348" t="s">
        <v>181</v>
      </c>
      <c r="M248" s="340"/>
      <c r="N248" s="340"/>
      <c r="O248" s="340"/>
      <c r="Y248" s="24"/>
      <c r="Z248" s="24"/>
      <c r="AA248" s="24"/>
      <c r="AB248" s="24"/>
      <c r="AC248" s="24"/>
      <c r="AD248" s="24"/>
      <c r="AE248" s="24"/>
      <c r="AF248" s="24"/>
      <c r="AG248" s="24"/>
      <c r="AH248" s="24"/>
      <c r="AI248" s="24"/>
      <c r="AJ248" s="24"/>
      <c r="AK248" s="24"/>
      <c r="AL248" s="24"/>
      <c r="AM248" s="24"/>
      <c r="AN248" s="24"/>
      <c r="AO248" s="24"/>
    </row>
    <row r="249" spans="2:41" x14ac:dyDescent="0.25">
      <c r="B249" s="340">
        <v>38632</v>
      </c>
      <c r="C249" s="340" t="s">
        <v>1949</v>
      </c>
      <c r="D249" s="340" t="s">
        <v>1597</v>
      </c>
      <c r="E249" s="349" t="str">
        <f>HYPERLINK(Table20[[#This Row],[Map Link]],Table20[[#This Row],[Map Text]])</f>
        <v>Open Map</v>
      </c>
      <c r="F249" s="340" t="s">
        <v>494</v>
      </c>
      <c r="G249" s="340" t="s">
        <v>495</v>
      </c>
      <c r="H249" s="340">
        <v>53.970675999999997</v>
      </c>
      <c r="I249" s="340">
        <v>-122.572249</v>
      </c>
      <c r="J249" s="340" t="s">
        <v>1591</v>
      </c>
      <c r="K249" s="340" t="s">
        <v>1950</v>
      </c>
      <c r="L249" s="348" t="s">
        <v>103</v>
      </c>
      <c r="M249" s="340"/>
      <c r="N249" s="340"/>
      <c r="O249" s="340"/>
      <c r="Y249" s="24"/>
      <c r="Z249" s="24"/>
      <c r="AA249" s="24"/>
      <c r="AB249" s="24"/>
      <c r="AC249" s="24"/>
      <c r="AD249" s="24"/>
      <c r="AE249" s="24"/>
      <c r="AF249" s="24"/>
      <c r="AG249" s="24"/>
      <c r="AH249" s="24"/>
      <c r="AI249" s="24"/>
      <c r="AJ249" s="24"/>
      <c r="AK249" s="24"/>
      <c r="AL249" s="24"/>
      <c r="AM249" s="24"/>
      <c r="AN249" s="24"/>
      <c r="AO249" s="24"/>
    </row>
    <row r="250" spans="2:41" x14ac:dyDescent="0.25">
      <c r="B250" s="340">
        <v>64878</v>
      </c>
      <c r="C250" s="340" t="s">
        <v>1951</v>
      </c>
      <c r="D250" s="340" t="s">
        <v>1590</v>
      </c>
      <c r="E250" s="349" t="str">
        <f>HYPERLINK(Table20[[#This Row],[Map Link]],Table20[[#This Row],[Map Text]])</f>
        <v>Open Map</v>
      </c>
      <c r="F250" s="340" t="s">
        <v>494</v>
      </c>
      <c r="G250" s="340" t="s">
        <v>495</v>
      </c>
      <c r="H250" s="340">
        <v>54.783177000000002</v>
      </c>
      <c r="I250" s="340">
        <v>-123.41813999999999</v>
      </c>
      <c r="J250" s="340" t="s">
        <v>1591</v>
      </c>
      <c r="K250" s="340" t="s">
        <v>1952</v>
      </c>
      <c r="L250" s="348" t="s">
        <v>181</v>
      </c>
      <c r="M250" s="340"/>
      <c r="N250" s="340"/>
      <c r="O250" s="340"/>
      <c r="Y250" s="24"/>
      <c r="Z250" s="24"/>
      <c r="AA250" s="24"/>
      <c r="AB250" s="24"/>
      <c r="AC250" s="24"/>
      <c r="AD250" s="24"/>
      <c r="AE250" s="24"/>
      <c r="AF250" s="24"/>
      <c r="AG250" s="24"/>
      <c r="AH250" s="24"/>
      <c r="AI250" s="24"/>
      <c r="AJ250" s="24"/>
      <c r="AK250" s="24"/>
      <c r="AL250" s="24"/>
      <c r="AM250" s="24"/>
      <c r="AN250" s="24"/>
      <c r="AO250" s="24"/>
    </row>
    <row r="251" spans="2:41" x14ac:dyDescent="0.25">
      <c r="B251" s="340">
        <v>68922</v>
      </c>
      <c r="C251" s="340" t="s">
        <v>1953</v>
      </c>
      <c r="D251" s="340" t="s">
        <v>1590</v>
      </c>
      <c r="E251" s="349" t="str">
        <f>HYPERLINK(Table20[[#This Row],[Map Link]],Table20[[#This Row],[Map Text]])</f>
        <v>Open Map</v>
      </c>
      <c r="F251" s="340" t="s">
        <v>494</v>
      </c>
      <c r="G251" s="340" t="s">
        <v>495</v>
      </c>
      <c r="H251" s="340">
        <v>54.693888999999999</v>
      </c>
      <c r="I251" s="340">
        <v>-123.306944</v>
      </c>
      <c r="J251" s="340" t="s">
        <v>1591</v>
      </c>
      <c r="K251" s="340" t="s">
        <v>1954</v>
      </c>
      <c r="L251" s="348" t="s">
        <v>181</v>
      </c>
      <c r="M251" s="340"/>
      <c r="N251" s="340"/>
      <c r="O251" s="340"/>
      <c r="Y251" s="24"/>
      <c r="Z251" s="24"/>
      <c r="AA251" s="24"/>
      <c r="AB251" s="24"/>
      <c r="AC251" s="24"/>
      <c r="AD251" s="24"/>
      <c r="AE251" s="24"/>
      <c r="AF251" s="24"/>
      <c r="AG251" s="24"/>
      <c r="AH251" s="24"/>
      <c r="AI251" s="24"/>
      <c r="AJ251" s="24"/>
      <c r="AK251" s="24"/>
      <c r="AL251" s="24"/>
      <c r="AM251" s="24"/>
      <c r="AN251" s="24"/>
      <c r="AO251" s="24"/>
    </row>
    <row r="252" spans="2:41" x14ac:dyDescent="0.25">
      <c r="B252" s="340">
        <v>4857</v>
      </c>
      <c r="C252" s="340" t="s">
        <v>503</v>
      </c>
      <c r="D252" s="340" t="s">
        <v>1597</v>
      </c>
      <c r="E252" s="349" t="str">
        <f>HYPERLINK(Table20[[#This Row],[Map Link]],Table20[[#This Row],[Map Text]])</f>
        <v>Open Map</v>
      </c>
      <c r="F252" s="340" t="s">
        <v>494</v>
      </c>
      <c r="G252" s="340" t="s">
        <v>495</v>
      </c>
      <c r="H252" s="340">
        <v>53.583193000000001</v>
      </c>
      <c r="I252" s="340">
        <v>-120.68467</v>
      </c>
      <c r="J252" s="340" t="s">
        <v>1591</v>
      </c>
      <c r="K252" s="340" t="s">
        <v>1955</v>
      </c>
      <c r="L252" s="348" t="s">
        <v>103</v>
      </c>
      <c r="M252" s="340"/>
      <c r="N252" s="340"/>
      <c r="O252" s="340"/>
      <c r="Y252" s="24"/>
      <c r="Z252" s="24"/>
      <c r="AA252" s="24"/>
      <c r="AB252" s="24"/>
      <c r="AC252" s="24"/>
      <c r="AD252" s="24"/>
      <c r="AE252" s="24"/>
      <c r="AF252" s="24"/>
      <c r="AG252" s="24"/>
      <c r="AH252" s="24"/>
      <c r="AI252" s="24"/>
      <c r="AJ252" s="24"/>
      <c r="AK252" s="24"/>
      <c r="AL252" s="24"/>
      <c r="AM252" s="24"/>
      <c r="AN252" s="24"/>
      <c r="AO252" s="24"/>
    </row>
    <row r="253" spans="2:41" x14ac:dyDescent="0.25">
      <c r="B253" s="340">
        <v>35189</v>
      </c>
      <c r="C253" s="340" t="s">
        <v>1956</v>
      </c>
      <c r="D253" s="340" t="s">
        <v>1597</v>
      </c>
      <c r="E253" s="349" t="str">
        <f>HYPERLINK(Table20[[#This Row],[Map Link]],Table20[[#This Row],[Map Text]])</f>
        <v>Open Map</v>
      </c>
      <c r="F253" s="340" t="s">
        <v>494</v>
      </c>
      <c r="G253" s="340" t="s">
        <v>495</v>
      </c>
      <c r="H253" s="340">
        <v>53.066530999999998</v>
      </c>
      <c r="I253" s="340">
        <v>-119.71795400000001</v>
      </c>
      <c r="J253" s="340" t="s">
        <v>1591</v>
      </c>
      <c r="K253" s="340" t="s">
        <v>1957</v>
      </c>
      <c r="L253" s="348" t="s">
        <v>103</v>
      </c>
      <c r="M253" s="340"/>
      <c r="N253" s="340"/>
      <c r="O253" s="340"/>
      <c r="Y253" s="24"/>
      <c r="Z253" s="24"/>
      <c r="AA253" s="24"/>
      <c r="AB253" s="24"/>
      <c r="AC253" s="24"/>
      <c r="AD253" s="24"/>
      <c r="AE253" s="24"/>
      <c r="AF253" s="24"/>
      <c r="AG253" s="24"/>
      <c r="AH253" s="24"/>
      <c r="AI253" s="24"/>
      <c r="AJ253" s="24"/>
      <c r="AK253" s="24"/>
      <c r="AL253" s="24"/>
      <c r="AM253" s="24"/>
      <c r="AN253" s="24"/>
      <c r="AO253" s="24"/>
    </row>
    <row r="254" spans="2:41" x14ac:dyDescent="0.25">
      <c r="B254" s="340">
        <v>60431</v>
      </c>
      <c r="C254" s="340" t="s">
        <v>1958</v>
      </c>
      <c r="D254" s="340" t="s">
        <v>1590</v>
      </c>
      <c r="E254" s="349" t="str">
        <f>HYPERLINK(Table20[[#This Row],[Map Link]],Table20[[#This Row],[Map Text]])</f>
        <v>Open Map</v>
      </c>
      <c r="F254" s="340" t="s">
        <v>494</v>
      </c>
      <c r="G254" s="340" t="s">
        <v>495</v>
      </c>
      <c r="H254" s="340">
        <v>54.531111000000003</v>
      </c>
      <c r="I254" s="340">
        <v>-122.718333</v>
      </c>
      <c r="J254" s="340" t="s">
        <v>1591</v>
      </c>
      <c r="K254" s="340" t="s">
        <v>1959</v>
      </c>
      <c r="L254" s="348" t="s">
        <v>181</v>
      </c>
      <c r="M254" s="340"/>
      <c r="N254" s="340"/>
      <c r="O254" s="340"/>
      <c r="Y254" s="24"/>
      <c r="Z254" s="24"/>
      <c r="AA254" s="24"/>
      <c r="AB254" s="24"/>
      <c r="AC254" s="24"/>
      <c r="AD254" s="24"/>
      <c r="AE254" s="24"/>
      <c r="AF254" s="24"/>
      <c r="AG254" s="24"/>
      <c r="AH254" s="24"/>
      <c r="AI254" s="24"/>
      <c r="AJ254" s="24"/>
      <c r="AK254" s="24"/>
      <c r="AL254" s="24"/>
      <c r="AM254" s="24"/>
      <c r="AN254" s="24"/>
      <c r="AO254" s="24"/>
    </row>
    <row r="255" spans="2:41" x14ac:dyDescent="0.25">
      <c r="B255" s="340">
        <v>37731</v>
      </c>
      <c r="C255" s="340" t="s">
        <v>868</v>
      </c>
      <c r="D255" s="340" t="s">
        <v>1036</v>
      </c>
      <c r="E255" s="349" t="str">
        <f>HYPERLINK(Table20[[#This Row],[Map Link]],Table20[[#This Row],[Map Text]])</f>
        <v>Open Map</v>
      </c>
      <c r="F255" s="340" t="s">
        <v>863</v>
      </c>
      <c r="G255" s="340" t="s">
        <v>864</v>
      </c>
      <c r="H255" s="340">
        <v>55.649875999999999</v>
      </c>
      <c r="I255" s="340">
        <v>-121.73477800000001</v>
      </c>
      <c r="J255" s="340" t="s">
        <v>1591</v>
      </c>
      <c r="K255" s="340" t="s">
        <v>1960</v>
      </c>
      <c r="L255" s="348" t="s">
        <v>103</v>
      </c>
      <c r="M255" s="340"/>
      <c r="N255" s="340"/>
      <c r="O255" s="340"/>
      <c r="Y255" s="24"/>
      <c r="Z255" s="24"/>
      <c r="AA255" s="24"/>
      <c r="AB255" s="24"/>
      <c r="AC255" s="24"/>
      <c r="AD255" s="24"/>
      <c r="AE255" s="24"/>
      <c r="AF255" s="24"/>
      <c r="AG255" s="24"/>
      <c r="AH255" s="24"/>
      <c r="AI255" s="24"/>
      <c r="AJ255" s="24"/>
      <c r="AK255" s="24"/>
      <c r="AL255" s="24"/>
      <c r="AM255" s="24"/>
      <c r="AN255" s="24"/>
      <c r="AO255" s="24"/>
    </row>
    <row r="256" spans="2:41" x14ac:dyDescent="0.25">
      <c r="B256" s="340">
        <v>18239</v>
      </c>
      <c r="C256" s="340" t="s">
        <v>505</v>
      </c>
      <c r="D256" s="340" t="s">
        <v>1036</v>
      </c>
      <c r="E256" s="349" t="str">
        <f>HYPERLINK(Table20[[#This Row],[Map Link]],Table20[[#This Row],[Map Text]])</f>
        <v>Open Map</v>
      </c>
      <c r="F256" s="340" t="s">
        <v>494</v>
      </c>
      <c r="G256" s="340" t="s">
        <v>495</v>
      </c>
      <c r="H256" s="340">
        <v>53.749858000000003</v>
      </c>
      <c r="I256" s="340">
        <v>-121.034688</v>
      </c>
      <c r="J256" s="340" t="s">
        <v>1591</v>
      </c>
      <c r="K256" s="340" t="s">
        <v>1961</v>
      </c>
      <c r="L256" s="348" t="s">
        <v>103</v>
      </c>
      <c r="M256" s="340"/>
      <c r="N256" s="340"/>
      <c r="O256" s="340"/>
      <c r="Y256" s="24"/>
      <c r="Z256" s="24"/>
      <c r="AA256" s="24"/>
      <c r="AB256" s="24"/>
      <c r="AC256" s="24"/>
      <c r="AD256" s="24"/>
      <c r="AE256" s="24"/>
      <c r="AF256" s="24"/>
      <c r="AG256" s="24"/>
      <c r="AH256" s="24"/>
      <c r="AI256" s="24"/>
      <c r="AJ256" s="24"/>
      <c r="AK256" s="24"/>
      <c r="AL256" s="24"/>
      <c r="AM256" s="24"/>
      <c r="AN256" s="24"/>
      <c r="AO256" s="24"/>
    </row>
    <row r="257" spans="2:41" x14ac:dyDescent="0.25">
      <c r="B257" s="340">
        <v>15633</v>
      </c>
      <c r="C257" s="340" t="s">
        <v>501</v>
      </c>
      <c r="D257" s="340" t="s">
        <v>1036</v>
      </c>
      <c r="E257" s="349" t="str">
        <f>HYPERLINK(Table20[[#This Row],[Map Link]],Table20[[#This Row],[Map Text]])</f>
        <v>Open Map</v>
      </c>
      <c r="F257" s="340" t="s">
        <v>494</v>
      </c>
      <c r="G257" s="340" t="s">
        <v>495</v>
      </c>
      <c r="H257" s="340">
        <v>53.124167</v>
      </c>
      <c r="I257" s="340">
        <v>-119.837778</v>
      </c>
      <c r="J257" s="340" t="s">
        <v>1591</v>
      </c>
      <c r="K257" s="340" t="s">
        <v>1962</v>
      </c>
      <c r="L257" s="348" t="s">
        <v>103</v>
      </c>
      <c r="M257" s="340"/>
      <c r="N257" s="340"/>
      <c r="O257" s="340"/>
      <c r="Y257" s="24"/>
      <c r="Z257" s="24"/>
      <c r="AA257" s="24"/>
      <c r="AB257" s="24"/>
      <c r="AC257" s="24"/>
      <c r="AD257" s="24"/>
      <c r="AE257" s="24"/>
      <c r="AF257" s="24"/>
      <c r="AG257" s="24"/>
      <c r="AH257" s="24"/>
      <c r="AI257" s="24"/>
      <c r="AJ257" s="24"/>
      <c r="AK257" s="24"/>
      <c r="AL257" s="24"/>
      <c r="AM257" s="24"/>
      <c r="AN257" s="24"/>
      <c r="AO257" s="24"/>
    </row>
    <row r="258" spans="2:41" x14ac:dyDescent="0.25">
      <c r="B258" s="340">
        <v>1707</v>
      </c>
      <c r="C258" s="340" t="s">
        <v>1963</v>
      </c>
      <c r="D258" s="340" t="s">
        <v>1597</v>
      </c>
      <c r="E258" s="349" t="str">
        <f>HYPERLINK(Table20[[#This Row],[Map Link]],Table20[[#This Row],[Map Text]])</f>
        <v>Open Map</v>
      </c>
      <c r="F258" s="340" t="s">
        <v>494</v>
      </c>
      <c r="G258" s="340" t="s">
        <v>495</v>
      </c>
      <c r="H258" s="340">
        <v>53.236389000000003</v>
      </c>
      <c r="I258" s="340">
        <v>-120.06916699999999</v>
      </c>
      <c r="J258" s="340" t="s">
        <v>1591</v>
      </c>
      <c r="K258" s="340" t="s">
        <v>1964</v>
      </c>
      <c r="L258" s="348" t="s">
        <v>103</v>
      </c>
      <c r="M258" s="340"/>
      <c r="N258" s="340"/>
      <c r="O258" s="340"/>
      <c r="Y258" s="24"/>
      <c r="Z258" s="24"/>
      <c r="AA258" s="24"/>
      <c r="AB258" s="24"/>
      <c r="AC258" s="24"/>
      <c r="AD258" s="24"/>
      <c r="AE258" s="24"/>
      <c r="AF258" s="24"/>
      <c r="AG258" s="24"/>
      <c r="AH258" s="24"/>
      <c r="AI258" s="24"/>
      <c r="AJ258" s="24"/>
      <c r="AK258" s="24"/>
      <c r="AL258" s="24"/>
      <c r="AM258" s="24"/>
      <c r="AN258" s="24"/>
      <c r="AO258" s="24"/>
    </row>
    <row r="259" spans="2:41" x14ac:dyDescent="0.25">
      <c r="B259" s="340">
        <v>11943</v>
      </c>
      <c r="C259" s="340" t="s">
        <v>1965</v>
      </c>
      <c r="D259" s="340" t="s">
        <v>1036</v>
      </c>
      <c r="E259" s="349" t="str">
        <f>HYPERLINK(Table20[[#This Row],[Map Link]],Table20[[#This Row],[Map Text]])</f>
        <v>Open Map</v>
      </c>
      <c r="F259" s="340" t="s">
        <v>494</v>
      </c>
      <c r="G259" s="340" t="s">
        <v>495</v>
      </c>
      <c r="H259" s="340">
        <v>53.986111000000001</v>
      </c>
      <c r="I259" s="340">
        <v>-122.494444</v>
      </c>
      <c r="J259" s="340" t="s">
        <v>1591</v>
      </c>
      <c r="K259" s="340" t="s">
        <v>1966</v>
      </c>
      <c r="L259" s="348" t="s">
        <v>103</v>
      </c>
      <c r="M259" s="340"/>
      <c r="N259" s="340"/>
      <c r="O259" s="340"/>
      <c r="Y259" s="24"/>
      <c r="Z259" s="24"/>
      <c r="AA259" s="24"/>
      <c r="AB259" s="24"/>
      <c r="AC259" s="24"/>
      <c r="AD259" s="24"/>
      <c r="AE259" s="24"/>
      <c r="AF259" s="24"/>
      <c r="AG259" s="24"/>
      <c r="AH259" s="24"/>
      <c r="AI259" s="24"/>
      <c r="AJ259" s="24"/>
      <c r="AK259" s="24"/>
      <c r="AL259" s="24"/>
      <c r="AM259" s="24"/>
      <c r="AN259" s="24"/>
      <c r="AO259" s="24"/>
    </row>
    <row r="260" spans="2:41" x14ac:dyDescent="0.25">
      <c r="B260" s="340">
        <v>3552</v>
      </c>
      <c r="C260" s="340" t="s">
        <v>514</v>
      </c>
      <c r="D260" s="340" t="s">
        <v>1036</v>
      </c>
      <c r="E260" s="349" t="str">
        <f>HYPERLINK(Table20[[#This Row],[Map Link]],Table20[[#This Row],[Map Text]])</f>
        <v>Open Map</v>
      </c>
      <c r="F260" s="340" t="s">
        <v>494</v>
      </c>
      <c r="G260" s="340" t="s">
        <v>495</v>
      </c>
      <c r="H260" s="340">
        <v>53.952778000000002</v>
      </c>
      <c r="I260" s="340">
        <v>-122.676389</v>
      </c>
      <c r="J260" s="340" t="s">
        <v>1591</v>
      </c>
      <c r="K260" s="340" t="s">
        <v>1967</v>
      </c>
      <c r="L260" s="348" t="s">
        <v>103</v>
      </c>
      <c r="M260" s="340"/>
      <c r="N260" s="340"/>
      <c r="O260" s="340"/>
      <c r="Y260" s="24"/>
      <c r="Z260" s="24"/>
      <c r="AA260" s="24"/>
      <c r="AB260" s="24"/>
      <c r="AC260" s="24"/>
      <c r="AD260" s="24"/>
      <c r="AE260" s="24"/>
      <c r="AF260" s="24"/>
      <c r="AG260" s="24"/>
      <c r="AH260" s="24"/>
      <c r="AI260" s="24"/>
      <c r="AJ260" s="24"/>
      <c r="AK260" s="24"/>
      <c r="AL260" s="24"/>
      <c r="AM260" s="24"/>
      <c r="AN260" s="24"/>
      <c r="AO260" s="24"/>
    </row>
    <row r="261" spans="2:41" x14ac:dyDescent="0.25">
      <c r="B261" s="340">
        <v>6171</v>
      </c>
      <c r="C261" s="340" t="s">
        <v>511</v>
      </c>
      <c r="D261" s="340" t="s">
        <v>1597</v>
      </c>
      <c r="E261" s="349" t="str">
        <f>HYPERLINK(Table20[[#This Row],[Map Link]],Table20[[#This Row],[Map Text]])</f>
        <v>Open Map</v>
      </c>
      <c r="F261" s="340" t="s">
        <v>494</v>
      </c>
      <c r="G261" s="340" t="s">
        <v>495</v>
      </c>
      <c r="H261" s="340">
        <v>54.066667000000002</v>
      </c>
      <c r="I261" s="340">
        <v>-122.36666700000001</v>
      </c>
      <c r="J261" s="340" t="s">
        <v>1591</v>
      </c>
      <c r="K261" s="340" t="s">
        <v>1968</v>
      </c>
      <c r="L261" s="348" t="s">
        <v>103</v>
      </c>
      <c r="M261" s="340"/>
      <c r="N261" s="340"/>
      <c r="O261" s="340"/>
      <c r="Y261" s="24"/>
      <c r="Z261" s="24"/>
      <c r="AA261" s="24"/>
      <c r="AB261" s="24"/>
      <c r="AC261" s="24"/>
      <c r="AD261" s="24"/>
      <c r="AE261" s="24"/>
      <c r="AF261" s="24"/>
      <c r="AG261" s="24"/>
      <c r="AH261" s="24"/>
      <c r="AI261" s="24"/>
      <c r="AJ261" s="24"/>
      <c r="AK261" s="24"/>
      <c r="AL261" s="24"/>
      <c r="AM261" s="24"/>
      <c r="AN261" s="24"/>
      <c r="AO261" s="24"/>
    </row>
    <row r="262" spans="2:41" x14ac:dyDescent="0.25">
      <c r="B262" s="340">
        <v>65841</v>
      </c>
      <c r="C262" s="340" t="s">
        <v>1969</v>
      </c>
      <c r="D262" s="340" t="s">
        <v>1590</v>
      </c>
      <c r="E262" s="349" t="str">
        <f>HYPERLINK(Table20[[#This Row],[Map Link]],Table20[[#This Row],[Map Text]])</f>
        <v>Open Map</v>
      </c>
      <c r="F262" s="340" t="s">
        <v>494</v>
      </c>
      <c r="G262" s="340" t="s">
        <v>495</v>
      </c>
      <c r="H262" s="340">
        <v>54.459721999999999</v>
      </c>
      <c r="I262" s="340">
        <v>-123.708056</v>
      </c>
      <c r="J262" s="340" t="s">
        <v>1591</v>
      </c>
      <c r="K262" s="340" t="s">
        <v>1970</v>
      </c>
      <c r="L262" s="348" t="s">
        <v>181</v>
      </c>
      <c r="M262" s="340"/>
      <c r="N262" s="340"/>
      <c r="O262" s="340"/>
      <c r="Y262" s="24"/>
      <c r="Z262" s="24"/>
      <c r="AA262" s="24"/>
      <c r="AB262" s="24"/>
      <c r="AC262" s="24"/>
      <c r="AD262" s="24"/>
      <c r="AE262" s="24"/>
      <c r="AF262" s="24"/>
      <c r="AG262" s="24"/>
      <c r="AH262" s="24"/>
      <c r="AI262" s="24"/>
      <c r="AJ262" s="24"/>
      <c r="AK262" s="24"/>
      <c r="AL262" s="24"/>
      <c r="AM262" s="24"/>
      <c r="AN262" s="24"/>
      <c r="AO262" s="24"/>
    </row>
    <row r="263" spans="2:41" x14ac:dyDescent="0.25">
      <c r="B263" s="340">
        <v>8572</v>
      </c>
      <c r="C263" s="340" t="s">
        <v>866</v>
      </c>
      <c r="D263" s="340" t="s">
        <v>1036</v>
      </c>
      <c r="E263" s="349" t="str">
        <f>HYPERLINK(Table20[[#This Row],[Map Link]],Table20[[#This Row],[Map Text]])</f>
        <v>Open Map</v>
      </c>
      <c r="F263" s="340" t="s">
        <v>863</v>
      </c>
      <c r="G263" s="340" t="s">
        <v>864</v>
      </c>
      <c r="H263" s="340">
        <v>55.599873000000002</v>
      </c>
      <c r="I263" s="340">
        <v>-121.968118</v>
      </c>
      <c r="J263" s="340" t="s">
        <v>1591</v>
      </c>
      <c r="K263" s="340" t="s">
        <v>1971</v>
      </c>
      <c r="L263" s="348" t="s">
        <v>103</v>
      </c>
      <c r="M263" s="340"/>
      <c r="N263" s="340"/>
      <c r="O263" s="340"/>
      <c r="Y263" s="24"/>
      <c r="Z263" s="24"/>
      <c r="AA263" s="24"/>
      <c r="AB263" s="24"/>
      <c r="AC263" s="24"/>
      <c r="AD263" s="24"/>
      <c r="AE263" s="24"/>
      <c r="AF263" s="24"/>
      <c r="AG263" s="24"/>
      <c r="AH263" s="24"/>
      <c r="AI263" s="24"/>
      <c r="AJ263" s="24"/>
      <c r="AK263" s="24"/>
      <c r="AL263" s="24"/>
      <c r="AM263" s="24"/>
      <c r="AN263" s="24"/>
      <c r="AO263" s="24"/>
    </row>
    <row r="264" spans="2:41" x14ac:dyDescent="0.25">
      <c r="B264" s="340">
        <v>60441</v>
      </c>
      <c r="C264" s="340" t="s">
        <v>1972</v>
      </c>
      <c r="D264" s="340" t="s">
        <v>1590</v>
      </c>
      <c r="E264" s="349" t="str">
        <f>HYPERLINK(Table20[[#This Row],[Map Link]],Table20[[#This Row],[Map Text]])</f>
        <v>Open Map</v>
      </c>
      <c r="F264" s="340" t="s">
        <v>494</v>
      </c>
      <c r="G264" s="340" t="s">
        <v>495</v>
      </c>
      <c r="H264" s="340">
        <v>54.6325</v>
      </c>
      <c r="I264" s="340">
        <v>-122.08972199999999</v>
      </c>
      <c r="J264" s="340" t="s">
        <v>1591</v>
      </c>
      <c r="K264" s="340" t="s">
        <v>1973</v>
      </c>
      <c r="L264" s="348" t="s">
        <v>181</v>
      </c>
      <c r="M264" s="340"/>
      <c r="N264" s="340"/>
      <c r="O264" s="340"/>
      <c r="Y264" s="24"/>
      <c r="Z264" s="24"/>
      <c r="AA264" s="24"/>
      <c r="AB264" s="24"/>
      <c r="AC264" s="24"/>
      <c r="AD264" s="24"/>
      <c r="AE264" s="24"/>
      <c r="AF264" s="24"/>
      <c r="AG264" s="24"/>
      <c r="AH264" s="24"/>
      <c r="AI264" s="24"/>
      <c r="AJ264" s="24"/>
      <c r="AK264" s="24"/>
      <c r="AL264" s="24"/>
      <c r="AM264" s="24"/>
      <c r="AN264" s="24"/>
      <c r="AO264" s="24"/>
    </row>
    <row r="265" spans="2:41" x14ac:dyDescent="0.25">
      <c r="B265" s="340">
        <v>60430</v>
      </c>
      <c r="C265" s="340" t="s">
        <v>1974</v>
      </c>
      <c r="D265" s="340" t="s">
        <v>1590</v>
      </c>
      <c r="E265" s="349" t="str">
        <f>HYPERLINK(Table20[[#This Row],[Map Link]],Table20[[#This Row],[Map Text]])</f>
        <v>Open Map</v>
      </c>
      <c r="F265" s="340" t="s">
        <v>494</v>
      </c>
      <c r="G265" s="340" t="s">
        <v>495</v>
      </c>
      <c r="H265" s="340">
        <v>54.727778000000001</v>
      </c>
      <c r="I265" s="340">
        <v>-122.736667</v>
      </c>
      <c r="J265" s="340" t="s">
        <v>1591</v>
      </c>
      <c r="K265" s="340" t="s">
        <v>1975</v>
      </c>
      <c r="L265" s="348" t="s">
        <v>181</v>
      </c>
      <c r="M265" s="340"/>
      <c r="N265" s="340"/>
      <c r="O265" s="340"/>
      <c r="Y265" s="24"/>
      <c r="Z265" s="24"/>
      <c r="AA265" s="24"/>
      <c r="AB265" s="24"/>
      <c r="AC265" s="24"/>
      <c r="AD265" s="24"/>
      <c r="AE265" s="24"/>
      <c r="AF265" s="24"/>
      <c r="AG265" s="24"/>
      <c r="AH265" s="24"/>
      <c r="AI265" s="24"/>
      <c r="AJ265" s="24"/>
      <c r="AK265" s="24"/>
      <c r="AL265" s="24"/>
      <c r="AM265" s="24"/>
      <c r="AN265" s="24"/>
      <c r="AO265" s="24"/>
    </row>
    <row r="266" spans="2:41" x14ac:dyDescent="0.25">
      <c r="B266" s="340">
        <v>60429</v>
      </c>
      <c r="C266" s="340" t="s">
        <v>1976</v>
      </c>
      <c r="D266" s="340" t="s">
        <v>1590</v>
      </c>
      <c r="E266" s="349" t="str">
        <f>HYPERLINK(Table20[[#This Row],[Map Link]],Table20[[#This Row],[Map Text]])</f>
        <v>Open Map</v>
      </c>
      <c r="F266" s="340" t="s">
        <v>494</v>
      </c>
      <c r="G266" s="340" t="s">
        <v>495</v>
      </c>
      <c r="H266" s="340">
        <v>54.714167000000003</v>
      </c>
      <c r="I266" s="340">
        <v>-122.81055600000001</v>
      </c>
      <c r="J266" s="340" t="s">
        <v>1591</v>
      </c>
      <c r="K266" s="340" t="s">
        <v>1977</v>
      </c>
      <c r="L266" s="348" t="s">
        <v>181</v>
      </c>
      <c r="M266" s="340"/>
      <c r="N266" s="340"/>
      <c r="O266" s="340"/>
      <c r="Y266" s="24"/>
      <c r="Z266" s="24"/>
      <c r="AA266" s="24"/>
      <c r="AB266" s="24"/>
      <c r="AC266" s="24"/>
      <c r="AD266" s="24"/>
      <c r="AE266" s="24"/>
      <c r="AF266" s="24"/>
      <c r="AG266" s="24"/>
      <c r="AH266" s="24"/>
      <c r="AI266" s="24"/>
      <c r="AJ266" s="24"/>
      <c r="AK266" s="24"/>
      <c r="AL266" s="24"/>
      <c r="AM266" s="24"/>
      <c r="AN266" s="24"/>
      <c r="AO266" s="24"/>
    </row>
    <row r="267" spans="2:41" x14ac:dyDescent="0.25">
      <c r="B267" s="340">
        <v>20350</v>
      </c>
      <c r="C267" s="340" t="s">
        <v>1978</v>
      </c>
      <c r="D267" s="340" t="s">
        <v>1036</v>
      </c>
      <c r="E267" s="349" t="str">
        <f>HYPERLINK(Table20[[#This Row],[Map Link]],Table20[[#This Row],[Map Text]])</f>
        <v>Open Map</v>
      </c>
      <c r="F267" s="340" t="s">
        <v>494</v>
      </c>
      <c r="G267" s="340" t="s">
        <v>495</v>
      </c>
      <c r="H267" s="340">
        <v>53.349862000000002</v>
      </c>
      <c r="I267" s="340">
        <v>-120.26798100000001</v>
      </c>
      <c r="J267" s="340" t="s">
        <v>1591</v>
      </c>
      <c r="K267" s="340" t="s">
        <v>1979</v>
      </c>
      <c r="L267" s="348" t="s">
        <v>103</v>
      </c>
      <c r="M267" s="340"/>
      <c r="N267" s="340"/>
      <c r="O267" s="340"/>
      <c r="Y267" s="24"/>
      <c r="Z267" s="24"/>
      <c r="AA267" s="24"/>
      <c r="AB267" s="24"/>
      <c r="AC267" s="24"/>
      <c r="AD267" s="24"/>
      <c r="AE267" s="24"/>
      <c r="AF267" s="24"/>
      <c r="AG267" s="24"/>
      <c r="AH267" s="24"/>
      <c r="AI267" s="24"/>
      <c r="AJ267" s="24"/>
      <c r="AK267" s="24"/>
      <c r="AL267" s="24"/>
      <c r="AM267" s="24"/>
      <c r="AN267" s="24"/>
      <c r="AO267" s="24"/>
    </row>
    <row r="268" spans="2:41" x14ac:dyDescent="0.25">
      <c r="B268" s="340">
        <v>41033</v>
      </c>
      <c r="C268" s="340" t="s">
        <v>867</v>
      </c>
      <c r="D268" s="340" t="s">
        <v>1597</v>
      </c>
      <c r="E268" s="349" t="str">
        <f>HYPERLINK(Table20[[#This Row],[Map Link]],Table20[[#This Row],[Map Text]])</f>
        <v>Open Map</v>
      </c>
      <c r="F268" s="340" t="s">
        <v>863</v>
      </c>
      <c r="G268" s="340" t="s">
        <v>864</v>
      </c>
      <c r="H268" s="340">
        <v>55.54</v>
      </c>
      <c r="I268" s="340">
        <v>-122.48055600000001</v>
      </c>
      <c r="J268" s="340" t="s">
        <v>1591</v>
      </c>
      <c r="K268" s="340" t="s">
        <v>1980</v>
      </c>
      <c r="L268" s="348" t="s">
        <v>103</v>
      </c>
      <c r="M268" s="340"/>
      <c r="N268" s="340"/>
      <c r="O268" s="340"/>
      <c r="Y268" s="24"/>
      <c r="Z268" s="24"/>
      <c r="AA268" s="24"/>
      <c r="AB268" s="24"/>
      <c r="AC268" s="24"/>
      <c r="AD268" s="24"/>
      <c r="AE268" s="24"/>
      <c r="AF268" s="24"/>
      <c r="AG268" s="24"/>
      <c r="AH268" s="24"/>
      <c r="AI268" s="24"/>
      <c r="AJ268" s="24"/>
      <c r="AK268" s="24"/>
      <c r="AL268" s="24"/>
      <c r="AM268" s="24"/>
      <c r="AN268" s="24"/>
      <c r="AO268" s="24"/>
    </row>
    <row r="269" spans="2:41" x14ac:dyDescent="0.25">
      <c r="B269" s="340">
        <v>10691</v>
      </c>
      <c r="C269" s="340" t="s">
        <v>1981</v>
      </c>
      <c r="D269" s="340" t="s">
        <v>1597</v>
      </c>
      <c r="E269" s="349" t="str">
        <f>HYPERLINK(Table20[[#This Row],[Map Link]],Table20[[#This Row],[Map Text]])</f>
        <v>Open Map</v>
      </c>
      <c r="F269" s="340" t="s">
        <v>494</v>
      </c>
      <c r="G269" s="340" t="s">
        <v>495</v>
      </c>
      <c r="H269" s="340">
        <v>53.916522000000001</v>
      </c>
      <c r="I269" s="340">
        <v>-121.468042</v>
      </c>
      <c r="J269" s="340" t="s">
        <v>1591</v>
      </c>
      <c r="K269" s="340" t="s">
        <v>1982</v>
      </c>
      <c r="L269" s="348" t="s">
        <v>103</v>
      </c>
      <c r="M269" s="340"/>
      <c r="N269" s="340"/>
      <c r="O269" s="340"/>
      <c r="Y269" s="24"/>
      <c r="Z269" s="24"/>
      <c r="AA269" s="24"/>
      <c r="AB269" s="24"/>
      <c r="AC269" s="24"/>
      <c r="AD269" s="24"/>
      <c r="AE269" s="24"/>
      <c r="AF269" s="24"/>
      <c r="AG269" s="24"/>
      <c r="AH269" s="24"/>
      <c r="AI269" s="24"/>
      <c r="AJ269" s="24"/>
      <c r="AK269" s="24"/>
      <c r="AL269" s="24"/>
      <c r="AM269" s="24"/>
      <c r="AN269" s="24"/>
      <c r="AO269" s="24"/>
    </row>
    <row r="270" spans="2:41" x14ac:dyDescent="0.25">
      <c r="B270" s="340">
        <v>10715</v>
      </c>
      <c r="C270" s="340" t="s">
        <v>504</v>
      </c>
      <c r="D270" s="340" t="s">
        <v>1597</v>
      </c>
      <c r="E270" s="349" t="str">
        <f>HYPERLINK(Table20[[#This Row],[Map Link]],Table20[[#This Row],[Map Text]])</f>
        <v>Open Map</v>
      </c>
      <c r="F270" s="340" t="s">
        <v>494</v>
      </c>
      <c r="G270" s="340" t="s">
        <v>495</v>
      </c>
      <c r="H270" s="340">
        <v>53.603332999999999</v>
      </c>
      <c r="I270" s="340">
        <v>-120.70916699999999</v>
      </c>
      <c r="J270" s="340" t="s">
        <v>1591</v>
      </c>
      <c r="K270" s="340" t="s">
        <v>1983</v>
      </c>
      <c r="L270" s="348" t="s">
        <v>103</v>
      </c>
      <c r="M270" s="340"/>
      <c r="N270" s="340"/>
      <c r="O270" s="340"/>
      <c r="Y270" s="24"/>
      <c r="Z270" s="24"/>
      <c r="AA270" s="24"/>
      <c r="AB270" s="24"/>
      <c r="AC270" s="24"/>
      <c r="AD270" s="24"/>
      <c r="AE270" s="24"/>
      <c r="AF270" s="24"/>
      <c r="AG270" s="24"/>
      <c r="AH270" s="24"/>
      <c r="AI270" s="24"/>
      <c r="AJ270" s="24"/>
      <c r="AK270" s="24"/>
      <c r="AL270" s="24"/>
      <c r="AM270" s="24"/>
      <c r="AN270" s="24"/>
      <c r="AO270" s="24"/>
    </row>
    <row r="271" spans="2:41" x14ac:dyDescent="0.25">
      <c r="B271" s="340">
        <v>3879</v>
      </c>
      <c r="C271" s="340" t="s">
        <v>787</v>
      </c>
      <c r="D271" s="340" t="s">
        <v>1728</v>
      </c>
      <c r="E271" s="349" t="str">
        <f>HYPERLINK(Table20[[#This Row],[Map Link]],Table20[[#This Row],[Map Text]])</f>
        <v>Open Map</v>
      </c>
      <c r="F271" s="340" t="s">
        <v>494</v>
      </c>
      <c r="G271" s="340" t="s">
        <v>495</v>
      </c>
      <c r="H271" s="340">
        <v>55.324444</v>
      </c>
      <c r="I271" s="340">
        <v>-123.092778</v>
      </c>
      <c r="J271" s="340" t="s">
        <v>1591</v>
      </c>
      <c r="K271" s="340" t="s">
        <v>1984</v>
      </c>
      <c r="L271" s="348" t="s">
        <v>103</v>
      </c>
      <c r="M271" s="340"/>
      <c r="N271" s="340"/>
      <c r="O271" s="340"/>
      <c r="Y271" s="24"/>
      <c r="Z271" s="24"/>
      <c r="AA271" s="24"/>
      <c r="AB271" s="24"/>
      <c r="AC271" s="24"/>
      <c r="AD271" s="24"/>
      <c r="AE271" s="24"/>
      <c r="AF271" s="24"/>
      <c r="AG271" s="24"/>
      <c r="AH271" s="24"/>
      <c r="AI271" s="24"/>
      <c r="AJ271" s="24"/>
      <c r="AK271" s="24"/>
      <c r="AL271" s="24"/>
      <c r="AM271" s="24"/>
      <c r="AN271" s="24"/>
      <c r="AO271" s="24"/>
    </row>
    <row r="272" spans="2:41" x14ac:dyDescent="0.25">
      <c r="B272" s="340">
        <v>66024</v>
      </c>
      <c r="C272" s="340" t="s">
        <v>1985</v>
      </c>
      <c r="D272" s="340" t="s">
        <v>1590</v>
      </c>
      <c r="E272" s="349" t="str">
        <f>HYPERLINK(Table20[[#This Row],[Map Link]],Table20[[#This Row],[Map Text]])</f>
        <v>Open Map</v>
      </c>
      <c r="F272" s="340" t="s">
        <v>494</v>
      </c>
      <c r="G272" s="340" t="s">
        <v>495</v>
      </c>
      <c r="H272" s="340">
        <v>55.324167000000003</v>
      </c>
      <c r="I272" s="340">
        <v>-123.09611099999999</v>
      </c>
      <c r="J272" s="340" t="s">
        <v>1591</v>
      </c>
      <c r="K272" s="340" t="s">
        <v>1986</v>
      </c>
      <c r="L272" s="348" t="s">
        <v>181</v>
      </c>
      <c r="M272" s="340"/>
      <c r="N272" s="340"/>
      <c r="O272" s="340"/>
      <c r="Y272" s="24"/>
      <c r="Z272" s="24"/>
      <c r="AA272" s="24"/>
      <c r="AB272" s="24"/>
      <c r="AC272" s="24"/>
      <c r="AD272" s="24"/>
      <c r="AE272" s="24"/>
      <c r="AF272" s="24"/>
      <c r="AG272" s="24"/>
      <c r="AH272" s="24"/>
      <c r="AI272" s="24"/>
      <c r="AJ272" s="24"/>
      <c r="AK272" s="24"/>
      <c r="AL272" s="24"/>
      <c r="AM272" s="24"/>
      <c r="AN272" s="24"/>
      <c r="AO272" s="24"/>
    </row>
    <row r="273" spans="2:41" x14ac:dyDescent="0.25">
      <c r="B273" s="340">
        <v>8368</v>
      </c>
      <c r="C273" s="340" t="s">
        <v>502</v>
      </c>
      <c r="D273" s="340" t="s">
        <v>1880</v>
      </c>
      <c r="E273" s="349" t="str">
        <f>HYPERLINK(Table20[[#This Row],[Map Link]],Table20[[#This Row],[Map Text]])</f>
        <v>Open Map</v>
      </c>
      <c r="F273" s="340" t="s">
        <v>494</v>
      </c>
      <c r="G273" s="340" t="s">
        <v>495</v>
      </c>
      <c r="H273" s="340">
        <v>53.304167</v>
      </c>
      <c r="I273" s="340">
        <v>-120.163889</v>
      </c>
      <c r="J273" s="340" t="s">
        <v>1591</v>
      </c>
      <c r="K273" s="340" t="s">
        <v>1987</v>
      </c>
      <c r="L273" s="348" t="s">
        <v>103</v>
      </c>
      <c r="M273" s="340"/>
      <c r="N273" s="340"/>
      <c r="O273" s="340"/>
      <c r="Y273" s="24"/>
      <c r="Z273" s="24"/>
      <c r="AA273" s="24"/>
      <c r="AB273" s="24"/>
      <c r="AC273" s="24"/>
      <c r="AD273" s="24"/>
      <c r="AE273" s="24"/>
      <c r="AF273" s="24"/>
      <c r="AG273" s="24"/>
      <c r="AH273" s="24"/>
      <c r="AI273" s="24"/>
      <c r="AJ273" s="24"/>
      <c r="AK273" s="24"/>
      <c r="AL273" s="24"/>
      <c r="AM273" s="24"/>
      <c r="AN273" s="24"/>
      <c r="AO273" s="24"/>
    </row>
    <row r="274" spans="2:41" x14ac:dyDescent="0.25">
      <c r="B274" s="340">
        <v>38004</v>
      </c>
      <c r="C274" s="340" t="s">
        <v>1988</v>
      </c>
      <c r="D274" s="340" t="s">
        <v>1036</v>
      </c>
      <c r="E274" s="349" t="str">
        <f>HYPERLINK(Table20[[#This Row],[Map Link]],Table20[[#This Row],[Map Text]])</f>
        <v>Open Map</v>
      </c>
      <c r="F274" s="340" t="s">
        <v>494</v>
      </c>
      <c r="G274" s="340" t="s">
        <v>495</v>
      </c>
      <c r="H274" s="340">
        <v>54.083185999999998</v>
      </c>
      <c r="I274" s="340">
        <v>-121.834727</v>
      </c>
      <c r="J274" s="340" t="s">
        <v>1591</v>
      </c>
      <c r="K274" s="340" t="s">
        <v>1989</v>
      </c>
      <c r="L274" s="348" t="s">
        <v>103</v>
      </c>
      <c r="M274" s="340"/>
      <c r="N274" s="340"/>
      <c r="O274" s="340"/>
      <c r="Y274" s="24"/>
      <c r="Z274" s="24"/>
      <c r="AA274" s="24"/>
      <c r="AB274" s="24"/>
      <c r="AC274" s="24"/>
      <c r="AD274" s="24"/>
      <c r="AE274" s="24"/>
      <c r="AF274" s="24"/>
      <c r="AG274" s="24"/>
      <c r="AH274" s="24"/>
      <c r="AI274" s="24"/>
      <c r="AJ274" s="24"/>
      <c r="AK274" s="24"/>
      <c r="AL274" s="24"/>
      <c r="AM274" s="24"/>
      <c r="AN274" s="24"/>
      <c r="AO274" s="24"/>
    </row>
    <row r="275" spans="2:41" x14ac:dyDescent="0.25">
      <c r="B275" s="340">
        <v>60440</v>
      </c>
      <c r="C275" s="340" t="s">
        <v>1990</v>
      </c>
      <c r="D275" s="340" t="s">
        <v>1590</v>
      </c>
      <c r="E275" s="349" t="str">
        <f>HYPERLINK(Table20[[#This Row],[Map Link]],Table20[[#This Row],[Map Text]])</f>
        <v>Open Map</v>
      </c>
      <c r="F275" s="340" t="s">
        <v>494</v>
      </c>
      <c r="G275" s="340" t="s">
        <v>495</v>
      </c>
      <c r="H275" s="340">
        <v>55.047778000000001</v>
      </c>
      <c r="I275" s="340">
        <v>-123.085278</v>
      </c>
      <c r="J275" s="340" t="s">
        <v>1591</v>
      </c>
      <c r="K275" s="340" t="s">
        <v>1991</v>
      </c>
      <c r="L275" s="348" t="s">
        <v>181</v>
      </c>
      <c r="M275" s="340"/>
      <c r="N275" s="340"/>
      <c r="O275" s="340"/>
      <c r="Y275" s="24"/>
      <c r="Z275" s="24"/>
      <c r="AA275" s="24"/>
      <c r="AB275" s="24"/>
      <c r="AC275" s="24"/>
      <c r="AD275" s="24"/>
      <c r="AE275" s="24"/>
      <c r="AF275" s="24"/>
      <c r="AG275" s="24"/>
      <c r="AH275" s="24"/>
      <c r="AI275" s="24"/>
      <c r="AJ275" s="24"/>
      <c r="AK275" s="24"/>
      <c r="AL275" s="24"/>
      <c r="AM275" s="24"/>
      <c r="AN275" s="24"/>
      <c r="AO275" s="24"/>
    </row>
    <row r="276" spans="2:41" x14ac:dyDescent="0.25">
      <c r="B276" s="340">
        <v>20585</v>
      </c>
      <c r="C276" s="340" t="s">
        <v>998</v>
      </c>
      <c r="D276" s="340" t="s">
        <v>1036</v>
      </c>
      <c r="E276" s="349" t="str">
        <f>HYPERLINK(Table20[[#This Row],[Map Link]],Table20[[#This Row],[Map Text]])</f>
        <v>Open Map</v>
      </c>
      <c r="F276" s="340" t="s">
        <v>494</v>
      </c>
      <c r="G276" s="340" t="s">
        <v>495</v>
      </c>
      <c r="H276" s="340">
        <v>54.983184000000001</v>
      </c>
      <c r="I276" s="340">
        <v>-123.0348</v>
      </c>
      <c r="J276" s="340" t="s">
        <v>1591</v>
      </c>
      <c r="K276" s="340" t="s">
        <v>1992</v>
      </c>
      <c r="L276" s="348" t="s">
        <v>103</v>
      </c>
      <c r="M276" s="340"/>
      <c r="N276" s="340"/>
      <c r="O276" s="340"/>
      <c r="Y276" s="24"/>
      <c r="Z276" s="24"/>
      <c r="AA276" s="24"/>
      <c r="AB276" s="24"/>
      <c r="AC276" s="24"/>
      <c r="AD276" s="24"/>
      <c r="AE276" s="24"/>
      <c r="AF276" s="24"/>
      <c r="AG276" s="24"/>
      <c r="AH276" s="24"/>
      <c r="AI276" s="24"/>
      <c r="AJ276" s="24"/>
      <c r="AK276" s="24"/>
      <c r="AL276" s="24"/>
      <c r="AM276" s="24"/>
      <c r="AN276" s="24"/>
      <c r="AO276" s="24"/>
    </row>
    <row r="277" spans="2:41" x14ac:dyDescent="0.25">
      <c r="B277" s="340">
        <v>64876</v>
      </c>
      <c r="C277" s="340" t="s">
        <v>1993</v>
      </c>
      <c r="D277" s="340" t="s">
        <v>1590</v>
      </c>
      <c r="E277" s="349" t="str">
        <f>HYPERLINK(Table20[[#This Row],[Map Link]],Table20[[#This Row],[Map Text]])</f>
        <v>Open Map</v>
      </c>
      <c r="F277" s="340" t="s">
        <v>494</v>
      </c>
      <c r="G277" s="340" t="s">
        <v>495</v>
      </c>
      <c r="H277" s="340">
        <v>54.983184000000001</v>
      </c>
      <c r="I277" s="340">
        <v>-123.051468</v>
      </c>
      <c r="J277" s="340" t="s">
        <v>1591</v>
      </c>
      <c r="K277" s="340" t="s">
        <v>1994</v>
      </c>
      <c r="L277" s="348" t="s">
        <v>181</v>
      </c>
      <c r="M277" s="340"/>
      <c r="N277" s="340"/>
      <c r="O277" s="340"/>
      <c r="Y277" s="24"/>
      <c r="Z277" s="24"/>
      <c r="AA277" s="24"/>
      <c r="AB277" s="24"/>
      <c r="AC277" s="24"/>
      <c r="AD277" s="24"/>
      <c r="AE277" s="24"/>
      <c r="AF277" s="24"/>
      <c r="AG277" s="24"/>
      <c r="AH277" s="24"/>
      <c r="AI277" s="24"/>
      <c r="AJ277" s="24"/>
      <c r="AK277" s="24"/>
      <c r="AL277" s="24"/>
      <c r="AM277" s="24"/>
      <c r="AN277" s="24"/>
      <c r="AO277" s="24"/>
    </row>
    <row r="278" spans="2:41" x14ac:dyDescent="0.25">
      <c r="B278" s="340">
        <v>64873</v>
      </c>
      <c r="C278" s="340" t="s">
        <v>1995</v>
      </c>
      <c r="D278" s="340" t="s">
        <v>1590</v>
      </c>
      <c r="E278" s="349" t="str">
        <f>HYPERLINK(Table20[[#This Row],[Map Link]],Table20[[#This Row],[Map Text]])</f>
        <v>Open Map</v>
      </c>
      <c r="F278" s="340" t="s">
        <v>494</v>
      </c>
      <c r="G278" s="340" t="s">
        <v>495</v>
      </c>
      <c r="H278" s="340">
        <v>54.949851000000002</v>
      </c>
      <c r="I278" s="340">
        <v>-122.984797</v>
      </c>
      <c r="J278" s="340" t="s">
        <v>1591</v>
      </c>
      <c r="K278" s="340" t="s">
        <v>1996</v>
      </c>
      <c r="L278" s="348" t="s">
        <v>181</v>
      </c>
      <c r="M278" s="340"/>
      <c r="N278" s="340"/>
      <c r="O278" s="340"/>
      <c r="Y278" s="24"/>
      <c r="Z278" s="24"/>
      <c r="AA278" s="24"/>
      <c r="AB278" s="24"/>
      <c r="AC278" s="24"/>
      <c r="AD278" s="24"/>
      <c r="AE278" s="24"/>
      <c r="AF278" s="24"/>
      <c r="AG278" s="24"/>
      <c r="AH278" s="24"/>
      <c r="AI278" s="24"/>
      <c r="AJ278" s="24"/>
      <c r="AK278" s="24"/>
      <c r="AL278" s="24"/>
      <c r="AM278" s="24"/>
      <c r="AN278" s="24"/>
      <c r="AO278" s="24"/>
    </row>
    <row r="279" spans="2:41" x14ac:dyDescent="0.25">
      <c r="B279" s="340">
        <v>14241</v>
      </c>
      <c r="C279" s="340" t="s">
        <v>1997</v>
      </c>
      <c r="D279" s="340" t="s">
        <v>1597</v>
      </c>
      <c r="E279" s="349" t="str">
        <f>HYPERLINK(Table20[[#This Row],[Map Link]],Table20[[#This Row],[Map Text]])</f>
        <v>Open Map</v>
      </c>
      <c r="F279" s="340" t="s">
        <v>494</v>
      </c>
      <c r="G279" s="340" t="s">
        <v>495</v>
      </c>
      <c r="H279" s="340">
        <v>54.099848999999999</v>
      </c>
      <c r="I279" s="340">
        <v>-122.201407</v>
      </c>
      <c r="J279" s="340" t="s">
        <v>1591</v>
      </c>
      <c r="K279" s="340" t="s">
        <v>1998</v>
      </c>
      <c r="L279" s="348" t="s">
        <v>103</v>
      </c>
      <c r="M279" s="340"/>
      <c r="N279" s="340"/>
      <c r="O279" s="340"/>
      <c r="Y279" s="24"/>
      <c r="Z279" s="24"/>
      <c r="AA279" s="24"/>
      <c r="AB279" s="24"/>
      <c r="AC279" s="24"/>
      <c r="AD279" s="24"/>
      <c r="AE279" s="24"/>
      <c r="AF279" s="24"/>
      <c r="AG279" s="24"/>
      <c r="AH279" s="24"/>
      <c r="AI279" s="24"/>
      <c r="AJ279" s="24"/>
      <c r="AK279" s="24"/>
      <c r="AL279" s="24"/>
      <c r="AM279" s="24"/>
      <c r="AN279" s="24"/>
      <c r="AO279" s="24"/>
    </row>
    <row r="280" spans="2:41" x14ac:dyDescent="0.25">
      <c r="B280" s="340">
        <v>64875</v>
      </c>
      <c r="C280" s="340" t="s">
        <v>1999</v>
      </c>
      <c r="D280" s="340" t="s">
        <v>1590</v>
      </c>
      <c r="E280" s="349" t="str">
        <f>HYPERLINK(Table20[[#This Row],[Map Link]],Table20[[#This Row],[Map Text]])</f>
        <v>Open Map</v>
      </c>
      <c r="F280" s="340" t="s">
        <v>494</v>
      </c>
      <c r="G280" s="340" t="s">
        <v>495</v>
      </c>
      <c r="H280" s="340">
        <v>55.016517999999998</v>
      </c>
      <c r="I280" s="340">
        <v>-123.051469</v>
      </c>
      <c r="J280" s="340" t="s">
        <v>1591</v>
      </c>
      <c r="K280" s="340" t="s">
        <v>2000</v>
      </c>
      <c r="L280" s="348" t="s">
        <v>181</v>
      </c>
      <c r="M280" s="340"/>
      <c r="N280" s="340"/>
      <c r="O280" s="340"/>
      <c r="Y280" s="24"/>
      <c r="Z280" s="24"/>
      <c r="AA280" s="24"/>
      <c r="AB280" s="24"/>
      <c r="AC280" s="24"/>
      <c r="AD280" s="24"/>
      <c r="AE280" s="24"/>
      <c r="AF280" s="24"/>
      <c r="AG280" s="24"/>
      <c r="AH280" s="24"/>
      <c r="AI280" s="24"/>
      <c r="AJ280" s="24"/>
      <c r="AK280" s="24"/>
      <c r="AL280" s="24"/>
      <c r="AM280" s="24"/>
      <c r="AN280" s="24"/>
      <c r="AO280" s="24"/>
    </row>
    <row r="281" spans="2:41" x14ac:dyDescent="0.25">
      <c r="B281" s="340">
        <v>65779</v>
      </c>
      <c r="C281" s="340" t="s">
        <v>2001</v>
      </c>
      <c r="D281" s="340" t="s">
        <v>1590</v>
      </c>
      <c r="E281" s="349" t="str">
        <f>HYPERLINK(Table20[[#This Row],[Map Link]],Table20[[#This Row],[Map Text]])</f>
        <v>Open Map</v>
      </c>
      <c r="F281" s="340" t="s">
        <v>494</v>
      </c>
      <c r="G281" s="340" t="s">
        <v>495</v>
      </c>
      <c r="H281" s="340">
        <v>55.133187999999997</v>
      </c>
      <c r="I281" s="340">
        <v>-122.91813500000001</v>
      </c>
      <c r="J281" s="340" t="s">
        <v>1591</v>
      </c>
      <c r="K281" s="340" t="s">
        <v>2002</v>
      </c>
      <c r="L281" s="348" t="s">
        <v>181</v>
      </c>
      <c r="M281" s="340"/>
      <c r="N281" s="340"/>
      <c r="O281" s="340"/>
      <c r="Y281" s="24"/>
      <c r="Z281" s="24"/>
      <c r="AA281" s="24"/>
      <c r="AB281" s="24"/>
      <c r="AC281" s="24"/>
      <c r="AD281" s="24"/>
      <c r="AE281" s="24"/>
      <c r="AF281" s="24"/>
      <c r="AG281" s="24"/>
      <c r="AH281" s="24"/>
      <c r="AI281" s="24"/>
      <c r="AJ281" s="24"/>
      <c r="AK281" s="24"/>
      <c r="AL281" s="24"/>
      <c r="AM281" s="24"/>
      <c r="AN281" s="24"/>
      <c r="AO281" s="24"/>
    </row>
    <row r="282" spans="2:41" x14ac:dyDescent="0.25">
      <c r="B282" s="340">
        <v>6972</v>
      </c>
      <c r="C282" s="340" t="s">
        <v>506</v>
      </c>
      <c r="D282" s="340" t="s">
        <v>1597</v>
      </c>
      <c r="E282" s="349" t="str">
        <f>HYPERLINK(Table20[[#This Row],[Map Link]],Table20[[#This Row],[Map Text]])</f>
        <v>Open Map</v>
      </c>
      <c r="F282" s="340" t="s">
        <v>494</v>
      </c>
      <c r="G282" s="340" t="s">
        <v>495</v>
      </c>
      <c r="H282" s="340">
        <v>53.849856000000003</v>
      </c>
      <c r="I282" s="340">
        <v>-121.2847</v>
      </c>
      <c r="J282" s="340" t="s">
        <v>1591</v>
      </c>
      <c r="K282" s="340" t="s">
        <v>2003</v>
      </c>
      <c r="L282" s="348" t="s">
        <v>103</v>
      </c>
      <c r="M282" s="340"/>
      <c r="N282" s="340"/>
      <c r="O282" s="340"/>
      <c r="Y282" s="24"/>
      <c r="Z282" s="24"/>
      <c r="AA282" s="24"/>
      <c r="AB282" s="24"/>
      <c r="AC282" s="24"/>
      <c r="AD282" s="24"/>
      <c r="AE282" s="24"/>
      <c r="AF282" s="24"/>
      <c r="AG282" s="24"/>
      <c r="AH282" s="24"/>
      <c r="AI282" s="24"/>
      <c r="AJ282" s="24"/>
      <c r="AK282" s="24"/>
      <c r="AL282" s="24"/>
      <c r="AM282" s="24"/>
      <c r="AN282" s="24"/>
      <c r="AO282" s="24"/>
    </row>
    <row r="283" spans="2:41" x14ac:dyDescent="0.25">
      <c r="B283" s="340">
        <v>38890</v>
      </c>
      <c r="C283" s="340" t="s">
        <v>547</v>
      </c>
      <c r="D283" s="340" t="s">
        <v>1597</v>
      </c>
      <c r="E283" s="349" t="str">
        <f>HYPERLINK(Table20[[#This Row],[Map Link]],Table20[[#This Row],[Map Text]])</f>
        <v>Open Map</v>
      </c>
      <c r="F283" s="340" t="s">
        <v>863</v>
      </c>
      <c r="G283" s="340" t="s">
        <v>864</v>
      </c>
      <c r="H283" s="340">
        <v>55.633204999999997</v>
      </c>
      <c r="I283" s="340">
        <v>-122.11812500000001</v>
      </c>
      <c r="J283" s="340" t="s">
        <v>1591</v>
      </c>
      <c r="K283" s="340" t="s">
        <v>2004</v>
      </c>
      <c r="L283" s="348" t="s">
        <v>103</v>
      </c>
      <c r="M283" s="340"/>
      <c r="N283" s="340"/>
      <c r="O283" s="340"/>
      <c r="Y283" s="24"/>
      <c r="Z283" s="24"/>
      <c r="AA283" s="24"/>
      <c r="AB283" s="24"/>
      <c r="AC283" s="24"/>
      <c r="AD283" s="24"/>
      <c r="AE283" s="24"/>
      <c r="AF283" s="24"/>
      <c r="AG283" s="24"/>
      <c r="AH283" s="24"/>
      <c r="AI283" s="24"/>
      <c r="AJ283" s="24"/>
      <c r="AK283" s="24"/>
      <c r="AL283" s="24"/>
      <c r="AM283" s="24"/>
      <c r="AN283" s="24"/>
      <c r="AO283" s="24"/>
    </row>
    <row r="284" spans="2:41" x14ac:dyDescent="0.25">
      <c r="B284" s="340">
        <v>60427</v>
      </c>
      <c r="C284" s="340" t="s">
        <v>2005</v>
      </c>
      <c r="D284" s="340" t="s">
        <v>1590</v>
      </c>
      <c r="E284" s="349" t="str">
        <f>HYPERLINK(Table20[[#This Row],[Map Link]],Table20[[#This Row],[Map Text]])</f>
        <v>Open Map</v>
      </c>
      <c r="F284" s="340" t="s">
        <v>494</v>
      </c>
      <c r="G284" s="340" t="s">
        <v>495</v>
      </c>
      <c r="H284" s="340">
        <v>54.937778000000002</v>
      </c>
      <c r="I284" s="340">
        <v>-122.978889</v>
      </c>
      <c r="J284" s="340" t="s">
        <v>1591</v>
      </c>
      <c r="K284" s="340" t="s">
        <v>2006</v>
      </c>
      <c r="L284" s="348" t="s">
        <v>181</v>
      </c>
      <c r="M284" s="340"/>
      <c r="N284" s="340"/>
      <c r="O284" s="340"/>
      <c r="Y284" s="24"/>
      <c r="Z284" s="24"/>
      <c r="AA284" s="24"/>
      <c r="AB284" s="24"/>
      <c r="AC284" s="24"/>
      <c r="AD284" s="24"/>
      <c r="AE284" s="24"/>
      <c r="AF284" s="24"/>
      <c r="AG284" s="24"/>
      <c r="AH284" s="24"/>
      <c r="AI284" s="24"/>
      <c r="AJ284" s="24"/>
      <c r="AK284" s="24"/>
      <c r="AL284" s="24"/>
      <c r="AM284" s="24"/>
      <c r="AN284" s="24"/>
      <c r="AO284" s="24"/>
    </row>
    <row r="285" spans="2:41" x14ac:dyDescent="0.25">
      <c r="B285" s="340">
        <v>66023</v>
      </c>
      <c r="C285" s="340" t="s">
        <v>2007</v>
      </c>
      <c r="D285" s="340" t="s">
        <v>1590</v>
      </c>
      <c r="E285" s="349" t="str">
        <f>HYPERLINK(Table20[[#This Row],[Map Link]],Table20[[#This Row],[Map Text]])</f>
        <v>Open Map</v>
      </c>
      <c r="F285" s="340" t="s">
        <v>494</v>
      </c>
      <c r="G285" s="340" t="s">
        <v>495</v>
      </c>
      <c r="H285" s="340">
        <v>54.507221999999999</v>
      </c>
      <c r="I285" s="340">
        <v>-122.697222</v>
      </c>
      <c r="J285" s="340" t="s">
        <v>1591</v>
      </c>
      <c r="K285" s="340" t="s">
        <v>2008</v>
      </c>
      <c r="L285" s="348" t="s">
        <v>181</v>
      </c>
      <c r="M285" s="340"/>
      <c r="N285" s="340"/>
      <c r="O285" s="340"/>
      <c r="Y285" s="24"/>
      <c r="Z285" s="24"/>
      <c r="AA285" s="24"/>
      <c r="AB285" s="24"/>
      <c r="AC285" s="24"/>
      <c r="AD285" s="24"/>
      <c r="AE285" s="24"/>
      <c r="AF285" s="24"/>
      <c r="AG285" s="24"/>
      <c r="AH285" s="24"/>
      <c r="AI285" s="24"/>
      <c r="AJ285" s="24"/>
      <c r="AK285" s="24"/>
      <c r="AL285" s="24"/>
      <c r="AM285" s="24"/>
      <c r="AN285" s="24"/>
      <c r="AO285" s="24"/>
    </row>
    <row r="286" spans="2:41" x14ac:dyDescent="0.25">
      <c r="B286" s="340">
        <v>16242</v>
      </c>
      <c r="C286" s="340" t="s">
        <v>513</v>
      </c>
      <c r="D286" s="340" t="s">
        <v>1036</v>
      </c>
      <c r="E286" s="349" t="str">
        <f>HYPERLINK(Table20[[#This Row],[Map Link]],Table20[[#This Row],[Map Text]])</f>
        <v>Open Map</v>
      </c>
      <c r="F286" s="340" t="s">
        <v>494</v>
      </c>
      <c r="G286" s="340" t="s">
        <v>495</v>
      </c>
      <c r="H286" s="340">
        <v>53.999842999999998</v>
      </c>
      <c r="I286" s="340">
        <v>-122.61808499999999</v>
      </c>
      <c r="J286" s="340" t="s">
        <v>1591</v>
      </c>
      <c r="K286" s="340" t="s">
        <v>2009</v>
      </c>
      <c r="L286" s="348" t="s">
        <v>103</v>
      </c>
      <c r="M286" s="340"/>
      <c r="N286" s="340"/>
      <c r="O286" s="340"/>
      <c r="Y286" s="24"/>
      <c r="Z286" s="24"/>
      <c r="AA286" s="24"/>
      <c r="AB286" s="24"/>
      <c r="AC286" s="24"/>
      <c r="AD286" s="24"/>
      <c r="AE286" s="24"/>
      <c r="AF286" s="24"/>
      <c r="AG286" s="24"/>
      <c r="AH286" s="24"/>
      <c r="AI286" s="24"/>
      <c r="AJ286" s="24"/>
      <c r="AK286" s="24"/>
      <c r="AL286" s="24"/>
      <c r="AM286" s="24"/>
      <c r="AN286" s="24"/>
      <c r="AO286" s="24"/>
    </row>
    <row r="287" spans="2:41" x14ac:dyDescent="0.25">
      <c r="B287" s="340">
        <v>16271</v>
      </c>
      <c r="C287" s="340" t="s">
        <v>2010</v>
      </c>
      <c r="D287" s="340" t="s">
        <v>1597</v>
      </c>
      <c r="E287" s="349" t="str">
        <f>HYPERLINK(Table20[[#This Row],[Map Link]],Table20[[#This Row],[Map Text]])</f>
        <v>Open Map</v>
      </c>
      <c r="F287" s="340" t="s">
        <v>494</v>
      </c>
      <c r="G287" s="340" t="s">
        <v>495</v>
      </c>
      <c r="H287" s="340">
        <v>53.033199000000003</v>
      </c>
      <c r="I287" s="340">
        <v>-119.584614</v>
      </c>
      <c r="J287" s="340" t="s">
        <v>1591</v>
      </c>
      <c r="K287" s="340" t="s">
        <v>2011</v>
      </c>
      <c r="L287" s="348" t="s">
        <v>103</v>
      </c>
      <c r="M287" s="340"/>
      <c r="N287" s="340"/>
      <c r="O287" s="340"/>
      <c r="Y287" s="24"/>
      <c r="Z287" s="24"/>
      <c r="AA287" s="24"/>
      <c r="AB287" s="24"/>
      <c r="AC287" s="24"/>
      <c r="AD287" s="24"/>
      <c r="AE287" s="24"/>
      <c r="AF287" s="24"/>
      <c r="AG287" s="24"/>
      <c r="AH287" s="24"/>
      <c r="AI287" s="24"/>
      <c r="AJ287" s="24"/>
      <c r="AK287" s="24"/>
      <c r="AL287" s="24"/>
      <c r="AM287" s="24"/>
      <c r="AN287" s="24"/>
      <c r="AO287" s="24"/>
    </row>
    <row r="288" spans="2:41" x14ac:dyDescent="0.25">
      <c r="B288" s="340">
        <v>20521</v>
      </c>
      <c r="C288" s="340" t="s">
        <v>507</v>
      </c>
      <c r="D288" s="340" t="s">
        <v>1036</v>
      </c>
      <c r="E288" s="349" t="str">
        <f>HYPERLINK(Table20[[#This Row],[Map Link]],Table20[[#This Row],[Map Text]])</f>
        <v>Open Map</v>
      </c>
      <c r="F288" s="340" t="s">
        <v>494</v>
      </c>
      <c r="G288" s="340" t="s">
        <v>495</v>
      </c>
      <c r="H288" s="340">
        <v>54.014854</v>
      </c>
      <c r="I288" s="340">
        <v>-121.676108</v>
      </c>
      <c r="J288" s="340" t="s">
        <v>1591</v>
      </c>
      <c r="K288" s="340" t="s">
        <v>2012</v>
      </c>
      <c r="L288" s="348" t="s">
        <v>103</v>
      </c>
      <c r="M288" s="340"/>
      <c r="N288" s="340"/>
      <c r="O288" s="340"/>
      <c r="Y288" s="24"/>
      <c r="Z288" s="24"/>
      <c r="AA288" s="24"/>
      <c r="AB288" s="24"/>
      <c r="AC288" s="24"/>
      <c r="AD288" s="24"/>
      <c r="AE288" s="24"/>
      <c r="AF288" s="24"/>
      <c r="AG288" s="24"/>
      <c r="AH288" s="24"/>
      <c r="AI288" s="24"/>
      <c r="AJ288" s="24"/>
      <c r="AK288" s="24"/>
      <c r="AL288" s="24"/>
      <c r="AM288" s="24"/>
      <c r="AN288" s="24"/>
      <c r="AO288" s="24"/>
    </row>
    <row r="289" spans="2:41" x14ac:dyDescent="0.25">
      <c r="B289" s="340">
        <v>13351</v>
      </c>
      <c r="C289" s="340" t="s">
        <v>492</v>
      </c>
      <c r="D289" s="340" t="s">
        <v>1036</v>
      </c>
      <c r="E289" s="349" t="str">
        <f>HYPERLINK(Table20[[#This Row],[Map Link]],Table20[[#This Row],[Map Text]])</f>
        <v>Open Map</v>
      </c>
      <c r="F289" s="340" t="s">
        <v>494</v>
      </c>
      <c r="G289" s="340" t="s">
        <v>495</v>
      </c>
      <c r="H289" s="340">
        <v>54.249845999999998</v>
      </c>
      <c r="I289" s="340">
        <v>-122.63476</v>
      </c>
      <c r="J289" s="340" t="s">
        <v>1591</v>
      </c>
      <c r="K289" s="340" t="s">
        <v>2013</v>
      </c>
      <c r="L289" s="348" t="s">
        <v>103</v>
      </c>
      <c r="M289" s="340"/>
      <c r="N289" s="340"/>
      <c r="O289" s="340"/>
      <c r="Y289" s="24"/>
      <c r="Z289" s="24"/>
      <c r="AA289" s="24"/>
      <c r="AB289" s="24"/>
      <c r="AC289" s="24"/>
      <c r="AD289" s="24"/>
      <c r="AE289" s="24"/>
      <c r="AF289" s="24"/>
      <c r="AG289" s="24"/>
      <c r="AH289" s="24"/>
      <c r="AI289" s="24"/>
      <c r="AJ289" s="24"/>
      <c r="AK289" s="24"/>
      <c r="AL289" s="24"/>
      <c r="AM289" s="24"/>
      <c r="AN289" s="24"/>
      <c r="AO289" s="24"/>
    </row>
    <row r="290" spans="2:41" x14ac:dyDescent="0.25">
      <c r="B290" s="340">
        <v>60428</v>
      </c>
      <c r="C290" s="340" t="s">
        <v>2014</v>
      </c>
      <c r="D290" s="340" t="s">
        <v>1590</v>
      </c>
      <c r="E290" s="349" t="str">
        <f>HYPERLINK(Table20[[#This Row],[Map Link]],Table20[[#This Row],[Map Text]])</f>
        <v>Open Map</v>
      </c>
      <c r="F290" s="340" t="s">
        <v>494</v>
      </c>
      <c r="G290" s="340" t="s">
        <v>495</v>
      </c>
      <c r="H290" s="340">
        <v>54.681111000000001</v>
      </c>
      <c r="I290" s="340">
        <v>-122.56916699999999</v>
      </c>
      <c r="J290" s="340" t="s">
        <v>1591</v>
      </c>
      <c r="K290" s="340" t="s">
        <v>2015</v>
      </c>
      <c r="L290" s="348" t="s">
        <v>181</v>
      </c>
      <c r="M290" s="340"/>
      <c r="N290" s="340"/>
      <c r="O290" s="340"/>
      <c r="Y290" s="24"/>
      <c r="Z290" s="24"/>
      <c r="AA290" s="24"/>
      <c r="AB290" s="24"/>
      <c r="AC290" s="24"/>
      <c r="AD290" s="24"/>
      <c r="AE290" s="24"/>
      <c r="AF290" s="24"/>
      <c r="AG290" s="24"/>
      <c r="AH290" s="24"/>
      <c r="AI290" s="24"/>
      <c r="AJ290" s="24"/>
      <c r="AK290" s="24"/>
      <c r="AL290" s="24"/>
      <c r="AM290" s="24"/>
      <c r="AN290" s="24"/>
      <c r="AO290" s="24"/>
    </row>
    <row r="291" spans="2:41" x14ac:dyDescent="0.25">
      <c r="B291" s="340">
        <v>60426</v>
      </c>
      <c r="C291" s="340" t="s">
        <v>2016</v>
      </c>
      <c r="D291" s="340" t="s">
        <v>1590</v>
      </c>
      <c r="E291" s="349" t="str">
        <f>HYPERLINK(Table20[[#This Row],[Map Link]],Table20[[#This Row],[Map Text]])</f>
        <v>Open Map</v>
      </c>
      <c r="F291" s="340" t="s">
        <v>494</v>
      </c>
      <c r="G291" s="340" t="s">
        <v>495</v>
      </c>
      <c r="H291" s="340">
        <v>54.850278000000003</v>
      </c>
      <c r="I291" s="340">
        <v>-122.884444</v>
      </c>
      <c r="J291" s="340" t="s">
        <v>1591</v>
      </c>
      <c r="K291" s="340" t="s">
        <v>2017</v>
      </c>
      <c r="L291" s="348" t="s">
        <v>181</v>
      </c>
      <c r="M291" s="340"/>
      <c r="N291" s="340"/>
      <c r="O291" s="340"/>
      <c r="Y291" s="24"/>
      <c r="Z291" s="24"/>
      <c r="AA291" s="24"/>
      <c r="AB291" s="24"/>
      <c r="AC291" s="24"/>
      <c r="AD291" s="24"/>
      <c r="AE291" s="24"/>
      <c r="AF291" s="24"/>
      <c r="AG291" s="24"/>
      <c r="AH291" s="24"/>
      <c r="AI291" s="24"/>
      <c r="AJ291" s="24"/>
      <c r="AK291" s="24"/>
      <c r="AL291" s="24"/>
      <c r="AM291" s="24"/>
      <c r="AN291" s="24"/>
      <c r="AO291" s="24"/>
    </row>
    <row r="292" spans="2:41" x14ac:dyDescent="0.25">
      <c r="B292" s="340">
        <v>65791</v>
      </c>
      <c r="C292" s="340" t="s">
        <v>2018</v>
      </c>
      <c r="D292" s="340" t="s">
        <v>1590</v>
      </c>
      <c r="E292" s="349" t="str">
        <f>HYPERLINK(Table20[[#This Row],[Map Link]],Table20[[#This Row],[Map Text]])</f>
        <v>Open Map</v>
      </c>
      <c r="F292" s="340" t="s">
        <v>494</v>
      </c>
      <c r="G292" s="340" t="s">
        <v>495</v>
      </c>
      <c r="H292" s="340">
        <v>55.433188999999999</v>
      </c>
      <c r="I292" s="340">
        <v>-123.20149000000001</v>
      </c>
      <c r="J292" s="340" t="s">
        <v>1591</v>
      </c>
      <c r="K292" s="340" t="s">
        <v>2019</v>
      </c>
      <c r="L292" s="348" t="s">
        <v>181</v>
      </c>
      <c r="M292" s="340"/>
      <c r="N292" s="340"/>
      <c r="O292" s="340"/>
      <c r="Y292" s="24"/>
      <c r="Z292" s="24"/>
      <c r="AA292" s="24"/>
      <c r="AB292" s="24"/>
      <c r="AC292" s="24"/>
      <c r="AD292" s="24"/>
      <c r="AE292" s="24"/>
      <c r="AF292" s="24"/>
      <c r="AG292" s="24"/>
      <c r="AH292" s="24"/>
      <c r="AI292" s="24"/>
      <c r="AJ292" s="24"/>
      <c r="AK292" s="24"/>
      <c r="AL292" s="24"/>
      <c r="AM292" s="24"/>
      <c r="AN292" s="24"/>
      <c r="AO292" s="24"/>
    </row>
    <row r="293" spans="2:41" x14ac:dyDescent="0.25">
      <c r="B293" s="340">
        <v>25095</v>
      </c>
      <c r="C293" s="340" t="s">
        <v>508</v>
      </c>
      <c r="D293" s="340" t="s">
        <v>1036</v>
      </c>
      <c r="E293" s="349" t="str">
        <f>HYPERLINK(Table20[[#This Row],[Map Link]],Table20[[#This Row],[Map Text]])</f>
        <v>Open Map</v>
      </c>
      <c r="F293" s="340" t="s">
        <v>494</v>
      </c>
      <c r="G293" s="340" t="s">
        <v>495</v>
      </c>
      <c r="H293" s="340">
        <v>54.116518999999997</v>
      </c>
      <c r="I293" s="340">
        <v>-121.934731</v>
      </c>
      <c r="J293" s="340" t="s">
        <v>1591</v>
      </c>
      <c r="K293" s="340" t="s">
        <v>2020</v>
      </c>
      <c r="L293" s="348" t="s">
        <v>103</v>
      </c>
      <c r="M293" s="340"/>
      <c r="N293" s="340"/>
      <c r="O293" s="340"/>
      <c r="Y293" s="24"/>
      <c r="Z293" s="24"/>
      <c r="AA293" s="24"/>
      <c r="AB293" s="24"/>
      <c r="AC293" s="24"/>
      <c r="AD293" s="24"/>
      <c r="AE293" s="24"/>
      <c r="AF293" s="24"/>
      <c r="AG293" s="24"/>
      <c r="AH293" s="24"/>
      <c r="AI293" s="24"/>
      <c r="AJ293" s="24"/>
      <c r="AK293" s="24"/>
      <c r="AL293" s="24"/>
      <c r="AM293" s="24"/>
      <c r="AN293" s="24"/>
      <c r="AO293" s="24"/>
    </row>
    <row r="294" spans="2:41" x14ac:dyDescent="0.25">
      <c r="B294" s="340">
        <v>64877</v>
      </c>
      <c r="C294" s="340" t="s">
        <v>2021</v>
      </c>
      <c r="D294" s="340" t="s">
        <v>1590</v>
      </c>
      <c r="E294" s="349" t="str">
        <f>HYPERLINK(Table20[[#This Row],[Map Link]],Table20[[#This Row],[Map Text]])</f>
        <v>Open Map</v>
      </c>
      <c r="F294" s="340" t="s">
        <v>494</v>
      </c>
      <c r="G294" s="340" t="s">
        <v>495</v>
      </c>
      <c r="H294" s="340">
        <v>54.866512999999998</v>
      </c>
      <c r="I294" s="340">
        <v>-123.301472</v>
      </c>
      <c r="J294" s="340" t="s">
        <v>1591</v>
      </c>
      <c r="K294" s="340" t="s">
        <v>2022</v>
      </c>
      <c r="L294" s="348" t="s">
        <v>181</v>
      </c>
      <c r="M294" s="340"/>
      <c r="N294" s="340"/>
      <c r="O294" s="340"/>
      <c r="Y294" s="24"/>
      <c r="Z294" s="24"/>
      <c r="AA294" s="24"/>
      <c r="AB294" s="24"/>
      <c r="AC294" s="24"/>
      <c r="AD294" s="24"/>
      <c r="AE294" s="24"/>
      <c r="AF294" s="24"/>
      <c r="AG294" s="24"/>
      <c r="AH294" s="24"/>
      <c r="AI294" s="24"/>
      <c r="AJ294" s="24"/>
      <c r="AK294" s="24"/>
      <c r="AL294" s="24"/>
      <c r="AM294" s="24"/>
      <c r="AN294" s="24"/>
      <c r="AO294" s="24"/>
    </row>
    <row r="295" spans="2:41" x14ac:dyDescent="0.25">
      <c r="B295" s="340">
        <v>60425</v>
      </c>
      <c r="C295" s="340" t="s">
        <v>2023</v>
      </c>
      <c r="D295" s="340" t="s">
        <v>1590</v>
      </c>
      <c r="E295" s="349" t="str">
        <f>HYPERLINK(Table20[[#This Row],[Map Link]],Table20[[#This Row],[Map Text]])</f>
        <v>Open Map</v>
      </c>
      <c r="F295" s="340" t="s">
        <v>494</v>
      </c>
      <c r="G295" s="340" t="s">
        <v>495</v>
      </c>
      <c r="H295" s="340">
        <v>54.794443999999999</v>
      </c>
      <c r="I295" s="340">
        <v>-123.08666700000001</v>
      </c>
      <c r="J295" s="340" t="s">
        <v>1591</v>
      </c>
      <c r="K295" s="340" t="s">
        <v>2024</v>
      </c>
      <c r="L295" s="348" t="s">
        <v>181</v>
      </c>
      <c r="M295" s="340"/>
      <c r="N295" s="340"/>
      <c r="O295" s="340"/>
      <c r="Y295" s="24"/>
      <c r="Z295" s="24"/>
      <c r="AA295" s="24"/>
      <c r="AB295" s="24"/>
      <c r="AC295" s="24"/>
      <c r="AD295" s="24"/>
      <c r="AE295" s="24"/>
      <c r="AF295" s="24"/>
      <c r="AG295" s="24"/>
      <c r="AH295" s="24"/>
      <c r="AI295" s="24"/>
      <c r="AJ295" s="24"/>
      <c r="AK295" s="24"/>
      <c r="AL295" s="24"/>
      <c r="AM295" s="24"/>
      <c r="AN295" s="24"/>
      <c r="AO295" s="24"/>
    </row>
    <row r="296" spans="2:41" x14ac:dyDescent="0.25">
      <c r="B296" s="340">
        <v>60443</v>
      </c>
      <c r="C296" s="340" t="s">
        <v>2025</v>
      </c>
      <c r="D296" s="340" t="s">
        <v>1590</v>
      </c>
      <c r="E296" s="349" t="str">
        <f>HYPERLINK(Table20[[#This Row],[Map Link]],Table20[[#This Row],[Map Text]])</f>
        <v>Open Map</v>
      </c>
      <c r="F296" s="340" t="s">
        <v>494</v>
      </c>
      <c r="G296" s="340" t="s">
        <v>495</v>
      </c>
      <c r="H296" s="340">
        <v>54.686110999999997</v>
      </c>
      <c r="I296" s="340">
        <v>-123.04305600000001</v>
      </c>
      <c r="J296" s="340" t="s">
        <v>1591</v>
      </c>
      <c r="K296" s="340" t="s">
        <v>2026</v>
      </c>
      <c r="L296" s="348" t="s">
        <v>181</v>
      </c>
      <c r="M296" s="340"/>
      <c r="N296" s="340"/>
      <c r="O296" s="340"/>
      <c r="Y296" s="24"/>
      <c r="Z296" s="24"/>
      <c r="AA296" s="24"/>
      <c r="AB296" s="24"/>
      <c r="AC296" s="24"/>
      <c r="AD296" s="24"/>
      <c r="AE296" s="24"/>
      <c r="AF296" s="24"/>
      <c r="AG296" s="24"/>
      <c r="AH296" s="24"/>
      <c r="AI296" s="24"/>
      <c r="AJ296" s="24"/>
      <c r="AK296" s="24"/>
      <c r="AL296" s="24"/>
      <c r="AM296" s="24"/>
      <c r="AN296" s="24"/>
      <c r="AO296" s="24"/>
    </row>
    <row r="297" spans="2:41" x14ac:dyDescent="0.25">
      <c r="B297" s="340">
        <v>66022</v>
      </c>
      <c r="C297" s="340" t="s">
        <v>2027</v>
      </c>
      <c r="D297" s="340" t="s">
        <v>1590</v>
      </c>
      <c r="E297" s="349" t="str">
        <f>HYPERLINK(Table20[[#This Row],[Map Link]],Table20[[#This Row],[Map Text]])</f>
        <v>Open Map</v>
      </c>
      <c r="F297" s="340" t="s">
        <v>494</v>
      </c>
      <c r="G297" s="340" t="s">
        <v>495</v>
      </c>
      <c r="H297" s="340">
        <v>55.842500000000001</v>
      </c>
      <c r="I297" s="340">
        <v>-123.7075</v>
      </c>
      <c r="J297" s="340" t="s">
        <v>1591</v>
      </c>
      <c r="K297" s="340" t="s">
        <v>2028</v>
      </c>
      <c r="L297" s="348" t="s">
        <v>181</v>
      </c>
      <c r="M297" s="340"/>
      <c r="N297" s="340"/>
      <c r="O297" s="340"/>
      <c r="Y297" s="24"/>
      <c r="Z297" s="24"/>
      <c r="AA297" s="24"/>
      <c r="AB297" s="24"/>
      <c r="AC297" s="24"/>
      <c r="AD297" s="24"/>
      <c r="AE297" s="24"/>
      <c r="AF297" s="24"/>
      <c r="AG297" s="24"/>
      <c r="AH297" s="24"/>
      <c r="AI297" s="24"/>
      <c r="AJ297" s="24"/>
      <c r="AK297" s="24"/>
      <c r="AL297" s="24"/>
      <c r="AM297" s="24"/>
      <c r="AN297" s="24"/>
      <c r="AO297" s="24"/>
    </row>
    <row r="298" spans="2:41" x14ac:dyDescent="0.25">
      <c r="B298" s="340">
        <v>23055</v>
      </c>
      <c r="C298" s="340" t="s">
        <v>510</v>
      </c>
      <c r="D298" s="340" t="s">
        <v>1036</v>
      </c>
      <c r="E298" s="349" t="str">
        <f>HYPERLINK(Table20[[#This Row],[Map Link]],Table20[[#This Row],[Map Text]])</f>
        <v>Open Map</v>
      </c>
      <c r="F298" s="340" t="s">
        <v>494</v>
      </c>
      <c r="G298" s="340" t="s">
        <v>495</v>
      </c>
      <c r="H298" s="340">
        <v>54.066512000000003</v>
      </c>
      <c r="I298" s="340">
        <v>-122.468082</v>
      </c>
      <c r="J298" s="340" t="s">
        <v>1591</v>
      </c>
      <c r="K298" s="340" t="s">
        <v>2029</v>
      </c>
      <c r="L298" s="348" t="s">
        <v>103</v>
      </c>
      <c r="M298" s="340"/>
      <c r="N298" s="340"/>
      <c r="O298" s="340"/>
      <c r="Y298" s="24"/>
      <c r="Z298" s="24"/>
      <c r="AA298" s="24"/>
      <c r="AB298" s="24"/>
      <c r="AC298" s="24"/>
      <c r="AD298" s="24"/>
      <c r="AE298" s="24"/>
      <c r="AF298" s="24"/>
      <c r="AG298" s="24"/>
      <c r="AH298" s="24"/>
      <c r="AI298" s="24"/>
      <c r="AJ298" s="24"/>
      <c r="AK298" s="24"/>
      <c r="AL298" s="24"/>
      <c r="AM298" s="24"/>
      <c r="AN298" s="24"/>
      <c r="AO298" s="24"/>
    </row>
    <row r="299" spans="2:41" x14ac:dyDescent="0.25">
      <c r="B299" s="340">
        <v>38950</v>
      </c>
      <c r="C299" s="340" t="s">
        <v>2030</v>
      </c>
      <c r="D299" s="340" t="s">
        <v>1597</v>
      </c>
      <c r="E299" s="349" t="str">
        <f>HYPERLINK(Table20[[#This Row],[Map Link]],Table20[[#This Row],[Map Text]])</f>
        <v>Open Map</v>
      </c>
      <c r="F299" s="340" t="s">
        <v>2031</v>
      </c>
      <c r="G299" s="340" t="s">
        <v>769</v>
      </c>
      <c r="H299" s="340">
        <v>55.816505999999997</v>
      </c>
      <c r="I299" s="340">
        <v>-124.968234</v>
      </c>
      <c r="J299" s="340" t="s">
        <v>1591</v>
      </c>
      <c r="K299" s="340" t="s">
        <v>2032</v>
      </c>
      <c r="L299" s="348" t="s">
        <v>103</v>
      </c>
      <c r="M299" s="340"/>
      <c r="N299" s="340"/>
      <c r="O299" s="340"/>
      <c r="Y299" s="24"/>
      <c r="Z299" s="24"/>
      <c r="AA299" s="24"/>
      <c r="AB299" s="24"/>
      <c r="AC299" s="24"/>
      <c r="AD299" s="24"/>
      <c r="AE299" s="24"/>
      <c r="AF299" s="24"/>
      <c r="AG299" s="24"/>
      <c r="AH299" s="24"/>
      <c r="AI299" s="24"/>
      <c r="AJ299" s="24"/>
      <c r="AK299" s="24"/>
      <c r="AL299" s="24"/>
      <c r="AM299" s="24"/>
      <c r="AN299" s="24"/>
      <c r="AO299" s="24"/>
    </row>
    <row r="300" spans="2:41" x14ac:dyDescent="0.25">
      <c r="B300" s="340">
        <v>65177</v>
      </c>
      <c r="C300" s="340" t="s">
        <v>2033</v>
      </c>
      <c r="D300" s="340" t="s">
        <v>1590</v>
      </c>
      <c r="E300" s="349" t="str">
        <f>HYPERLINK(Table20[[#This Row],[Map Link]],Table20[[#This Row],[Map Text]])</f>
        <v>Open Map</v>
      </c>
      <c r="F300" s="340" t="s">
        <v>825</v>
      </c>
      <c r="G300" s="340" t="s">
        <v>826</v>
      </c>
      <c r="H300" s="340">
        <v>55.383130999999999</v>
      </c>
      <c r="I300" s="340">
        <v>-127.68497600000001</v>
      </c>
      <c r="J300" s="340" t="s">
        <v>1591</v>
      </c>
      <c r="K300" s="340" t="s">
        <v>2034</v>
      </c>
      <c r="L300" s="348" t="s">
        <v>181</v>
      </c>
      <c r="M300" s="340"/>
      <c r="N300" s="340"/>
      <c r="O300" s="340"/>
      <c r="Y300" s="24"/>
      <c r="Z300" s="24"/>
      <c r="AA300" s="24"/>
      <c r="AB300" s="24"/>
      <c r="AC300" s="24"/>
      <c r="AD300" s="24"/>
      <c r="AE300" s="24"/>
      <c r="AF300" s="24"/>
      <c r="AG300" s="24"/>
      <c r="AH300" s="24"/>
      <c r="AI300" s="24"/>
      <c r="AJ300" s="24"/>
      <c r="AK300" s="24"/>
      <c r="AL300" s="24"/>
      <c r="AM300" s="24"/>
      <c r="AN300" s="24"/>
      <c r="AO300" s="24"/>
    </row>
    <row r="301" spans="2:41" x14ac:dyDescent="0.25">
      <c r="B301" s="340">
        <v>64781</v>
      </c>
      <c r="C301" s="340" t="s">
        <v>2035</v>
      </c>
      <c r="D301" s="340" t="s">
        <v>1590</v>
      </c>
      <c r="E301" s="349" t="str">
        <f>HYPERLINK(Table20[[#This Row],[Map Link]],Table20[[#This Row],[Map Text]])</f>
        <v>Open Map</v>
      </c>
      <c r="F301" s="340" t="s">
        <v>825</v>
      </c>
      <c r="G301" s="340" t="s">
        <v>826</v>
      </c>
      <c r="H301" s="340">
        <v>54.133094</v>
      </c>
      <c r="I301" s="340">
        <v>-129.18497500000001</v>
      </c>
      <c r="J301" s="340" t="s">
        <v>1591</v>
      </c>
      <c r="K301" s="340" t="s">
        <v>2036</v>
      </c>
      <c r="L301" s="348" t="s">
        <v>181</v>
      </c>
      <c r="M301" s="340"/>
      <c r="N301" s="340"/>
      <c r="O301" s="340"/>
      <c r="Y301" s="24"/>
      <c r="Z301" s="24"/>
      <c r="AA301" s="24"/>
      <c r="AB301" s="24"/>
      <c r="AC301" s="24"/>
      <c r="AD301" s="24"/>
      <c r="AE301" s="24"/>
      <c r="AF301" s="24"/>
      <c r="AG301" s="24"/>
      <c r="AH301" s="24"/>
      <c r="AI301" s="24"/>
      <c r="AJ301" s="24"/>
      <c r="AK301" s="24"/>
      <c r="AL301" s="24"/>
      <c r="AM301" s="24"/>
      <c r="AN301" s="24"/>
      <c r="AO301" s="24"/>
    </row>
    <row r="302" spans="2:41" x14ac:dyDescent="0.25">
      <c r="B302" s="340">
        <v>64788</v>
      </c>
      <c r="C302" s="340" t="s">
        <v>2037</v>
      </c>
      <c r="D302" s="340" t="s">
        <v>1590</v>
      </c>
      <c r="E302" s="349" t="str">
        <f>HYPERLINK(Table20[[#This Row],[Map Link]],Table20[[#This Row],[Map Text]])</f>
        <v>Open Map</v>
      </c>
      <c r="F302" s="340" t="s">
        <v>825</v>
      </c>
      <c r="G302" s="340" t="s">
        <v>826</v>
      </c>
      <c r="H302" s="340">
        <v>54.099761000000001</v>
      </c>
      <c r="I302" s="340">
        <v>-129.168306</v>
      </c>
      <c r="J302" s="340" t="s">
        <v>1591</v>
      </c>
      <c r="K302" s="340" t="s">
        <v>2038</v>
      </c>
      <c r="L302" s="348" t="s">
        <v>181</v>
      </c>
      <c r="M302" s="340"/>
      <c r="N302" s="340"/>
      <c r="O302" s="340"/>
      <c r="Y302" s="24"/>
      <c r="Z302" s="24"/>
      <c r="AA302" s="24"/>
      <c r="AB302" s="24"/>
      <c r="AC302" s="24"/>
      <c r="AD302" s="24"/>
      <c r="AE302" s="24"/>
      <c r="AF302" s="24"/>
      <c r="AG302" s="24"/>
      <c r="AH302" s="24"/>
      <c r="AI302" s="24"/>
      <c r="AJ302" s="24"/>
      <c r="AK302" s="24"/>
      <c r="AL302" s="24"/>
      <c r="AM302" s="24"/>
      <c r="AN302" s="24"/>
      <c r="AO302" s="24"/>
    </row>
    <row r="303" spans="2:41" x14ac:dyDescent="0.25">
      <c r="B303" s="340">
        <v>64787</v>
      </c>
      <c r="C303" s="340" t="s">
        <v>2039</v>
      </c>
      <c r="D303" s="340" t="s">
        <v>1590</v>
      </c>
      <c r="E303" s="349" t="str">
        <f>HYPERLINK(Table20[[#This Row],[Map Link]],Table20[[#This Row],[Map Text]])</f>
        <v>Open Map</v>
      </c>
      <c r="F303" s="340" t="s">
        <v>825</v>
      </c>
      <c r="G303" s="340" t="s">
        <v>826</v>
      </c>
      <c r="H303" s="340">
        <v>54.066426999999997</v>
      </c>
      <c r="I303" s="340">
        <v>-129.18497199999999</v>
      </c>
      <c r="J303" s="340" t="s">
        <v>1591</v>
      </c>
      <c r="K303" s="340" t="s">
        <v>2040</v>
      </c>
      <c r="L303" s="348" t="s">
        <v>181</v>
      </c>
      <c r="M303" s="340"/>
      <c r="N303" s="340"/>
      <c r="O303" s="340"/>
      <c r="Y303" s="24"/>
      <c r="Z303" s="24"/>
      <c r="AA303" s="24"/>
      <c r="AB303" s="24"/>
      <c r="AC303" s="24"/>
      <c r="AD303" s="24"/>
      <c r="AE303" s="24"/>
      <c r="AF303" s="24"/>
      <c r="AG303" s="24"/>
      <c r="AH303" s="24"/>
      <c r="AI303" s="24"/>
      <c r="AJ303" s="24"/>
      <c r="AK303" s="24"/>
      <c r="AL303" s="24"/>
      <c r="AM303" s="24"/>
      <c r="AN303" s="24"/>
      <c r="AO303" s="24"/>
    </row>
    <row r="304" spans="2:41" x14ac:dyDescent="0.25">
      <c r="B304" s="340">
        <v>64804</v>
      </c>
      <c r="C304" s="340" t="s">
        <v>2041</v>
      </c>
      <c r="D304" s="340" t="s">
        <v>1590</v>
      </c>
      <c r="E304" s="349" t="str">
        <f>HYPERLINK(Table20[[#This Row],[Map Link]],Table20[[#This Row],[Map Text]])</f>
        <v>Open Map</v>
      </c>
      <c r="F304" s="340" t="s">
        <v>2031</v>
      </c>
      <c r="G304" s="340" t="s">
        <v>769</v>
      </c>
      <c r="H304" s="340">
        <v>53.733141000000003</v>
      </c>
      <c r="I304" s="340">
        <v>-125.251498</v>
      </c>
      <c r="J304" s="340" t="s">
        <v>1591</v>
      </c>
      <c r="K304" s="340" t="s">
        <v>2042</v>
      </c>
      <c r="L304" s="348" t="s">
        <v>181</v>
      </c>
      <c r="M304" s="340"/>
      <c r="N304" s="340"/>
      <c r="O304" s="340"/>
      <c r="Y304" s="24"/>
      <c r="Z304" s="24"/>
      <c r="AA304" s="24"/>
      <c r="AB304" s="24"/>
      <c r="AC304" s="24"/>
      <c r="AD304" s="24"/>
      <c r="AE304" s="24"/>
      <c r="AF304" s="24"/>
      <c r="AG304" s="24"/>
      <c r="AH304" s="24"/>
      <c r="AI304" s="24"/>
      <c r="AJ304" s="24"/>
      <c r="AK304" s="24"/>
      <c r="AL304" s="24"/>
      <c r="AM304" s="24"/>
      <c r="AN304" s="24"/>
      <c r="AO304" s="24"/>
    </row>
    <row r="305" spans="2:41" x14ac:dyDescent="0.25">
      <c r="B305" s="340">
        <v>12599</v>
      </c>
      <c r="C305" s="340" t="s">
        <v>854</v>
      </c>
      <c r="D305" s="340" t="s">
        <v>1597</v>
      </c>
      <c r="E305" s="349" t="str">
        <f>HYPERLINK(Table20[[#This Row],[Map Link]],Table20[[#This Row],[Map Text]])</f>
        <v>Open Map</v>
      </c>
      <c r="F305" s="340" t="s">
        <v>825</v>
      </c>
      <c r="G305" s="340" t="s">
        <v>826</v>
      </c>
      <c r="H305" s="340">
        <v>55.483108000000001</v>
      </c>
      <c r="I305" s="340">
        <v>-129.46837300000001</v>
      </c>
      <c r="J305" s="340" t="s">
        <v>1591</v>
      </c>
      <c r="K305" s="340" t="s">
        <v>2043</v>
      </c>
      <c r="L305" s="348" t="s">
        <v>103</v>
      </c>
      <c r="M305" s="340"/>
      <c r="N305" s="340"/>
      <c r="O305" s="340"/>
      <c r="Y305" s="24"/>
      <c r="Z305" s="24"/>
      <c r="AA305" s="24"/>
      <c r="AB305" s="24"/>
      <c r="AC305" s="24"/>
      <c r="AD305" s="24"/>
      <c r="AE305" s="24"/>
      <c r="AF305" s="24"/>
      <c r="AG305" s="24"/>
      <c r="AH305" s="24"/>
      <c r="AI305" s="24"/>
      <c r="AJ305" s="24"/>
      <c r="AK305" s="24"/>
      <c r="AL305" s="24"/>
      <c r="AM305" s="24"/>
      <c r="AN305" s="24"/>
      <c r="AO305" s="24"/>
    </row>
    <row r="306" spans="2:41" x14ac:dyDescent="0.25">
      <c r="B306" s="340">
        <v>64839</v>
      </c>
      <c r="C306" s="340" t="s">
        <v>2044</v>
      </c>
      <c r="D306" s="340" t="s">
        <v>1590</v>
      </c>
      <c r="E306" s="349" t="str">
        <f>HYPERLINK(Table20[[#This Row],[Map Link]],Table20[[#This Row],[Map Text]])</f>
        <v>Open Map</v>
      </c>
      <c r="F306" s="340" t="s">
        <v>2031</v>
      </c>
      <c r="G306" s="340" t="s">
        <v>769</v>
      </c>
      <c r="H306" s="340">
        <v>55.313333</v>
      </c>
      <c r="I306" s="340">
        <v>-126.63972200000001</v>
      </c>
      <c r="J306" s="340" t="s">
        <v>1591</v>
      </c>
      <c r="K306" s="340" t="s">
        <v>2045</v>
      </c>
      <c r="L306" s="348" t="s">
        <v>181</v>
      </c>
      <c r="M306" s="340"/>
      <c r="N306" s="340"/>
      <c r="O306" s="340"/>
      <c r="Y306" s="24"/>
      <c r="Z306" s="24"/>
      <c r="AA306" s="24"/>
      <c r="AB306" s="24"/>
      <c r="AC306" s="24"/>
      <c r="AD306" s="24"/>
      <c r="AE306" s="24"/>
      <c r="AF306" s="24"/>
      <c r="AG306" s="24"/>
      <c r="AH306" s="24"/>
      <c r="AI306" s="24"/>
      <c r="AJ306" s="24"/>
      <c r="AK306" s="24"/>
      <c r="AL306" s="24"/>
      <c r="AM306" s="24"/>
      <c r="AN306" s="24"/>
      <c r="AO306" s="24"/>
    </row>
    <row r="307" spans="2:41" x14ac:dyDescent="0.25">
      <c r="B307" s="340">
        <v>65160</v>
      </c>
      <c r="C307" s="340" t="s">
        <v>2046</v>
      </c>
      <c r="D307" s="340" t="s">
        <v>1590</v>
      </c>
      <c r="E307" s="349" t="str">
        <f>HYPERLINK(Table20[[#This Row],[Map Link]],Table20[[#This Row],[Map Text]])</f>
        <v>Open Map</v>
      </c>
      <c r="F307" s="340" t="s">
        <v>825</v>
      </c>
      <c r="G307" s="340" t="s">
        <v>826</v>
      </c>
      <c r="H307" s="340">
        <v>55.449798999999999</v>
      </c>
      <c r="I307" s="340">
        <v>-127.61830999999999</v>
      </c>
      <c r="J307" s="340" t="s">
        <v>1591</v>
      </c>
      <c r="K307" s="340" t="s">
        <v>2047</v>
      </c>
      <c r="L307" s="348" t="s">
        <v>181</v>
      </c>
      <c r="M307" s="340"/>
      <c r="N307" s="340"/>
      <c r="O307" s="340"/>
      <c r="Y307" s="24"/>
      <c r="Z307" s="24"/>
      <c r="AA307" s="24"/>
      <c r="AB307" s="24"/>
      <c r="AC307" s="24"/>
      <c r="AD307" s="24"/>
      <c r="AE307" s="24"/>
      <c r="AF307" s="24"/>
      <c r="AG307" s="24"/>
      <c r="AH307" s="24"/>
      <c r="AI307" s="24"/>
      <c r="AJ307" s="24"/>
      <c r="AK307" s="24"/>
      <c r="AL307" s="24"/>
      <c r="AM307" s="24"/>
      <c r="AN307" s="24"/>
      <c r="AO307" s="24"/>
    </row>
    <row r="308" spans="2:41" x14ac:dyDescent="0.25">
      <c r="B308" s="340">
        <v>65156</v>
      </c>
      <c r="C308" s="340" t="s">
        <v>2048</v>
      </c>
      <c r="D308" s="340" t="s">
        <v>1590</v>
      </c>
      <c r="E308" s="349" t="str">
        <f>HYPERLINK(Table20[[#This Row],[Map Link]],Table20[[#This Row],[Map Text]])</f>
        <v>Open Map</v>
      </c>
      <c r="F308" s="340" t="s">
        <v>825</v>
      </c>
      <c r="G308" s="340" t="s">
        <v>826</v>
      </c>
      <c r="H308" s="340">
        <v>55.099789999999999</v>
      </c>
      <c r="I308" s="340">
        <v>-127.934973</v>
      </c>
      <c r="J308" s="340" t="s">
        <v>1591</v>
      </c>
      <c r="K308" s="340" t="s">
        <v>2049</v>
      </c>
      <c r="L308" s="348" t="s">
        <v>181</v>
      </c>
      <c r="M308" s="340"/>
      <c r="N308" s="340"/>
      <c r="O308" s="340"/>
      <c r="Y308" s="24"/>
      <c r="Z308" s="24"/>
      <c r="AA308" s="24"/>
      <c r="AB308" s="24"/>
      <c r="AC308" s="24"/>
      <c r="AD308" s="24"/>
      <c r="AE308" s="24"/>
      <c r="AF308" s="24"/>
      <c r="AG308" s="24"/>
      <c r="AH308" s="24"/>
      <c r="AI308" s="24"/>
      <c r="AJ308" s="24"/>
      <c r="AK308" s="24"/>
      <c r="AL308" s="24"/>
      <c r="AM308" s="24"/>
      <c r="AN308" s="24"/>
      <c r="AO308" s="24"/>
    </row>
    <row r="309" spans="2:41" x14ac:dyDescent="0.25">
      <c r="B309" s="340">
        <v>65169</v>
      </c>
      <c r="C309" s="340" t="s">
        <v>2050</v>
      </c>
      <c r="D309" s="340" t="s">
        <v>1590</v>
      </c>
      <c r="E309" s="349" t="str">
        <f>HYPERLINK(Table20[[#This Row],[Map Link]],Table20[[#This Row],[Map Text]])</f>
        <v>Open Map</v>
      </c>
      <c r="F309" s="340" t="s">
        <v>825</v>
      </c>
      <c r="G309" s="340" t="s">
        <v>826</v>
      </c>
      <c r="H309" s="340">
        <v>55.299796000000001</v>
      </c>
      <c r="I309" s="340">
        <v>-127.684973</v>
      </c>
      <c r="J309" s="340" t="s">
        <v>1591</v>
      </c>
      <c r="K309" s="340" t="s">
        <v>2051</v>
      </c>
      <c r="L309" s="348" t="s">
        <v>181</v>
      </c>
      <c r="M309" s="340"/>
      <c r="N309" s="340"/>
      <c r="O309" s="340"/>
      <c r="Y309" s="24"/>
      <c r="Z309" s="24"/>
      <c r="AA309" s="24"/>
      <c r="AB309" s="24"/>
      <c r="AC309" s="24"/>
      <c r="AD309" s="24"/>
      <c r="AE309" s="24"/>
      <c r="AF309" s="24"/>
      <c r="AG309" s="24"/>
      <c r="AH309" s="24"/>
      <c r="AI309" s="24"/>
      <c r="AJ309" s="24"/>
      <c r="AK309" s="24"/>
      <c r="AL309" s="24"/>
      <c r="AM309" s="24"/>
      <c r="AN309" s="24"/>
      <c r="AO309" s="24"/>
    </row>
    <row r="310" spans="2:41" x14ac:dyDescent="0.25">
      <c r="B310" s="340">
        <v>63902</v>
      </c>
      <c r="C310" s="340" t="s">
        <v>2052</v>
      </c>
      <c r="D310" s="340" t="s">
        <v>1590</v>
      </c>
      <c r="E310" s="349" t="str">
        <f>HYPERLINK(Table20[[#This Row],[Map Link]],Table20[[#This Row],[Map Text]])</f>
        <v>Open Map</v>
      </c>
      <c r="F310" s="340" t="s">
        <v>2031</v>
      </c>
      <c r="G310" s="340" t="s">
        <v>769</v>
      </c>
      <c r="H310" s="340">
        <v>54.442222000000001</v>
      </c>
      <c r="I310" s="340">
        <v>-125.619722</v>
      </c>
      <c r="J310" s="340" t="s">
        <v>1591</v>
      </c>
      <c r="K310" s="340" t="s">
        <v>2053</v>
      </c>
      <c r="L310" s="348" t="s">
        <v>181</v>
      </c>
      <c r="M310" s="340"/>
      <c r="N310" s="340"/>
      <c r="O310" s="340"/>
      <c r="Y310" s="24"/>
      <c r="Z310" s="24"/>
      <c r="AA310" s="24"/>
      <c r="AB310" s="24"/>
      <c r="AC310" s="24"/>
      <c r="AD310" s="24"/>
      <c r="AE310" s="24"/>
      <c r="AF310" s="24"/>
      <c r="AG310" s="24"/>
      <c r="AH310" s="24"/>
      <c r="AI310" s="24"/>
      <c r="AJ310" s="24"/>
      <c r="AK310" s="24"/>
      <c r="AL310" s="24"/>
      <c r="AM310" s="24"/>
      <c r="AN310" s="24"/>
      <c r="AO310" s="24"/>
    </row>
    <row r="311" spans="2:41" x14ac:dyDescent="0.25">
      <c r="B311" s="340">
        <v>64832</v>
      </c>
      <c r="C311" s="340" t="s">
        <v>2054</v>
      </c>
      <c r="D311" s="340" t="s">
        <v>1590</v>
      </c>
      <c r="E311" s="349" t="str">
        <f>HYPERLINK(Table20[[#This Row],[Map Link]],Table20[[#This Row],[Map Text]])</f>
        <v>Open Map</v>
      </c>
      <c r="F311" s="340" t="s">
        <v>2031</v>
      </c>
      <c r="G311" s="340" t="s">
        <v>769</v>
      </c>
      <c r="H311" s="340">
        <v>55.315832999999998</v>
      </c>
      <c r="I311" s="340">
        <v>-126.61750000000001</v>
      </c>
      <c r="J311" s="340" t="s">
        <v>1591</v>
      </c>
      <c r="K311" s="340" t="s">
        <v>2055</v>
      </c>
      <c r="L311" s="348" t="s">
        <v>181</v>
      </c>
      <c r="M311" s="340"/>
      <c r="N311" s="340"/>
      <c r="O311" s="340"/>
      <c r="Y311" s="24"/>
      <c r="Z311" s="24"/>
      <c r="AA311" s="24"/>
      <c r="AB311" s="24"/>
      <c r="AC311" s="24"/>
      <c r="AD311" s="24"/>
      <c r="AE311" s="24"/>
      <c r="AF311" s="24"/>
      <c r="AG311" s="24"/>
      <c r="AH311" s="24"/>
      <c r="AI311" s="24"/>
      <c r="AJ311" s="24"/>
      <c r="AK311" s="24"/>
      <c r="AL311" s="24"/>
      <c r="AM311" s="24"/>
      <c r="AN311" s="24"/>
      <c r="AO311" s="24"/>
    </row>
    <row r="312" spans="2:41" x14ac:dyDescent="0.25">
      <c r="B312" s="340">
        <v>65164</v>
      </c>
      <c r="C312" s="340" t="s">
        <v>2056</v>
      </c>
      <c r="D312" s="340" t="s">
        <v>1590</v>
      </c>
      <c r="E312" s="349" t="str">
        <f>HYPERLINK(Table20[[#This Row],[Map Link]],Table20[[#This Row],[Map Text]])</f>
        <v>Open Map</v>
      </c>
      <c r="F312" s="340" t="s">
        <v>825</v>
      </c>
      <c r="G312" s="340" t="s">
        <v>826</v>
      </c>
      <c r="H312" s="340">
        <v>55.03313</v>
      </c>
      <c r="I312" s="340">
        <v>-127.33495000000001</v>
      </c>
      <c r="J312" s="340" t="s">
        <v>1591</v>
      </c>
      <c r="K312" s="340" t="s">
        <v>2057</v>
      </c>
      <c r="L312" s="348" t="s">
        <v>181</v>
      </c>
      <c r="M312" s="340"/>
      <c r="N312" s="340"/>
      <c r="O312" s="340"/>
      <c r="Y312" s="24"/>
      <c r="Z312" s="24"/>
      <c r="AA312" s="24"/>
      <c r="AB312" s="24"/>
      <c r="AC312" s="24"/>
      <c r="AD312" s="24"/>
      <c r="AE312" s="24"/>
      <c r="AF312" s="24"/>
      <c r="AG312" s="24"/>
      <c r="AH312" s="24"/>
      <c r="AI312" s="24"/>
      <c r="AJ312" s="24"/>
      <c r="AK312" s="24"/>
      <c r="AL312" s="24"/>
      <c r="AM312" s="24"/>
      <c r="AN312" s="24"/>
      <c r="AO312" s="24"/>
    </row>
    <row r="313" spans="2:41" x14ac:dyDescent="0.25">
      <c r="B313" s="340">
        <v>65144</v>
      </c>
      <c r="C313" s="340" t="s">
        <v>2058</v>
      </c>
      <c r="D313" s="340" t="s">
        <v>1590</v>
      </c>
      <c r="E313" s="349" t="str">
        <f>HYPERLINK(Table20[[#This Row],[Map Link]],Table20[[#This Row],[Map Text]])</f>
        <v>Open Map</v>
      </c>
      <c r="F313" s="340" t="s">
        <v>825</v>
      </c>
      <c r="G313" s="340" t="s">
        <v>826</v>
      </c>
      <c r="H313" s="340">
        <v>55.03313</v>
      </c>
      <c r="I313" s="340">
        <v>-127.384952</v>
      </c>
      <c r="J313" s="340" t="s">
        <v>1591</v>
      </c>
      <c r="K313" s="340" t="s">
        <v>2059</v>
      </c>
      <c r="L313" s="348" t="s">
        <v>181</v>
      </c>
      <c r="M313" s="340"/>
      <c r="N313" s="340"/>
      <c r="O313" s="340"/>
      <c r="Y313" s="24"/>
      <c r="Z313" s="24"/>
      <c r="AA313" s="24"/>
      <c r="AB313" s="24"/>
      <c r="AC313" s="24"/>
      <c r="AD313" s="24"/>
      <c r="AE313" s="24"/>
      <c r="AF313" s="24"/>
      <c r="AG313" s="24"/>
      <c r="AH313" s="24"/>
      <c r="AI313" s="24"/>
      <c r="AJ313" s="24"/>
      <c r="AK313" s="24"/>
      <c r="AL313" s="24"/>
      <c r="AM313" s="24"/>
      <c r="AN313" s="24"/>
      <c r="AO313" s="24"/>
    </row>
    <row r="314" spans="2:41" x14ac:dyDescent="0.25">
      <c r="B314" s="340">
        <v>64880</v>
      </c>
      <c r="C314" s="340" t="s">
        <v>2060</v>
      </c>
      <c r="D314" s="340" t="s">
        <v>1590</v>
      </c>
      <c r="E314" s="349" t="str">
        <f>HYPERLINK(Table20[[#This Row],[Map Link]],Table20[[#This Row],[Map Text]])</f>
        <v>Open Map</v>
      </c>
      <c r="F314" s="340" t="s">
        <v>2031</v>
      </c>
      <c r="G314" s="340" t="s">
        <v>769</v>
      </c>
      <c r="H314" s="340">
        <v>54.866477000000003</v>
      </c>
      <c r="I314" s="340">
        <v>-126.13490299999999</v>
      </c>
      <c r="J314" s="340" t="s">
        <v>1591</v>
      </c>
      <c r="K314" s="340" t="s">
        <v>2061</v>
      </c>
      <c r="L314" s="348" t="s">
        <v>181</v>
      </c>
      <c r="M314" s="340"/>
      <c r="N314" s="340"/>
      <c r="O314" s="340"/>
      <c r="Y314" s="24"/>
      <c r="Z314" s="24"/>
      <c r="AA314" s="24"/>
      <c r="AB314" s="24"/>
      <c r="AC314" s="24"/>
      <c r="AD314" s="24"/>
      <c r="AE314" s="24"/>
      <c r="AF314" s="24"/>
      <c r="AG314" s="24"/>
      <c r="AH314" s="24"/>
      <c r="AI314" s="24"/>
      <c r="AJ314" s="24"/>
      <c r="AK314" s="24"/>
      <c r="AL314" s="24"/>
      <c r="AM314" s="24"/>
      <c r="AN314" s="24"/>
      <c r="AO314" s="24"/>
    </row>
    <row r="315" spans="2:41" x14ac:dyDescent="0.25">
      <c r="B315" s="340">
        <v>64879</v>
      </c>
      <c r="C315" s="340" t="s">
        <v>2062</v>
      </c>
      <c r="D315" s="340" t="s">
        <v>1590</v>
      </c>
      <c r="E315" s="349" t="str">
        <f>HYPERLINK(Table20[[#This Row],[Map Link]],Table20[[#This Row],[Map Text]])</f>
        <v>Open Map</v>
      </c>
      <c r="F315" s="340" t="s">
        <v>2031</v>
      </c>
      <c r="G315" s="340" t="s">
        <v>769</v>
      </c>
      <c r="H315" s="340">
        <v>54.949812000000001</v>
      </c>
      <c r="I315" s="340">
        <v>-126.134907</v>
      </c>
      <c r="J315" s="340" t="s">
        <v>1591</v>
      </c>
      <c r="K315" s="340" t="s">
        <v>2063</v>
      </c>
      <c r="L315" s="348" t="s">
        <v>181</v>
      </c>
      <c r="M315" s="340"/>
      <c r="N315" s="340"/>
      <c r="O315" s="340"/>
      <c r="Y315" s="24"/>
      <c r="Z315" s="24"/>
      <c r="AA315" s="24"/>
      <c r="AB315" s="24"/>
      <c r="AC315" s="24"/>
      <c r="AD315" s="24"/>
      <c r="AE315" s="24"/>
      <c r="AF315" s="24"/>
      <c r="AG315" s="24"/>
      <c r="AH315" s="24"/>
      <c r="AI315" s="24"/>
      <c r="AJ315" s="24"/>
      <c r="AK315" s="24"/>
      <c r="AL315" s="24"/>
      <c r="AM315" s="24"/>
      <c r="AN315" s="24"/>
      <c r="AO315" s="24"/>
    </row>
    <row r="316" spans="2:41" x14ac:dyDescent="0.25">
      <c r="B316" s="340">
        <v>64841</v>
      </c>
      <c r="C316" s="340" t="s">
        <v>2064</v>
      </c>
      <c r="D316" s="340" t="s">
        <v>1590</v>
      </c>
      <c r="E316" s="349" t="str">
        <f>HYPERLINK(Table20[[#This Row],[Map Link]],Table20[[#This Row],[Map Text]])</f>
        <v>Open Map</v>
      </c>
      <c r="F316" s="340" t="s">
        <v>2031</v>
      </c>
      <c r="G316" s="340" t="s">
        <v>769</v>
      </c>
      <c r="H316" s="340">
        <v>55.324444</v>
      </c>
      <c r="I316" s="340">
        <v>-126.616389</v>
      </c>
      <c r="J316" s="340" t="s">
        <v>1591</v>
      </c>
      <c r="K316" s="340" t="s">
        <v>2065</v>
      </c>
      <c r="L316" s="348" t="s">
        <v>181</v>
      </c>
      <c r="M316" s="340"/>
      <c r="N316" s="340"/>
      <c r="O316" s="340"/>
      <c r="Y316" s="24"/>
      <c r="Z316" s="24"/>
      <c r="AA316" s="24"/>
      <c r="AB316" s="24"/>
      <c r="AC316" s="24"/>
      <c r="AD316" s="24"/>
      <c r="AE316" s="24"/>
      <c r="AF316" s="24"/>
      <c r="AG316" s="24"/>
      <c r="AH316" s="24"/>
      <c r="AI316" s="24"/>
      <c r="AJ316" s="24"/>
      <c r="AK316" s="24"/>
      <c r="AL316" s="24"/>
      <c r="AM316" s="24"/>
      <c r="AN316" s="24"/>
      <c r="AO316" s="24"/>
    </row>
    <row r="317" spans="2:41" x14ac:dyDescent="0.25">
      <c r="B317" s="340">
        <v>64829</v>
      </c>
      <c r="C317" s="340" t="s">
        <v>2066</v>
      </c>
      <c r="D317" s="340" t="s">
        <v>1590</v>
      </c>
      <c r="E317" s="349" t="str">
        <f>HYPERLINK(Table20[[#This Row],[Map Link]],Table20[[#This Row],[Map Text]])</f>
        <v>Open Map</v>
      </c>
      <c r="F317" s="340" t="s">
        <v>2031</v>
      </c>
      <c r="G317" s="340" t="s">
        <v>769</v>
      </c>
      <c r="H317" s="340">
        <v>55.066476000000002</v>
      </c>
      <c r="I317" s="340">
        <v>-126.468256</v>
      </c>
      <c r="J317" s="340" t="s">
        <v>1591</v>
      </c>
      <c r="K317" s="340" t="s">
        <v>2067</v>
      </c>
      <c r="L317" s="348" t="s">
        <v>181</v>
      </c>
      <c r="M317" s="340"/>
      <c r="N317" s="340"/>
      <c r="O317" s="340"/>
      <c r="Y317" s="24"/>
      <c r="Z317" s="24"/>
      <c r="AA317" s="24"/>
      <c r="AB317" s="24"/>
      <c r="AC317" s="24"/>
      <c r="AD317" s="24"/>
      <c r="AE317" s="24"/>
      <c r="AF317" s="24"/>
      <c r="AG317" s="24"/>
      <c r="AH317" s="24"/>
      <c r="AI317" s="24"/>
      <c r="AJ317" s="24"/>
      <c r="AK317" s="24"/>
      <c r="AL317" s="24"/>
      <c r="AM317" s="24"/>
      <c r="AN317" s="24"/>
      <c r="AO317" s="24"/>
    </row>
    <row r="318" spans="2:41" x14ac:dyDescent="0.25">
      <c r="B318" s="340">
        <v>64828</v>
      </c>
      <c r="C318" s="340" t="s">
        <v>2068</v>
      </c>
      <c r="D318" s="340" t="s">
        <v>1590</v>
      </c>
      <c r="E318" s="349" t="str">
        <f>HYPERLINK(Table20[[#This Row],[Map Link]],Table20[[#This Row],[Map Text]])</f>
        <v>Open Map</v>
      </c>
      <c r="F318" s="340" t="s">
        <v>2031</v>
      </c>
      <c r="G318" s="340" t="s">
        <v>769</v>
      </c>
      <c r="H318" s="340">
        <v>54.483145</v>
      </c>
      <c r="I318" s="340">
        <v>-125.651539</v>
      </c>
      <c r="J318" s="340" t="s">
        <v>1591</v>
      </c>
      <c r="K318" s="340" t="s">
        <v>2069</v>
      </c>
      <c r="L318" s="348" t="s">
        <v>181</v>
      </c>
      <c r="M318" s="340"/>
      <c r="N318" s="340"/>
      <c r="O318" s="340"/>
      <c r="Y318" s="24"/>
      <c r="Z318" s="24"/>
      <c r="AA318" s="24"/>
      <c r="AB318" s="24"/>
      <c r="AC318" s="24"/>
      <c r="AD318" s="24"/>
      <c r="AE318" s="24"/>
      <c r="AF318" s="24"/>
      <c r="AG318" s="24"/>
      <c r="AH318" s="24"/>
      <c r="AI318" s="24"/>
      <c r="AJ318" s="24"/>
      <c r="AK318" s="24"/>
      <c r="AL318" s="24"/>
      <c r="AM318" s="24"/>
      <c r="AN318" s="24"/>
      <c r="AO318" s="24"/>
    </row>
    <row r="319" spans="2:41" x14ac:dyDescent="0.25">
      <c r="B319" s="340">
        <v>64830</v>
      </c>
      <c r="C319" s="340" t="s">
        <v>2070</v>
      </c>
      <c r="D319" s="340" t="s">
        <v>1590</v>
      </c>
      <c r="E319" s="349" t="str">
        <f>HYPERLINK(Table20[[#This Row],[Map Link]],Table20[[#This Row],[Map Text]])</f>
        <v>Open Map</v>
      </c>
      <c r="F319" s="340" t="s">
        <v>2031</v>
      </c>
      <c r="G319" s="340" t="s">
        <v>769</v>
      </c>
      <c r="H319" s="340">
        <v>55.412778000000003</v>
      </c>
      <c r="I319" s="340">
        <v>-126.685278</v>
      </c>
      <c r="J319" s="340" t="s">
        <v>1591</v>
      </c>
      <c r="K319" s="340" t="s">
        <v>2071</v>
      </c>
      <c r="L319" s="348" t="s">
        <v>181</v>
      </c>
      <c r="M319" s="340"/>
      <c r="N319" s="340"/>
      <c r="O319" s="340"/>
      <c r="Y319" s="24"/>
      <c r="Z319" s="24"/>
      <c r="AA319" s="24"/>
      <c r="AB319" s="24"/>
      <c r="AC319" s="24"/>
      <c r="AD319" s="24"/>
      <c r="AE319" s="24"/>
      <c r="AF319" s="24"/>
      <c r="AG319" s="24"/>
      <c r="AH319" s="24"/>
      <c r="AI319" s="24"/>
      <c r="AJ319" s="24"/>
      <c r="AK319" s="24"/>
      <c r="AL319" s="24"/>
      <c r="AM319" s="24"/>
      <c r="AN319" s="24"/>
      <c r="AO319" s="24"/>
    </row>
    <row r="320" spans="2:41" x14ac:dyDescent="0.25">
      <c r="B320" s="340">
        <v>64827</v>
      </c>
      <c r="C320" s="340" t="s">
        <v>2072</v>
      </c>
      <c r="D320" s="340" t="s">
        <v>1590</v>
      </c>
      <c r="E320" s="349" t="str">
        <f>HYPERLINK(Table20[[#This Row],[Map Link]],Table20[[#This Row],[Map Text]])</f>
        <v>Open Map</v>
      </c>
      <c r="F320" s="340" t="s">
        <v>2031</v>
      </c>
      <c r="G320" s="340" t="s">
        <v>769</v>
      </c>
      <c r="H320" s="340">
        <v>55.413611000000003</v>
      </c>
      <c r="I320" s="340">
        <v>-126.674722</v>
      </c>
      <c r="J320" s="340" t="s">
        <v>1591</v>
      </c>
      <c r="K320" s="340" t="s">
        <v>2073</v>
      </c>
      <c r="L320" s="348" t="s">
        <v>181</v>
      </c>
      <c r="M320" s="340"/>
      <c r="N320" s="340"/>
      <c r="O320" s="340"/>
      <c r="Y320" s="24"/>
      <c r="Z320" s="24"/>
      <c r="AA320" s="24"/>
      <c r="AB320" s="24"/>
      <c r="AC320" s="24"/>
      <c r="AD320" s="24"/>
      <c r="AE320" s="24"/>
      <c r="AF320" s="24"/>
      <c r="AG320" s="24"/>
      <c r="AH320" s="24"/>
      <c r="AI320" s="24"/>
      <c r="AJ320" s="24"/>
      <c r="AK320" s="24"/>
      <c r="AL320" s="24"/>
      <c r="AM320" s="24"/>
      <c r="AN320" s="24"/>
      <c r="AO320" s="24"/>
    </row>
    <row r="321" spans="2:41" x14ac:dyDescent="0.25">
      <c r="B321" s="340">
        <v>37544</v>
      </c>
      <c r="C321" s="340" t="s">
        <v>596</v>
      </c>
      <c r="D321" s="340" t="s">
        <v>1036</v>
      </c>
      <c r="E321" s="349" t="str">
        <f>HYPERLINK(Table20[[#This Row],[Map Link]],Table20[[#This Row],[Map Text]])</f>
        <v>Open Map</v>
      </c>
      <c r="F321" s="340" t="s">
        <v>494</v>
      </c>
      <c r="G321" s="340" t="s">
        <v>495</v>
      </c>
      <c r="H321" s="340">
        <v>53.616501</v>
      </c>
      <c r="I321" s="340">
        <v>-122.934749</v>
      </c>
      <c r="J321" s="340" t="s">
        <v>1591</v>
      </c>
      <c r="K321" s="340" t="s">
        <v>2074</v>
      </c>
      <c r="L321" s="348" t="s">
        <v>103</v>
      </c>
      <c r="M321" s="340"/>
      <c r="N321" s="340"/>
      <c r="O321" s="340"/>
      <c r="Y321" s="24"/>
      <c r="Z321" s="24"/>
      <c r="AA321" s="24"/>
      <c r="AB321" s="24"/>
      <c r="AC321" s="24"/>
      <c r="AD321" s="24"/>
      <c r="AE321" s="24"/>
      <c r="AF321" s="24"/>
      <c r="AG321" s="24"/>
      <c r="AH321" s="24"/>
      <c r="AI321" s="24"/>
      <c r="AJ321" s="24"/>
      <c r="AK321" s="24"/>
      <c r="AL321" s="24"/>
      <c r="AM321" s="24"/>
      <c r="AN321" s="24"/>
      <c r="AO321" s="24"/>
    </row>
    <row r="322" spans="2:41" x14ac:dyDescent="0.25">
      <c r="B322" s="340">
        <v>64808</v>
      </c>
      <c r="C322" s="340" t="s">
        <v>2075</v>
      </c>
      <c r="D322" s="340" t="s">
        <v>1590</v>
      </c>
      <c r="E322" s="349" t="str">
        <f>HYPERLINK(Table20[[#This Row],[Map Link]],Table20[[#This Row],[Map Text]])</f>
        <v>Open Map</v>
      </c>
      <c r="F322" s="340" t="s">
        <v>2031</v>
      </c>
      <c r="G322" s="340" t="s">
        <v>769</v>
      </c>
      <c r="H322" s="340">
        <v>53.749806</v>
      </c>
      <c r="I322" s="340">
        <v>-125.401504</v>
      </c>
      <c r="J322" s="340" t="s">
        <v>1591</v>
      </c>
      <c r="K322" s="340" t="s">
        <v>2076</v>
      </c>
      <c r="L322" s="348" t="s">
        <v>181</v>
      </c>
      <c r="M322" s="340"/>
      <c r="N322" s="340"/>
      <c r="O322" s="340"/>
      <c r="Y322" s="24"/>
      <c r="Z322" s="24"/>
      <c r="AA322" s="24"/>
      <c r="AB322" s="24"/>
      <c r="AC322" s="24"/>
      <c r="AD322" s="24"/>
      <c r="AE322" s="24"/>
      <c r="AF322" s="24"/>
      <c r="AG322" s="24"/>
      <c r="AH322" s="24"/>
      <c r="AI322" s="24"/>
      <c r="AJ322" s="24"/>
      <c r="AK322" s="24"/>
      <c r="AL322" s="24"/>
      <c r="AM322" s="24"/>
      <c r="AN322" s="24"/>
      <c r="AO322" s="24"/>
    </row>
    <row r="323" spans="2:41" x14ac:dyDescent="0.25">
      <c r="B323" s="340">
        <v>11684</v>
      </c>
      <c r="C323" s="340" t="s">
        <v>821</v>
      </c>
      <c r="D323" s="340" t="s">
        <v>1036</v>
      </c>
      <c r="E323" s="349" t="str">
        <f>HYPERLINK(Table20[[#This Row],[Map Link]],Table20[[#This Row],[Map Text]])</f>
        <v>Open Map</v>
      </c>
      <c r="F323" s="340" t="s">
        <v>2031</v>
      </c>
      <c r="G323" s="340" t="s">
        <v>769</v>
      </c>
      <c r="H323" s="340">
        <v>54.449796999999997</v>
      </c>
      <c r="I323" s="340">
        <v>-126.751575</v>
      </c>
      <c r="J323" s="340" t="s">
        <v>1591</v>
      </c>
      <c r="K323" s="340" t="s">
        <v>2077</v>
      </c>
      <c r="L323" s="348" t="s">
        <v>103</v>
      </c>
      <c r="M323" s="340"/>
      <c r="N323" s="340"/>
      <c r="O323" s="340"/>
      <c r="Y323" s="24"/>
      <c r="Z323" s="24"/>
      <c r="AA323" s="24"/>
      <c r="AB323" s="24"/>
      <c r="AC323" s="24"/>
      <c r="AD323" s="24"/>
      <c r="AE323" s="24"/>
      <c r="AF323" s="24"/>
      <c r="AG323" s="24"/>
      <c r="AH323" s="24"/>
      <c r="AI323" s="24"/>
      <c r="AJ323" s="24"/>
      <c r="AK323" s="24"/>
      <c r="AL323" s="24"/>
      <c r="AM323" s="24"/>
      <c r="AN323" s="24"/>
      <c r="AO323" s="24"/>
    </row>
    <row r="324" spans="2:41" x14ac:dyDescent="0.25">
      <c r="B324" s="340">
        <v>64571</v>
      </c>
      <c r="C324" s="340" t="s">
        <v>2078</v>
      </c>
      <c r="D324" s="340" t="s">
        <v>1590</v>
      </c>
      <c r="E324" s="349" t="str">
        <f>HYPERLINK(Table20[[#This Row],[Map Link]],Table20[[#This Row],[Map Text]])</f>
        <v>Open Map</v>
      </c>
      <c r="F324" s="340" t="s">
        <v>2031</v>
      </c>
      <c r="G324" s="340" t="s">
        <v>769</v>
      </c>
      <c r="H324" s="340">
        <v>55.966487000000001</v>
      </c>
      <c r="I324" s="340">
        <v>-126.65163200000001</v>
      </c>
      <c r="J324" s="340" t="s">
        <v>1591</v>
      </c>
      <c r="K324" s="340" t="s">
        <v>2079</v>
      </c>
      <c r="L324" s="348" t="s">
        <v>181</v>
      </c>
      <c r="M324" s="340"/>
      <c r="N324" s="340"/>
      <c r="O324" s="340"/>
      <c r="Y324" s="24"/>
      <c r="Z324" s="24"/>
      <c r="AA324" s="24"/>
      <c r="AB324" s="24"/>
      <c r="AC324" s="24"/>
      <c r="AD324" s="24"/>
      <c r="AE324" s="24"/>
      <c r="AF324" s="24"/>
      <c r="AG324" s="24"/>
      <c r="AH324" s="24"/>
      <c r="AI324" s="24"/>
      <c r="AJ324" s="24"/>
      <c r="AK324" s="24"/>
      <c r="AL324" s="24"/>
      <c r="AM324" s="24"/>
      <c r="AN324" s="24"/>
      <c r="AO324" s="24"/>
    </row>
    <row r="325" spans="2:41" x14ac:dyDescent="0.25">
      <c r="B325" s="340">
        <v>64866</v>
      </c>
      <c r="C325" s="340" t="s">
        <v>2080</v>
      </c>
      <c r="D325" s="340" t="s">
        <v>1590</v>
      </c>
      <c r="E325" s="349" t="str">
        <f>HYPERLINK(Table20[[#This Row],[Map Link]],Table20[[#This Row],[Map Text]])</f>
        <v>Open Map</v>
      </c>
      <c r="F325" s="340" t="s">
        <v>2031</v>
      </c>
      <c r="G325" s="340" t="s">
        <v>769</v>
      </c>
      <c r="H325" s="340">
        <v>54.466110999999998</v>
      </c>
      <c r="I325" s="340">
        <v>-124.50111099999999</v>
      </c>
      <c r="J325" s="340" t="s">
        <v>1591</v>
      </c>
      <c r="K325" s="340" t="s">
        <v>2081</v>
      </c>
      <c r="L325" s="348" t="s">
        <v>181</v>
      </c>
      <c r="M325" s="340"/>
      <c r="N325" s="340"/>
      <c r="O325" s="340"/>
      <c r="Y325" s="24"/>
      <c r="Z325" s="24"/>
      <c r="AA325" s="24"/>
      <c r="AB325" s="24"/>
      <c r="AC325" s="24"/>
      <c r="AD325" s="24"/>
      <c r="AE325" s="24"/>
      <c r="AF325" s="24"/>
      <c r="AG325" s="24"/>
      <c r="AH325" s="24"/>
      <c r="AI325" s="24"/>
      <c r="AJ325" s="24"/>
      <c r="AK325" s="24"/>
      <c r="AL325" s="24"/>
      <c r="AM325" s="24"/>
      <c r="AN325" s="24"/>
      <c r="AO325" s="24"/>
    </row>
    <row r="326" spans="2:41" x14ac:dyDescent="0.25">
      <c r="B326" s="340">
        <v>2810</v>
      </c>
      <c r="C326" s="340" t="s">
        <v>814</v>
      </c>
      <c r="D326" s="340" t="s">
        <v>1036</v>
      </c>
      <c r="E326" s="349" t="str">
        <f>HYPERLINK(Table20[[#This Row],[Map Link]],Table20[[#This Row],[Map Text]])</f>
        <v>Open Map</v>
      </c>
      <c r="F326" s="340" t="s">
        <v>494</v>
      </c>
      <c r="G326" s="340" t="s">
        <v>495</v>
      </c>
      <c r="H326" s="340">
        <v>53.816504000000002</v>
      </c>
      <c r="I326" s="340">
        <v>-122.884754</v>
      </c>
      <c r="J326" s="340" t="s">
        <v>1591</v>
      </c>
      <c r="K326" s="340" t="s">
        <v>2082</v>
      </c>
      <c r="L326" s="348" t="s">
        <v>103</v>
      </c>
      <c r="M326" s="340"/>
      <c r="N326" s="340"/>
      <c r="O326" s="340"/>
      <c r="Y326" s="24"/>
      <c r="Z326" s="24"/>
      <c r="AA326" s="24"/>
      <c r="AB326" s="24"/>
      <c r="AC326" s="24"/>
      <c r="AD326" s="24"/>
      <c r="AE326" s="24"/>
      <c r="AF326" s="24"/>
      <c r="AG326" s="24"/>
      <c r="AH326" s="24"/>
      <c r="AI326" s="24"/>
      <c r="AJ326" s="24"/>
      <c r="AK326" s="24"/>
      <c r="AL326" s="24"/>
      <c r="AM326" s="24"/>
      <c r="AN326" s="24"/>
      <c r="AO326" s="24"/>
    </row>
    <row r="327" spans="2:41" x14ac:dyDescent="0.25">
      <c r="B327" s="340">
        <v>64887</v>
      </c>
      <c r="C327" s="340" t="s">
        <v>2083</v>
      </c>
      <c r="D327" s="340" t="s">
        <v>1590</v>
      </c>
      <c r="E327" s="349" t="str">
        <f>HYPERLINK(Table20[[#This Row],[Map Link]],Table20[[#This Row],[Map Text]])</f>
        <v>Open Map</v>
      </c>
      <c r="F327" s="340" t="s">
        <v>2031</v>
      </c>
      <c r="G327" s="340" t="s">
        <v>769</v>
      </c>
      <c r="H327" s="340">
        <v>55.001944000000002</v>
      </c>
      <c r="I327" s="340">
        <v>-125.383611</v>
      </c>
      <c r="J327" s="340" t="s">
        <v>1591</v>
      </c>
      <c r="K327" s="340" t="s">
        <v>2084</v>
      </c>
      <c r="L327" s="348" t="s">
        <v>181</v>
      </c>
      <c r="M327" s="340"/>
      <c r="N327" s="340"/>
      <c r="O327" s="340"/>
      <c r="Y327" s="24"/>
      <c r="Z327" s="24"/>
      <c r="AA327" s="24"/>
      <c r="AB327" s="24"/>
      <c r="AC327" s="24"/>
      <c r="AD327" s="24"/>
      <c r="AE327" s="24"/>
      <c r="AF327" s="24"/>
      <c r="AG327" s="24"/>
      <c r="AH327" s="24"/>
      <c r="AI327" s="24"/>
      <c r="AJ327" s="24"/>
      <c r="AK327" s="24"/>
      <c r="AL327" s="24"/>
      <c r="AM327" s="24"/>
      <c r="AN327" s="24"/>
      <c r="AO327" s="24"/>
    </row>
    <row r="328" spans="2:41" x14ac:dyDescent="0.25">
      <c r="B328" s="340">
        <v>60090</v>
      </c>
      <c r="C328" s="340" t="s">
        <v>2085</v>
      </c>
      <c r="D328" s="340" t="s">
        <v>1590</v>
      </c>
      <c r="E328" s="349" t="str">
        <f>HYPERLINK(Table20[[#This Row],[Map Link]],Table20[[#This Row],[Map Text]])</f>
        <v>Open Map</v>
      </c>
      <c r="F328" s="340" t="s">
        <v>2031</v>
      </c>
      <c r="G328" s="340" t="s">
        <v>769</v>
      </c>
      <c r="H328" s="340">
        <v>54.573889000000001</v>
      </c>
      <c r="I328" s="340">
        <v>-125.00361100000001</v>
      </c>
      <c r="J328" s="340" t="s">
        <v>1591</v>
      </c>
      <c r="K328" s="340" t="s">
        <v>2086</v>
      </c>
      <c r="L328" s="348" t="s">
        <v>181</v>
      </c>
      <c r="M328" s="340"/>
      <c r="N328" s="340"/>
      <c r="O328" s="340"/>
      <c r="Y328" s="24"/>
      <c r="Z328" s="24"/>
      <c r="AA328" s="24"/>
      <c r="AB328" s="24"/>
      <c r="AC328" s="24"/>
      <c r="AD328" s="24"/>
      <c r="AE328" s="24"/>
      <c r="AF328" s="24"/>
      <c r="AG328" s="24"/>
      <c r="AH328" s="24"/>
      <c r="AI328" s="24"/>
      <c r="AJ328" s="24"/>
      <c r="AK328" s="24"/>
      <c r="AL328" s="24"/>
      <c r="AM328" s="24"/>
      <c r="AN328" s="24"/>
      <c r="AO328" s="24"/>
    </row>
    <row r="329" spans="2:41" x14ac:dyDescent="0.25">
      <c r="B329" s="340">
        <v>64931</v>
      </c>
      <c r="C329" s="340" t="s">
        <v>2087</v>
      </c>
      <c r="D329" s="340" t="s">
        <v>1590</v>
      </c>
      <c r="E329" s="349" t="str">
        <f>HYPERLINK(Table20[[#This Row],[Map Link]],Table20[[#This Row],[Map Text]])</f>
        <v>Open Map</v>
      </c>
      <c r="F329" s="340" t="s">
        <v>2031</v>
      </c>
      <c r="G329" s="340" t="s">
        <v>769</v>
      </c>
      <c r="H329" s="340">
        <v>54.578333000000001</v>
      </c>
      <c r="I329" s="340">
        <v>-124.898611</v>
      </c>
      <c r="J329" s="340" t="s">
        <v>1591</v>
      </c>
      <c r="K329" s="340" t="s">
        <v>2088</v>
      </c>
      <c r="L329" s="348" t="s">
        <v>181</v>
      </c>
      <c r="M329" s="340"/>
      <c r="N329" s="340"/>
      <c r="O329" s="340"/>
      <c r="Y329" s="24"/>
      <c r="Z329" s="24"/>
      <c r="AA329" s="24"/>
      <c r="AB329" s="24"/>
      <c r="AC329" s="24"/>
      <c r="AD329" s="24"/>
      <c r="AE329" s="24"/>
      <c r="AF329" s="24"/>
      <c r="AG329" s="24"/>
      <c r="AH329" s="24"/>
      <c r="AI329" s="24"/>
      <c r="AJ329" s="24"/>
      <c r="AK329" s="24"/>
      <c r="AL329" s="24"/>
      <c r="AM329" s="24"/>
      <c r="AN329" s="24"/>
      <c r="AO329" s="24"/>
    </row>
    <row r="330" spans="2:41" x14ac:dyDescent="0.25">
      <c r="B330" s="340">
        <v>64943</v>
      </c>
      <c r="C330" s="340" t="s">
        <v>2089</v>
      </c>
      <c r="D330" s="340" t="s">
        <v>1590</v>
      </c>
      <c r="E330" s="349" t="str">
        <f>HYPERLINK(Table20[[#This Row],[Map Link]],Table20[[#This Row],[Map Text]])</f>
        <v>Open Map</v>
      </c>
      <c r="F330" s="340" t="s">
        <v>2031</v>
      </c>
      <c r="G330" s="340" t="s">
        <v>769</v>
      </c>
      <c r="H330" s="340">
        <v>54.587778</v>
      </c>
      <c r="I330" s="340">
        <v>-124.274444</v>
      </c>
      <c r="J330" s="340" t="s">
        <v>1591</v>
      </c>
      <c r="K330" s="340" t="s">
        <v>2090</v>
      </c>
      <c r="L330" s="348" t="s">
        <v>181</v>
      </c>
      <c r="M330" s="340"/>
      <c r="N330" s="340"/>
      <c r="O330" s="340"/>
      <c r="Y330" s="24"/>
      <c r="Z330" s="24"/>
      <c r="AA330" s="24"/>
      <c r="AB330" s="24"/>
      <c r="AC330" s="24"/>
      <c r="AD330" s="24"/>
      <c r="AE330" s="24"/>
      <c r="AF330" s="24"/>
      <c r="AG330" s="24"/>
      <c r="AH330" s="24"/>
      <c r="AI330" s="24"/>
      <c r="AJ330" s="24"/>
      <c r="AK330" s="24"/>
      <c r="AL330" s="24"/>
      <c r="AM330" s="24"/>
      <c r="AN330" s="24"/>
      <c r="AO330" s="24"/>
    </row>
    <row r="331" spans="2:41" x14ac:dyDescent="0.25">
      <c r="B331" s="340">
        <v>64945</v>
      </c>
      <c r="C331" s="340" t="s">
        <v>2091</v>
      </c>
      <c r="D331" s="340" t="s">
        <v>1590</v>
      </c>
      <c r="E331" s="349" t="str">
        <f>HYPERLINK(Table20[[#This Row],[Map Link]],Table20[[#This Row],[Map Text]])</f>
        <v>Open Map</v>
      </c>
      <c r="F331" s="340" t="s">
        <v>2031</v>
      </c>
      <c r="G331" s="340" t="s">
        <v>769</v>
      </c>
      <c r="H331" s="340">
        <v>54.606389</v>
      </c>
      <c r="I331" s="340">
        <v>-124.439722</v>
      </c>
      <c r="J331" s="340" t="s">
        <v>1591</v>
      </c>
      <c r="K331" s="340" t="s">
        <v>2092</v>
      </c>
      <c r="L331" s="348" t="s">
        <v>181</v>
      </c>
      <c r="M331" s="340"/>
      <c r="N331" s="340"/>
      <c r="O331" s="340"/>
      <c r="Y331" s="24"/>
      <c r="Z331" s="24"/>
      <c r="AA331" s="24"/>
      <c r="AB331" s="24"/>
      <c r="AC331" s="24"/>
      <c r="AD331" s="24"/>
      <c r="AE331" s="24"/>
      <c r="AF331" s="24"/>
      <c r="AG331" s="24"/>
      <c r="AH331" s="24"/>
      <c r="AI331" s="24"/>
      <c r="AJ331" s="24"/>
      <c r="AK331" s="24"/>
      <c r="AL331" s="24"/>
      <c r="AM331" s="24"/>
      <c r="AN331" s="24"/>
      <c r="AO331" s="24"/>
    </row>
    <row r="332" spans="2:41" x14ac:dyDescent="0.25">
      <c r="B332" s="340">
        <v>64935</v>
      </c>
      <c r="C332" s="340" t="s">
        <v>2093</v>
      </c>
      <c r="D332" s="340" t="s">
        <v>1590</v>
      </c>
      <c r="E332" s="349" t="str">
        <f>HYPERLINK(Table20[[#This Row],[Map Link]],Table20[[#This Row],[Map Text]])</f>
        <v>Open Map</v>
      </c>
      <c r="F332" s="340" t="s">
        <v>2031</v>
      </c>
      <c r="G332" s="340" t="s">
        <v>769</v>
      </c>
      <c r="H332" s="340">
        <v>54.570278000000002</v>
      </c>
      <c r="I332" s="340">
        <v>-124.503056</v>
      </c>
      <c r="J332" s="340" t="s">
        <v>1591</v>
      </c>
      <c r="K332" s="340" t="s">
        <v>2094</v>
      </c>
      <c r="L332" s="348" t="s">
        <v>181</v>
      </c>
      <c r="M332" s="340"/>
      <c r="N332" s="340"/>
      <c r="O332" s="340"/>
      <c r="Y332" s="24"/>
      <c r="Z332" s="24"/>
      <c r="AA332" s="24"/>
      <c r="AB332" s="24"/>
      <c r="AC332" s="24"/>
      <c r="AD332" s="24"/>
      <c r="AE332" s="24"/>
      <c r="AF332" s="24"/>
      <c r="AG332" s="24"/>
      <c r="AH332" s="24"/>
      <c r="AI332" s="24"/>
      <c r="AJ332" s="24"/>
      <c r="AK332" s="24"/>
      <c r="AL332" s="24"/>
      <c r="AM332" s="24"/>
      <c r="AN332" s="24"/>
      <c r="AO332" s="24"/>
    </row>
    <row r="333" spans="2:41" x14ac:dyDescent="0.25">
      <c r="B333" s="340">
        <v>64934</v>
      </c>
      <c r="C333" s="340" t="s">
        <v>2095</v>
      </c>
      <c r="D333" s="340" t="s">
        <v>1590</v>
      </c>
      <c r="E333" s="349" t="str">
        <f>HYPERLINK(Table20[[#This Row],[Map Link]],Table20[[#This Row],[Map Text]])</f>
        <v>Open Map</v>
      </c>
      <c r="F333" s="340" t="s">
        <v>2031</v>
      </c>
      <c r="G333" s="340" t="s">
        <v>769</v>
      </c>
      <c r="H333" s="340">
        <v>54.608611000000003</v>
      </c>
      <c r="I333" s="340">
        <v>-124.434167</v>
      </c>
      <c r="J333" s="340" t="s">
        <v>1591</v>
      </c>
      <c r="K333" s="340" t="s">
        <v>2096</v>
      </c>
      <c r="L333" s="348" t="s">
        <v>181</v>
      </c>
      <c r="M333" s="340"/>
      <c r="N333" s="340"/>
      <c r="O333" s="340"/>
      <c r="Y333" s="24"/>
      <c r="Z333" s="24"/>
      <c r="AA333" s="24"/>
      <c r="AB333" s="24"/>
      <c r="AC333" s="24"/>
      <c r="AD333" s="24"/>
      <c r="AE333" s="24"/>
      <c r="AF333" s="24"/>
      <c r="AG333" s="24"/>
      <c r="AH333" s="24"/>
      <c r="AI333" s="24"/>
      <c r="AJ333" s="24"/>
      <c r="AK333" s="24"/>
      <c r="AL333" s="24"/>
      <c r="AM333" s="24"/>
      <c r="AN333" s="24"/>
      <c r="AO333" s="24"/>
    </row>
    <row r="334" spans="2:41" x14ac:dyDescent="0.25">
      <c r="B334" s="340">
        <v>64915</v>
      </c>
      <c r="C334" s="340" t="s">
        <v>2097</v>
      </c>
      <c r="D334" s="340" t="s">
        <v>1590</v>
      </c>
      <c r="E334" s="349" t="str">
        <f>HYPERLINK(Table20[[#This Row],[Map Link]],Table20[[#This Row],[Map Text]])</f>
        <v>Open Map</v>
      </c>
      <c r="F334" s="340" t="s">
        <v>2031</v>
      </c>
      <c r="G334" s="340" t="s">
        <v>769</v>
      </c>
      <c r="H334" s="340">
        <v>53.857778000000003</v>
      </c>
      <c r="I334" s="340">
        <v>-125.435833</v>
      </c>
      <c r="J334" s="340" t="s">
        <v>1591</v>
      </c>
      <c r="K334" s="340" t="s">
        <v>2098</v>
      </c>
      <c r="L334" s="348" t="s">
        <v>181</v>
      </c>
      <c r="M334" s="340"/>
      <c r="N334" s="340"/>
      <c r="O334" s="340"/>
      <c r="Y334" s="24"/>
      <c r="Z334" s="24"/>
      <c r="AA334" s="24"/>
      <c r="AB334" s="24"/>
      <c r="AC334" s="24"/>
      <c r="AD334" s="24"/>
      <c r="AE334" s="24"/>
      <c r="AF334" s="24"/>
      <c r="AG334" s="24"/>
      <c r="AH334" s="24"/>
      <c r="AI334" s="24"/>
      <c r="AJ334" s="24"/>
      <c r="AK334" s="24"/>
      <c r="AL334" s="24"/>
      <c r="AM334" s="24"/>
      <c r="AN334" s="24"/>
      <c r="AO334" s="24"/>
    </row>
    <row r="335" spans="2:41" x14ac:dyDescent="0.25">
      <c r="B335" s="340">
        <v>68921</v>
      </c>
      <c r="C335" s="340" t="s">
        <v>2099</v>
      </c>
      <c r="D335" s="340" t="s">
        <v>1590</v>
      </c>
      <c r="E335" s="349" t="str">
        <f>HYPERLINK(Table20[[#This Row],[Map Link]],Table20[[#This Row],[Map Text]])</f>
        <v>Open Map</v>
      </c>
      <c r="F335" s="340" t="s">
        <v>494</v>
      </c>
      <c r="G335" s="340" t="s">
        <v>495</v>
      </c>
      <c r="H335" s="340">
        <v>53.330556000000001</v>
      </c>
      <c r="I335" s="340">
        <v>-122.88555599999999</v>
      </c>
      <c r="J335" s="340" t="s">
        <v>1591</v>
      </c>
      <c r="K335" s="340" t="s">
        <v>2100</v>
      </c>
      <c r="L335" s="348" t="s">
        <v>181</v>
      </c>
      <c r="M335" s="340"/>
      <c r="N335" s="340"/>
      <c r="O335" s="340"/>
      <c r="Y335" s="24"/>
      <c r="Z335" s="24"/>
      <c r="AA335" s="24"/>
      <c r="AB335" s="24"/>
      <c r="AC335" s="24"/>
      <c r="AD335" s="24"/>
      <c r="AE335" s="24"/>
      <c r="AF335" s="24"/>
      <c r="AG335" s="24"/>
      <c r="AH335" s="24"/>
      <c r="AI335" s="24"/>
      <c r="AJ335" s="24"/>
      <c r="AK335" s="24"/>
      <c r="AL335" s="24"/>
      <c r="AM335" s="24"/>
      <c r="AN335" s="24"/>
      <c r="AO335" s="24"/>
    </row>
    <row r="336" spans="2:41" x14ac:dyDescent="0.25">
      <c r="B336" s="340">
        <v>259</v>
      </c>
      <c r="C336" s="340" t="s">
        <v>515</v>
      </c>
      <c r="D336" s="340" t="s">
        <v>1036</v>
      </c>
      <c r="E336" s="349" t="str">
        <f>HYPERLINK(Table20[[#This Row],[Map Link]],Table20[[#This Row],[Map Text]])</f>
        <v>Open Map</v>
      </c>
      <c r="F336" s="340" t="s">
        <v>494</v>
      </c>
      <c r="G336" s="340" t="s">
        <v>495</v>
      </c>
      <c r="H336" s="340">
        <v>53.899841000000002</v>
      </c>
      <c r="I336" s="340">
        <v>-122.618081</v>
      </c>
      <c r="J336" s="340" t="s">
        <v>1591</v>
      </c>
      <c r="K336" s="340" t="s">
        <v>2101</v>
      </c>
      <c r="L336" s="348" t="s">
        <v>103</v>
      </c>
      <c r="M336" s="340"/>
      <c r="N336" s="340"/>
      <c r="O336" s="340"/>
      <c r="Y336" s="24"/>
      <c r="Z336" s="24"/>
      <c r="AA336" s="24"/>
      <c r="AB336" s="24"/>
      <c r="AC336" s="24"/>
      <c r="AD336" s="24"/>
      <c r="AE336" s="24"/>
      <c r="AF336" s="24"/>
      <c r="AG336" s="24"/>
      <c r="AH336" s="24"/>
      <c r="AI336" s="24"/>
      <c r="AJ336" s="24"/>
      <c r="AK336" s="24"/>
      <c r="AL336" s="24"/>
      <c r="AM336" s="24"/>
      <c r="AN336" s="24"/>
      <c r="AO336" s="24"/>
    </row>
    <row r="337" spans="2:41" x14ac:dyDescent="0.25">
      <c r="B337" s="340">
        <v>588</v>
      </c>
      <c r="C337" s="340" t="s">
        <v>2102</v>
      </c>
      <c r="D337" s="340" t="s">
        <v>1036</v>
      </c>
      <c r="E337" s="349" t="str">
        <f>HYPERLINK(Table20[[#This Row],[Map Link]],Table20[[#This Row],[Map Text]])</f>
        <v>Open Map</v>
      </c>
      <c r="F337" s="340" t="s">
        <v>2031</v>
      </c>
      <c r="G337" s="340" t="s">
        <v>769</v>
      </c>
      <c r="H337" s="340">
        <v>54.083157</v>
      </c>
      <c r="I337" s="340">
        <v>-124.25147699999999</v>
      </c>
      <c r="J337" s="340" t="s">
        <v>1591</v>
      </c>
      <c r="K337" s="340" t="s">
        <v>2103</v>
      </c>
      <c r="L337" s="348" t="s">
        <v>103</v>
      </c>
      <c r="M337" s="340"/>
      <c r="N337" s="340"/>
      <c r="O337" s="340"/>
      <c r="Y337" s="24"/>
      <c r="Z337" s="24"/>
      <c r="AA337" s="24"/>
      <c r="AB337" s="24"/>
      <c r="AC337" s="24"/>
      <c r="AD337" s="24"/>
      <c r="AE337" s="24"/>
      <c r="AF337" s="24"/>
      <c r="AG337" s="24"/>
      <c r="AH337" s="24"/>
      <c r="AI337" s="24"/>
      <c r="AJ337" s="24"/>
      <c r="AK337" s="24"/>
      <c r="AL337" s="24"/>
      <c r="AM337" s="24"/>
      <c r="AN337" s="24"/>
      <c r="AO337" s="24"/>
    </row>
    <row r="338" spans="2:41" x14ac:dyDescent="0.25">
      <c r="B338" s="340">
        <v>37801</v>
      </c>
      <c r="C338" s="340" t="s">
        <v>778</v>
      </c>
      <c r="D338" s="340" t="s">
        <v>1597</v>
      </c>
      <c r="E338" s="349" t="str">
        <f>HYPERLINK(Table20[[#This Row],[Map Link]],Table20[[#This Row],[Map Text]])</f>
        <v>Open Map</v>
      </c>
      <c r="F338" s="340" t="s">
        <v>2031</v>
      </c>
      <c r="G338" s="340" t="s">
        <v>769</v>
      </c>
      <c r="H338" s="340">
        <v>54.416471000000001</v>
      </c>
      <c r="I338" s="340">
        <v>-126.13488599999999</v>
      </c>
      <c r="J338" s="340" t="s">
        <v>1591</v>
      </c>
      <c r="K338" s="340" t="s">
        <v>2104</v>
      </c>
      <c r="L338" s="348" t="s">
        <v>103</v>
      </c>
      <c r="M338" s="340"/>
      <c r="N338" s="340"/>
      <c r="O338" s="340"/>
      <c r="Y338" s="24"/>
      <c r="Z338" s="24"/>
      <c r="AA338" s="24"/>
      <c r="AB338" s="24"/>
      <c r="AC338" s="24"/>
      <c r="AD338" s="24"/>
      <c r="AE338" s="24"/>
      <c r="AF338" s="24"/>
      <c r="AG338" s="24"/>
      <c r="AH338" s="24"/>
      <c r="AI338" s="24"/>
      <c r="AJ338" s="24"/>
      <c r="AK338" s="24"/>
      <c r="AL338" s="24"/>
      <c r="AM338" s="24"/>
      <c r="AN338" s="24"/>
      <c r="AO338" s="24"/>
    </row>
    <row r="339" spans="2:41" x14ac:dyDescent="0.25">
      <c r="B339" s="340">
        <v>1620</v>
      </c>
      <c r="C339" s="340" t="s">
        <v>518</v>
      </c>
      <c r="D339" s="340" t="s">
        <v>1036</v>
      </c>
      <c r="E339" s="349" t="str">
        <f>HYPERLINK(Table20[[#This Row],[Map Link]],Table20[[#This Row],[Map Text]])</f>
        <v>Open Map</v>
      </c>
      <c r="F339" s="340" t="s">
        <v>494</v>
      </c>
      <c r="G339" s="340" t="s">
        <v>495</v>
      </c>
      <c r="H339" s="340">
        <v>53.799840000000003</v>
      </c>
      <c r="I339" s="340">
        <v>-122.65141199999999</v>
      </c>
      <c r="J339" s="340" t="s">
        <v>1591</v>
      </c>
      <c r="K339" s="340" t="s">
        <v>2105</v>
      </c>
      <c r="L339" s="348" t="s">
        <v>103</v>
      </c>
      <c r="M339" s="340"/>
      <c r="N339" s="340"/>
      <c r="O339" s="340"/>
      <c r="Y339" s="24"/>
      <c r="Z339" s="24"/>
      <c r="AA339" s="24"/>
      <c r="AB339" s="24"/>
      <c r="AC339" s="24"/>
      <c r="AD339" s="24"/>
      <c r="AE339" s="24"/>
      <c r="AF339" s="24"/>
      <c r="AG339" s="24"/>
      <c r="AH339" s="24"/>
      <c r="AI339" s="24"/>
      <c r="AJ339" s="24"/>
      <c r="AK339" s="24"/>
      <c r="AL339" s="24"/>
      <c r="AM339" s="24"/>
      <c r="AN339" s="24"/>
      <c r="AO339" s="24"/>
    </row>
    <row r="340" spans="2:41" x14ac:dyDescent="0.25">
      <c r="B340" s="340">
        <v>65180</v>
      </c>
      <c r="C340" s="340" t="s">
        <v>2106</v>
      </c>
      <c r="D340" s="340" t="s">
        <v>1590</v>
      </c>
      <c r="E340" s="349" t="str">
        <f>HYPERLINK(Table20[[#This Row],[Map Link]],Table20[[#This Row],[Map Text]])</f>
        <v>Open Map</v>
      </c>
      <c r="F340" s="340" t="s">
        <v>825</v>
      </c>
      <c r="G340" s="340" t="s">
        <v>826</v>
      </c>
      <c r="H340" s="340">
        <v>55.216464999999999</v>
      </c>
      <c r="I340" s="340">
        <v>-127.401627</v>
      </c>
      <c r="J340" s="340" t="s">
        <v>1591</v>
      </c>
      <c r="K340" s="340" t="s">
        <v>2107</v>
      </c>
      <c r="L340" s="348" t="s">
        <v>181</v>
      </c>
      <c r="M340" s="340"/>
      <c r="N340" s="340"/>
      <c r="O340" s="340"/>
      <c r="Y340" s="24"/>
      <c r="Z340" s="24"/>
      <c r="AA340" s="24"/>
      <c r="AB340" s="24"/>
      <c r="AC340" s="24"/>
      <c r="AD340" s="24"/>
      <c r="AE340" s="24"/>
      <c r="AF340" s="24"/>
      <c r="AG340" s="24"/>
      <c r="AH340" s="24"/>
      <c r="AI340" s="24"/>
      <c r="AJ340" s="24"/>
      <c r="AK340" s="24"/>
      <c r="AL340" s="24"/>
      <c r="AM340" s="24"/>
      <c r="AN340" s="24"/>
      <c r="AO340" s="24"/>
    </row>
    <row r="341" spans="2:41" x14ac:dyDescent="0.25">
      <c r="B341" s="340">
        <v>38124</v>
      </c>
      <c r="C341" s="340" t="s">
        <v>861</v>
      </c>
      <c r="D341" s="340" t="s">
        <v>1597</v>
      </c>
      <c r="E341" s="349" t="str">
        <f>HYPERLINK(Table20[[#This Row],[Map Link]],Table20[[#This Row],[Map Text]])</f>
        <v>Open Map</v>
      </c>
      <c r="F341" s="340" t="s">
        <v>2031</v>
      </c>
      <c r="G341" s="340" t="s">
        <v>769</v>
      </c>
      <c r="H341" s="340">
        <v>55.699821</v>
      </c>
      <c r="I341" s="340">
        <v>-126.23493999999999</v>
      </c>
      <c r="J341" s="340" t="s">
        <v>1591</v>
      </c>
      <c r="K341" s="340" t="s">
        <v>2108</v>
      </c>
      <c r="L341" s="348" t="s">
        <v>103</v>
      </c>
      <c r="M341" s="340"/>
      <c r="N341" s="340"/>
      <c r="O341" s="340"/>
      <c r="Y341" s="24"/>
      <c r="Z341" s="24"/>
      <c r="AA341" s="24"/>
      <c r="AB341" s="24"/>
      <c r="AC341" s="24"/>
      <c r="AD341" s="24"/>
      <c r="AE341" s="24"/>
      <c r="AF341" s="24"/>
      <c r="AG341" s="24"/>
      <c r="AH341" s="24"/>
      <c r="AI341" s="24"/>
      <c r="AJ341" s="24"/>
      <c r="AK341" s="24"/>
      <c r="AL341" s="24"/>
      <c r="AM341" s="24"/>
      <c r="AN341" s="24"/>
      <c r="AO341" s="24"/>
    </row>
    <row r="342" spans="2:41" x14ac:dyDescent="0.25">
      <c r="B342" s="340">
        <v>65141</v>
      </c>
      <c r="C342" s="340" t="s">
        <v>2109</v>
      </c>
      <c r="D342" s="340" t="s">
        <v>1590</v>
      </c>
      <c r="E342" s="349" t="str">
        <f>HYPERLINK(Table20[[#This Row],[Map Link]],Table20[[#This Row],[Map Text]])</f>
        <v>Open Map</v>
      </c>
      <c r="F342" s="340" t="s">
        <v>825</v>
      </c>
      <c r="G342" s="340" t="s">
        <v>826</v>
      </c>
      <c r="H342" s="340">
        <v>55.033130999999997</v>
      </c>
      <c r="I342" s="340">
        <v>-127.31828299999999</v>
      </c>
      <c r="J342" s="340" t="s">
        <v>1591</v>
      </c>
      <c r="K342" s="340" t="s">
        <v>2110</v>
      </c>
      <c r="L342" s="348" t="s">
        <v>181</v>
      </c>
      <c r="M342" s="340"/>
      <c r="N342" s="340"/>
      <c r="O342" s="340"/>
      <c r="Y342" s="24"/>
      <c r="Z342" s="24"/>
      <c r="AA342" s="24"/>
      <c r="AB342" s="24"/>
      <c r="AC342" s="24"/>
      <c r="AD342" s="24"/>
      <c r="AE342" s="24"/>
      <c r="AF342" s="24"/>
      <c r="AG342" s="24"/>
      <c r="AH342" s="24"/>
      <c r="AI342" s="24"/>
      <c r="AJ342" s="24"/>
      <c r="AK342" s="24"/>
      <c r="AL342" s="24"/>
      <c r="AM342" s="24"/>
      <c r="AN342" s="24"/>
      <c r="AO342" s="24"/>
    </row>
    <row r="343" spans="2:41" x14ac:dyDescent="0.25">
      <c r="B343" s="340">
        <v>2226</v>
      </c>
      <c r="C343" s="340" t="s">
        <v>775</v>
      </c>
      <c r="D343" s="340" t="s">
        <v>1880</v>
      </c>
      <c r="E343" s="349" t="str">
        <f>HYPERLINK(Table20[[#This Row],[Map Link]],Table20[[#This Row],[Map Text]])</f>
        <v>Open Map</v>
      </c>
      <c r="F343" s="340" t="s">
        <v>2031</v>
      </c>
      <c r="G343" s="340" t="s">
        <v>769</v>
      </c>
      <c r="H343" s="340">
        <v>54.230277999999998</v>
      </c>
      <c r="I343" s="340">
        <v>-125.764444</v>
      </c>
      <c r="J343" s="340" t="s">
        <v>1591</v>
      </c>
      <c r="K343" s="340" t="s">
        <v>2111</v>
      </c>
      <c r="L343" s="348" t="s">
        <v>103</v>
      </c>
      <c r="M343" s="340"/>
      <c r="N343" s="340"/>
      <c r="O343" s="340"/>
      <c r="Y343" s="24"/>
      <c r="Z343" s="24"/>
      <c r="AA343" s="24"/>
      <c r="AB343" s="24"/>
      <c r="AC343" s="24"/>
      <c r="AD343" s="24"/>
      <c r="AE343" s="24"/>
      <c r="AF343" s="24"/>
      <c r="AG343" s="24"/>
      <c r="AH343" s="24"/>
      <c r="AI343" s="24"/>
      <c r="AJ343" s="24"/>
      <c r="AK343" s="24"/>
      <c r="AL343" s="24"/>
      <c r="AM343" s="24"/>
      <c r="AN343" s="24"/>
      <c r="AO343" s="24"/>
    </row>
    <row r="344" spans="2:41" x14ac:dyDescent="0.25">
      <c r="B344" s="340">
        <v>64815</v>
      </c>
      <c r="C344" s="340" t="s">
        <v>2112</v>
      </c>
      <c r="D344" s="340" t="s">
        <v>1590</v>
      </c>
      <c r="E344" s="349" t="str">
        <f>HYPERLINK(Table20[[#This Row],[Map Link]],Table20[[#This Row],[Map Text]])</f>
        <v>Open Map</v>
      </c>
      <c r="F344" s="340" t="s">
        <v>2031</v>
      </c>
      <c r="G344" s="340" t="s">
        <v>769</v>
      </c>
      <c r="H344" s="340">
        <v>54.233139999999999</v>
      </c>
      <c r="I344" s="340">
        <v>-125.76819999999999</v>
      </c>
      <c r="J344" s="340" t="s">
        <v>1591</v>
      </c>
      <c r="K344" s="340" t="s">
        <v>2113</v>
      </c>
      <c r="L344" s="348" t="s">
        <v>181</v>
      </c>
      <c r="M344" s="340"/>
      <c r="N344" s="340"/>
      <c r="O344" s="340"/>
      <c r="Y344" s="24"/>
      <c r="Z344" s="24"/>
      <c r="AA344" s="24"/>
      <c r="AB344" s="24"/>
      <c r="AC344" s="24"/>
      <c r="AD344" s="24"/>
      <c r="AE344" s="24"/>
      <c r="AF344" s="24"/>
      <c r="AG344" s="24"/>
      <c r="AH344" s="24"/>
      <c r="AI344" s="24"/>
      <c r="AJ344" s="24"/>
      <c r="AK344" s="24"/>
      <c r="AL344" s="24"/>
      <c r="AM344" s="24"/>
      <c r="AN344" s="24"/>
      <c r="AO344" s="24"/>
    </row>
    <row r="345" spans="2:41" x14ac:dyDescent="0.25">
      <c r="B345" s="340">
        <v>60078</v>
      </c>
      <c r="C345" s="340" t="s">
        <v>2114</v>
      </c>
      <c r="D345" s="340" t="s">
        <v>1590</v>
      </c>
      <c r="E345" s="349" t="str">
        <f>HYPERLINK(Table20[[#This Row],[Map Link]],Table20[[#This Row],[Map Text]])</f>
        <v>Open Map</v>
      </c>
      <c r="F345" s="340" t="s">
        <v>2031</v>
      </c>
      <c r="G345" s="340" t="s">
        <v>769</v>
      </c>
      <c r="H345" s="340">
        <v>54.519722000000002</v>
      </c>
      <c r="I345" s="340">
        <v>-124.8575</v>
      </c>
      <c r="J345" s="340" t="s">
        <v>1591</v>
      </c>
      <c r="K345" s="340" t="s">
        <v>2115</v>
      </c>
      <c r="L345" s="348" t="s">
        <v>181</v>
      </c>
      <c r="M345" s="340"/>
      <c r="N345" s="340"/>
      <c r="O345" s="340"/>
      <c r="Y345" s="24"/>
      <c r="Z345" s="24"/>
      <c r="AA345" s="24"/>
      <c r="AB345" s="24"/>
      <c r="AC345" s="24"/>
      <c r="AD345" s="24"/>
      <c r="AE345" s="24"/>
      <c r="AF345" s="24"/>
      <c r="AG345" s="24"/>
      <c r="AH345" s="24"/>
      <c r="AI345" s="24"/>
      <c r="AJ345" s="24"/>
      <c r="AK345" s="24"/>
      <c r="AL345" s="24"/>
      <c r="AM345" s="24"/>
      <c r="AN345" s="24"/>
      <c r="AO345" s="24"/>
    </row>
    <row r="346" spans="2:41" x14ac:dyDescent="0.25">
      <c r="B346" s="340">
        <v>64847</v>
      </c>
      <c r="C346" s="340" t="s">
        <v>2116</v>
      </c>
      <c r="D346" s="340" t="s">
        <v>1590</v>
      </c>
      <c r="E346" s="349" t="str">
        <f>HYPERLINK(Table20[[#This Row],[Map Link]],Table20[[#This Row],[Map Text]])</f>
        <v>Open Map</v>
      </c>
      <c r="F346" s="340" t="s">
        <v>2031</v>
      </c>
      <c r="G346" s="340" t="s">
        <v>769</v>
      </c>
      <c r="H346" s="340">
        <v>54.199820000000003</v>
      </c>
      <c r="I346" s="340">
        <v>-124.68482899999999</v>
      </c>
      <c r="J346" s="340" t="s">
        <v>1591</v>
      </c>
      <c r="K346" s="340" t="s">
        <v>2117</v>
      </c>
      <c r="L346" s="348" t="s">
        <v>181</v>
      </c>
      <c r="M346" s="340"/>
      <c r="N346" s="340"/>
      <c r="O346" s="340"/>
      <c r="Y346" s="24"/>
      <c r="Z346" s="24"/>
      <c r="AA346" s="24"/>
      <c r="AB346" s="24"/>
      <c r="AC346" s="24"/>
      <c r="AD346" s="24"/>
      <c r="AE346" s="24"/>
      <c r="AF346" s="24"/>
      <c r="AG346" s="24"/>
      <c r="AH346" s="24"/>
      <c r="AI346" s="24"/>
      <c r="AJ346" s="24"/>
      <c r="AK346" s="24"/>
      <c r="AL346" s="24"/>
      <c r="AM346" s="24"/>
      <c r="AN346" s="24"/>
      <c r="AO346" s="24"/>
    </row>
    <row r="347" spans="2:41" x14ac:dyDescent="0.25">
      <c r="B347" s="340">
        <v>11227</v>
      </c>
      <c r="C347" s="340" t="s">
        <v>2118</v>
      </c>
      <c r="D347" s="340" t="s">
        <v>1597</v>
      </c>
      <c r="E347" s="349" t="str">
        <f>HYPERLINK(Table20[[#This Row],[Map Link]],Table20[[#This Row],[Map Text]])</f>
        <v>Open Map</v>
      </c>
      <c r="F347" s="340" t="s">
        <v>825</v>
      </c>
      <c r="G347" s="340" t="s">
        <v>826</v>
      </c>
      <c r="H347" s="340">
        <v>55.180556000000003</v>
      </c>
      <c r="I347" s="340">
        <v>-127.759722</v>
      </c>
      <c r="J347" s="340" t="s">
        <v>1591</v>
      </c>
      <c r="K347" s="340" t="s">
        <v>2119</v>
      </c>
      <c r="L347" s="348" t="s">
        <v>103</v>
      </c>
      <c r="M347" s="340"/>
      <c r="N347" s="340"/>
      <c r="O347" s="340"/>
      <c r="Y347" s="24"/>
      <c r="Z347" s="24"/>
      <c r="AA347" s="24"/>
      <c r="AB347" s="24"/>
      <c r="AC347" s="24"/>
      <c r="AD347" s="24"/>
      <c r="AE347" s="24"/>
      <c r="AF347" s="24"/>
      <c r="AG347" s="24"/>
      <c r="AH347" s="24"/>
      <c r="AI347" s="24"/>
      <c r="AJ347" s="24"/>
      <c r="AK347" s="24"/>
      <c r="AL347" s="24"/>
      <c r="AM347" s="24"/>
      <c r="AN347" s="24"/>
      <c r="AO347" s="24"/>
    </row>
    <row r="348" spans="2:41" x14ac:dyDescent="0.25">
      <c r="B348" s="340">
        <v>65836</v>
      </c>
      <c r="C348" s="340" t="s">
        <v>2120</v>
      </c>
      <c r="D348" s="340" t="s">
        <v>1590</v>
      </c>
      <c r="E348" s="349" t="str">
        <f>HYPERLINK(Table20[[#This Row],[Map Link]],Table20[[#This Row],[Map Text]])</f>
        <v>Open Map</v>
      </c>
      <c r="F348" s="340" t="s">
        <v>2031</v>
      </c>
      <c r="G348" s="340" t="s">
        <v>769</v>
      </c>
      <c r="H348" s="340">
        <v>54.520833000000003</v>
      </c>
      <c r="I348" s="340">
        <v>-123.889444</v>
      </c>
      <c r="J348" s="340" t="s">
        <v>1591</v>
      </c>
      <c r="K348" s="340" t="s">
        <v>2121</v>
      </c>
      <c r="L348" s="348" t="s">
        <v>181</v>
      </c>
      <c r="M348" s="340"/>
      <c r="N348" s="340"/>
      <c r="O348" s="340"/>
      <c r="Y348" s="24"/>
      <c r="Z348" s="24"/>
      <c r="AA348" s="24"/>
      <c r="AB348" s="24"/>
      <c r="AC348" s="24"/>
      <c r="AD348" s="24"/>
      <c r="AE348" s="24"/>
      <c r="AF348" s="24"/>
      <c r="AG348" s="24"/>
      <c r="AH348" s="24"/>
      <c r="AI348" s="24"/>
      <c r="AJ348" s="24"/>
      <c r="AK348" s="24"/>
      <c r="AL348" s="24"/>
      <c r="AM348" s="24"/>
      <c r="AN348" s="24"/>
      <c r="AO348" s="24"/>
    </row>
    <row r="349" spans="2:41" x14ac:dyDescent="0.25">
      <c r="B349" s="340">
        <v>64932</v>
      </c>
      <c r="C349" s="340" t="s">
        <v>2122</v>
      </c>
      <c r="D349" s="340" t="s">
        <v>1590</v>
      </c>
      <c r="E349" s="349" t="str">
        <f>HYPERLINK(Table20[[#This Row],[Map Link]],Table20[[#This Row],[Map Text]])</f>
        <v>Open Map</v>
      </c>
      <c r="F349" s="340" t="s">
        <v>2031</v>
      </c>
      <c r="G349" s="340" t="s">
        <v>769</v>
      </c>
      <c r="H349" s="340">
        <v>54.677222</v>
      </c>
      <c r="I349" s="340">
        <v>-124.943056</v>
      </c>
      <c r="J349" s="340" t="s">
        <v>1591</v>
      </c>
      <c r="K349" s="340" t="s">
        <v>2123</v>
      </c>
      <c r="L349" s="348" t="s">
        <v>181</v>
      </c>
      <c r="M349" s="340"/>
      <c r="N349" s="340"/>
      <c r="O349" s="340"/>
      <c r="Y349" s="24"/>
      <c r="Z349" s="24"/>
      <c r="AA349" s="24"/>
      <c r="AB349" s="24"/>
      <c r="AC349" s="24"/>
      <c r="AD349" s="24"/>
      <c r="AE349" s="24"/>
      <c r="AF349" s="24"/>
      <c r="AG349" s="24"/>
      <c r="AH349" s="24"/>
      <c r="AI349" s="24"/>
      <c r="AJ349" s="24"/>
      <c r="AK349" s="24"/>
      <c r="AL349" s="24"/>
      <c r="AM349" s="24"/>
      <c r="AN349" s="24"/>
      <c r="AO349" s="24"/>
    </row>
    <row r="350" spans="2:41" x14ac:dyDescent="0.25">
      <c r="B350" s="340">
        <v>64840</v>
      </c>
      <c r="C350" s="340" t="s">
        <v>2124</v>
      </c>
      <c r="D350" s="340" t="s">
        <v>1590</v>
      </c>
      <c r="E350" s="349" t="str">
        <f>HYPERLINK(Table20[[#This Row],[Map Link]],Table20[[#This Row],[Map Text]])</f>
        <v>Open Map</v>
      </c>
      <c r="F350" s="340" t="s">
        <v>2031</v>
      </c>
      <c r="G350" s="340" t="s">
        <v>769</v>
      </c>
      <c r="H350" s="340">
        <v>55.302500000000002</v>
      </c>
      <c r="I350" s="340">
        <v>-126.61444400000001</v>
      </c>
      <c r="J350" s="340" t="s">
        <v>1591</v>
      </c>
      <c r="K350" s="340" t="s">
        <v>2125</v>
      </c>
      <c r="L350" s="348" t="s">
        <v>181</v>
      </c>
      <c r="M350" s="340"/>
      <c r="N350" s="340"/>
      <c r="O350" s="340"/>
      <c r="Y350" s="24"/>
      <c r="Z350" s="24"/>
      <c r="AA350" s="24"/>
      <c r="AB350" s="24"/>
      <c r="AC350" s="24"/>
      <c r="AD350" s="24"/>
      <c r="AE350" s="24"/>
      <c r="AF350" s="24"/>
      <c r="AG350" s="24"/>
      <c r="AH350" s="24"/>
      <c r="AI350" s="24"/>
      <c r="AJ350" s="24"/>
      <c r="AK350" s="24"/>
      <c r="AL350" s="24"/>
      <c r="AM350" s="24"/>
      <c r="AN350" s="24"/>
      <c r="AO350" s="24"/>
    </row>
    <row r="351" spans="2:41" x14ac:dyDescent="0.25">
      <c r="B351" s="340">
        <v>36500</v>
      </c>
      <c r="C351" s="340" t="s">
        <v>832</v>
      </c>
      <c r="D351" s="340" t="s">
        <v>1036</v>
      </c>
      <c r="E351" s="349" t="str">
        <f>HYPERLINK(Table20[[#This Row],[Map Link]],Table20[[#This Row],[Map Text]])</f>
        <v>Open Map</v>
      </c>
      <c r="F351" s="340" t="s">
        <v>825</v>
      </c>
      <c r="G351" s="340" t="s">
        <v>826</v>
      </c>
      <c r="H351" s="340">
        <v>55.019227999999998</v>
      </c>
      <c r="I351" s="340">
        <v>-128.330816</v>
      </c>
      <c r="J351" s="340" t="s">
        <v>1591</v>
      </c>
      <c r="K351" s="340" t="s">
        <v>2126</v>
      </c>
      <c r="L351" s="348" t="s">
        <v>103</v>
      </c>
      <c r="M351" s="340"/>
      <c r="N351" s="340"/>
      <c r="O351" s="340"/>
      <c r="Y351" s="24"/>
      <c r="Z351" s="24"/>
      <c r="AA351" s="24"/>
      <c r="AB351" s="24"/>
      <c r="AC351" s="24"/>
      <c r="AD351" s="24"/>
      <c r="AE351" s="24"/>
      <c r="AF351" s="24"/>
      <c r="AG351" s="24"/>
      <c r="AH351" s="24"/>
      <c r="AI351" s="24"/>
      <c r="AJ351" s="24"/>
      <c r="AK351" s="24"/>
      <c r="AL351" s="24"/>
      <c r="AM351" s="24"/>
      <c r="AN351" s="24"/>
      <c r="AO351" s="24"/>
    </row>
    <row r="352" spans="2:41" x14ac:dyDescent="0.25">
      <c r="B352" s="340">
        <v>64834</v>
      </c>
      <c r="C352" s="340" t="s">
        <v>2127</v>
      </c>
      <c r="D352" s="340" t="s">
        <v>1590</v>
      </c>
      <c r="E352" s="349" t="str">
        <f>HYPERLINK(Table20[[#This Row],[Map Link]],Table20[[#This Row],[Map Text]])</f>
        <v>Open Map</v>
      </c>
      <c r="F352" s="340" t="s">
        <v>2031</v>
      </c>
      <c r="G352" s="340" t="s">
        <v>769</v>
      </c>
      <c r="H352" s="340">
        <v>55.049809000000003</v>
      </c>
      <c r="I352" s="340">
        <v>-126.451588</v>
      </c>
      <c r="J352" s="340" t="s">
        <v>1591</v>
      </c>
      <c r="K352" s="340" t="s">
        <v>2128</v>
      </c>
      <c r="L352" s="348" t="s">
        <v>181</v>
      </c>
      <c r="M352" s="340"/>
      <c r="N352" s="340"/>
      <c r="O352" s="340"/>
      <c r="Y352" s="24"/>
      <c r="Z352" s="24"/>
      <c r="AA352" s="24"/>
      <c r="AB352" s="24"/>
      <c r="AC352" s="24"/>
      <c r="AD352" s="24"/>
      <c r="AE352" s="24"/>
      <c r="AF352" s="24"/>
      <c r="AG352" s="24"/>
      <c r="AH352" s="24"/>
      <c r="AI352" s="24"/>
      <c r="AJ352" s="24"/>
      <c r="AK352" s="24"/>
      <c r="AL352" s="24"/>
      <c r="AM352" s="24"/>
      <c r="AN352" s="24"/>
      <c r="AO352" s="24"/>
    </row>
    <row r="353" spans="2:41" x14ac:dyDescent="0.25">
      <c r="B353" s="340">
        <v>64881</v>
      </c>
      <c r="C353" s="340" t="s">
        <v>2129</v>
      </c>
      <c r="D353" s="340" t="s">
        <v>1590</v>
      </c>
      <c r="E353" s="349" t="str">
        <f>HYPERLINK(Table20[[#This Row],[Map Link]],Table20[[#This Row],[Map Text]])</f>
        <v>Open Map</v>
      </c>
      <c r="F353" s="340" t="s">
        <v>2031</v>
      </c>
      <c r="G353" s="340" t="s">
        <v>769</v>
      </c>
      <c r="H353" s="340">
        <v>54.166666999999997</v>
      </c>
      <c r="I353" s="340">
        <v>-125.5</v>
      </c>
      <c r="J353" s="340" t="s">
        <v>1591</v>
      </c>
      <c r="K353" s="340" t="s">
        <v>2130</v>
      </c>
      <c r="L353" s="348" t="s">
        <v>181</v>
      </c>
      <c r="M353" s="340"/>
      <c r="N353" s="340"/>
      <c r="O353" s="340"/>
      <c r="Y353" s="24"/>
      <c r="Z353" s="24"/>
      <c r="AA353" s="24"/>
      <c r="AB353" s="24"/>
      <c r="AC353" s="24"/>
      <c r="AD353" s="24"/>
      <c r="AE353" s="24"/>
      <c r="AF353" s="24"/>
      <c r="AG353" s="24"/>
      <c r="AH353" s="24"/>
      <c r="AI353" s="24"/>
      <c r="AJ353" s="24"/>
      <c r="AK353" s="24"/>
      <c r="AL353" s="24"/>
      <c r="AM353" s="24"/>
      <c r="AN353" s="24"/>
      <c r="AO353" s="24"/>
    </row>
    <row r="354" spans="2:41" x14ac:dyDescent="0.25">
      <c r="B354" s="340">
        <v>4927</v>
      </c>
      <c r="C354" s="340" t="s">
        <v>2131</v>
      </c>
      <c r="D354" s="340" t="s">
        <v>1036</v>
      </c>
      <c r="E354" s="349" t="str">
        <f>HYPERLINK(Table20[[#This Row],[Map Link]],Table20[[#This Row],[Map Text]])</f>
        <v>Open Map</v>
      </c>
      <c r="F354" s="340" t="s">
        <v>494</v>
      </c>
      <c r="G354" s="340" t="s">
        <v>495</v>
      </c>
      <c r="H354" s="340">
        <v>53.883172999999999</v>
      </c>
      <c r="I354" s="340">
        <v>-122.768086</v>
      </c>
      <c r="J354" s="340" t="s">
        <v>1591</v>
      </c>
      <c r="K354" s="340" t="s">
        <v>2132</v>
      </c>
      <c r="L354" s="348" t="s">
        <v>103</v>
      </c>
      <c r="M354" s="340"/>
      <c r="N354" s="340"/>
      <c r="O354" s="340"/>
      <c r="Y354" s="24"/>
      <c r="Z354" s="24"/>
      <c r="AA354" s="24"/>
      <c r="AB354" s="24"/>
      <c r="AC354" s="24"/>
      <c r="AD354" s="24"/>
      <c r="AE354" s="24"/>
      <c r="AF354" s="24"/>
      <c r="AG354" s="24"/>
      <c r="AH354" s="24"/>
      <c r="AI354" s="24"/>
      <c r="AJ354" s="24"/>
      <c r="AK354" s="24"/>
      <c r="AL354" s="24"/>
      <c r="AM354" s="24"/>
      <c r="AN354" s="24"/>
      <c r="AO354" s="24"/>
    </row>
    <row r="355" spans="2:41" x14ac:dyDescent="0.25">
      <c r="B355" s="340">
        <v>38871</v>
      </c>
      <c r="C355" s="340" t="s">
        <v>799</v>
      </c>
      <c r="D355" s="340" t="s">
        <v>1597</v>
      </c>
      <c r="E355" s="349" t="str">
        <f>HYPERLINK(Table20[[#This Row],[Map Link]],Table20[[#This Row],[Map Text]])</f>
        <v>Open Map</v>
      </c>
      <c r="F355" s="340" t="s">
        <v>2031</v>
      </c>
      <c r="G355" s="340" t="s">
        <v>769</v>
      </c>
      <c r="H355" s="340">
        <v>53.816468</v>
      </c>
      <c r="I355" s="340">
        <v>-125.80152</v>
      </c>
      <c r="J355" s="340" t="s">
        <v>1591</v>
      </c>
      <c r="K355" s="340" t="s">
        <v>2133</v>
      </c>
      <c r="L355" s="348" t="s">
        <v>103</v>
      </c>
      <c r="M355" s="340"/>
      <c r="N355" s="340"/>
      <c r="O355" s="340"/>
      <c r="Y355" s="24"/>
      <c r="Z355" s="24"/>
      <c r="AA355" s="24"/>
      <c r="AB355" s="24"/>
      <c r="AC355" s="24"/>
      <c r="AD355" s="24"/>
      <c r="AE355" s="24"/>
      <c r="AF355" s="24"/>
      <c r="AG355" s="24"/>
      <c r="AH355" s="24"/>
      <c r="AI355" s="24"/>
      <c r="AJ355" s="24"/>
      <c r="AK355" s="24"/>
      <c r="AL355" s="24"/>
      <c r="AM355" s="24"/>
      <c r="AN355" s="24"/>
      <c r="AO355" s="24"/>
    </row>
    <row r="356" spans="2:41" x14ac:dyDescent="0.25">
      <c r="B356" s="340">
        <v>64817</v>
      </c>
      <c r="C356" s="340" t="s">
        <v>2134</v>
      </c>
      <c r="D356" s="340" t="s">
        <v>1590</v>
      </c>
      <c r="E356" s="349" t="str">
        <f>HYPERLINK(Table20[[#This Row],[Map Link]],Table20[[#This Row],[Map Text]])</f>
        <v>Open Map</v>
      </c>
      <c r="F356" s="340" t="s">
        <v>2031</v>
      </c>
      <c r="G356" s="340" t="s">
        <v>769</v>
      </c>
      <c r="H356" s="340">
        <v>53.949804</v>
      </c>
      <c r="I356" s="340">
        <v>-125.75152300000001</v>
      </c>
      <c r="J356" s="340" t="s">
        <v>1591</v>
      </c>
      <c r="K356" s="340" t="s">
        <v>2135</v>
      </c>
      <c r="L356" s="348" t="s">
        <v>181</v>
      </c>
      <c r="M356" s="340"/>
      <c r="N356" s="340"/>
      <c r="O356" s="340"/>
      <c r="Y356" s="24"/>
      <c r="Z356" s="24"/>
      <c r="AA356" s="24"/>
      <c r="AB356" s="24"/>
      <c r="AC356" s="24"/>
      <c r="AD356" s="24"/>
      <c r="AE356" s="24"/>
      <c r="AF356" s="24"/>
      <c r="AG356" s="24"/>
      <c r="AH356" s="24"/>
      <c r="AI356" s="24"/>
      <c r="AJ356" s="24"/>
      <c r="AK356" s="24"/>
      <c r="AL356" s="24"/>
      <c r="AM356" s="24"/>
      <c r="AN356" s="24"/>
      <c r="AO356" s="24"/>
    </row>
    <row r="357" spans="2:41" x14ac:dyDescent="0.25">
      <c r="B357" s="340">
        <v>64906</v>
      </c>
      <c r="C357" s="340" t="s">
        <v>2136</v>
      </c>
      <c r="D357" s="340" t="s">
        <v>1590</v>
      </c>
      <c r="E357" s="349" t="str">
        <f>HYPERLINK(Table20[[#This Row],[Map Link]],Table20[[#This Row],[Map Text]])</f>
        <v>Open Map</v>
      </c>
      <c r="F357" s="340" t="s">
        <v>2031</v>
      </c>
      <c r="G357" s="340" t="s">
        <v>769</v>
      </c>
      <c r="H357" s="340">
        <v>55.616489000000001</v>
      </c>
      <c r="I357" s="340">
        <v>-126.08493199999999</v>
      </c>
      <c r="J357" s="340" t="s">
        <v>1591</v>
      </c>
      <c r="K357" s="340" t="s">
        <v>2137</v>
      </c>
      <c r="L357" s="348" t="s">
        <v>181</v>
      </c>
      <c r="M357" s="340"/>
      <c r="N357" s="340"/>
      <c r="O357" s="340"/>
      <c r="Y357" s="24"/>
      <c r="Z357" s="24"/>
      <c r="AA357" s="24"/>
      <c r="AB357" s="24"/>
      <c r="AC357" s="24"/>
      <c r="AD357" s="24"/>
      <c r="AE357" s="24"/>
      <c r="AF357" s="24"/>
      <c r="AG357" s="24"/>
      <c r="AH357" s="24"/>
      <c r="AI357" s="24"/>
      <c r="AJ357" s="24"/>
      <c r="AK357" s="24"/>
      <c r="AL357" s="24"/>
      <c r="AM357" s="24"/>
      <c r="AN357" s="24"/>
      <c r="AO357" s="24"/>
    </row>
    <row r="358" spans="2:41" x14ac:dyDescent="0.25">
      <c r="B358" s="340">
        <v>65161</v>
      </c>
      <c r="C358" s="340" t="s">
        <v>2138</v>
      </c>
      <c r="D358" s="340" t="s">
        <v>1590</v>
      </c>
      <c r="E358" s="349" t="str">
        <f>HYPERLINK(Table20[[#This Row],[Map Link]],Table20[[#This Row],[Map Text]])</f>
        <v>Open Map</v>
      </c>
      <c r="F358" s="340" t="s">
        <v>825</v>
      </c>
      <c r="G358" s="340" t="s">
        <v>826</v>
      </c>
      <c r="H358" s="340">
        <v>54.849781</v>
      </c>
      <c r="I358" s="340">
        <v>-128.351643</v>
      </c>
      <c r="J358" s="340" t="s">
        <v>1591</v>
      </c>
      <c r="K358" s="340" t="s">
        <v>2139</v>
      </c>
      <c r="L358" s="348" t="s">
        <v>181</v>
      </c>
      <c r="M358" s="340"/>
      <c r="N358" s="340"/>
      <c r="O358" s="340"/>
      <c r="Y358" s="24"/>
      <c r="Z358" s="24"/>
      <c r="AA358" s="24"/>
      <c r="AB358" s="24"/>
      <c r="AC358" s="24"/>
      <c r="AD358" s="24"/>
      <c r="AE358" s="24"/>
      <c r="AF358" s="24"/>
      <c r="AG358" s="24"/>
      <c r="AH358" s="24"/>
      <c r="AI358" s="24"/>
      <c r="AJ358" s="24"/>
      <c r="AK358" s="24"/>
      <c r="AL358" s="24"/>
      <c r="AM358" s="24"/>
      <c r="AN358" s="24"/>
      <c r="AO358" s="24"/>
    </row>
    <row r="359" spans="2:41" x14ac:dyDescent="0.25">
      <c r="B359" s="340">
        <v>65339</v>
      </c>
      <c r="C359" s="340" t="s">
        <v>2140</v>
      </c>
      <c r="D359" s="340" t="s">
        <v>1590</v>
      </c>
      <c r="E359" s="349" t="str">
        <f>HYPERLINK(Table20[[#This Row],[Map Link]],Table20[[#This Row],[Map Text]])</f>
        <v>Open Map</v>
      </c>
      <c r="F359" s="340" t="s">
        <v>825</v>
      </c>
      <c r="G359" s="340" t="s">
        <v>826</v>
      </c>
      <c r="H359" s="340">
        <v>54.666445000000003</v>
      </c>
      <c r="I359" s="340">
        <v>-128.368303</v>
      </c>
      <c r="J359" s="340" t="s">
        <v>1591</v>
      </c>
      <c r="K359" s="340" t="s">
        <v>2141</v>
      </c>
      <c r="L359" s="348" t="s">
        <v>181</v>
      </c>
      <c r="M359" s="340"/>
      <c r="N359" s="340"/>
      <c r="O359" s="340"/>
      <c r="Y359" s="24"/>
      <c r="Z359" s="24"/>
      <c r="AA359" s="24"/>
      <c r="AB359" s="24"/>
      <c r="AC359" s="24"/>
      <c r="AD359" s="24"/>
      <c r="AE359" s="24"/>
      <c r="AF359" s="24"/>
      <c r="AG359" s="24"/>
      <c r="AH359" s="24"/>
      <c r="AI359" s="24"/>
      <c r="AJ359" s="24"/>
      <c r="AK359" s="24"/>
      <c r="AL359" s="24"/>
      <c r="AM359" s="24"/>
      <c r="AN359" s="24"/>
      <c r="AO359" s="24"/>
    </row>
    <row r="360" spans="2:41" x14ac:dyDescent="0.25">
      <c r="B360" s="340">
        <v>65338</v>
      </c>
      <c r="C360" s="340" t="s">
        <v>2142</v>
      </c>
      <c r="D360" s="340" t="s">
        <v>1590</v>
      </c>
      <c r="E360" s="349" t="str">
        <f>HYPERLINK(Table20[[#This Row],[Map Link]],Table20[[#This Row],[Map Text]])</f>
        <v>Open Map</v>
      </c>
      <c r="F360" s="340" t="s">
        <v>825</v>
      </c>
      <c r="G360" s="340" t="s">
        <v>826</v>
      </c>
      <c r="H360" s="340">
        <v>54.683112000000001</v>
      </c>
      <c r="I360" s="340">
        <v>-128.35163600000001</v>
      </c>
      <c r="J360" s="340" t="s">
        <v>1591</v>
      </c>
      <c r="K360" s="340" t="s">
        <v>2143</v>
      </c>
      <c r="L360" s="348" t="s">
        <v>181</v>
      </c>
      <c r="M360" s="340"/>
      <c r="N360" s="340"/>
      <c r="O360" s="340"/>
      <c r="Y360" s="24"/>
      <c r="Z360" s="24"/>
      <c r="AA360" s="24"/>
      <c r="AB360" s="24"/>
      <c r="AC360" s="24"/>
      <c r="AD360" s="24"/>
      <c r="AE360" s="24"/>
      <c r="AF360" s="24"/>
      <c r="AG360" s="24"/>
      <c r="AH360" s="24"/>
      <c r="AI360" s="24"/>
      <c r="AJ360" s="24"/>
      <c r="AK360" s="24"/>
      <c r="AL360" s="24"/>
      <c r="AM360" s="24"/>
      <c r="AN360" s="24"/>
      <c r="AO360" s="24"/>
    </row>
    <row r="361" spans="2:41" x14ac:dyDescent="0.25">
      <c r="B361" s="340">
        <v>60068</v>
      </c>
      <c r="C361" s="340" t="s">
        <v>2144</v>
      </c>
      <c r="D361" s="340" t="s">
        <v>1590</v>
      </c>
      <c r="E361" s="349" t="str">
        <f>HYPERLINK(Table20[[#This Row],[Map Link]],Table20[[#This Row],[Map Text]])</f>
        <v>Open Map</v>
      </c>
      <c r="F361" s="340" t="s">
        <v>2031</v>
      </c>
      <c r="G361" s="340" t="s">
        <v>769</v>
      </c>
      <c r="H361" s="340">
        <v>54.572499999999998</v>
      </c>
      <c r="I361" s="340">
        <v>-124.56277799999999</v>
      </c>
      <c r="J361" s="340" t="s">
        <v>1591</v>
      </c>
      <c r="K361" s="340" t="s">
        <v>2145</v>
      </c>
      <c r="L361" s="348" t="s">
        <v>181</v>
      </c>
      <c r="M361" s="340"/>
      <c r="N361" s="340"/>
      <c r="O361" s="340"/>
      <c r="Y361" s="24"/>
      <c r="Z361" s="24"/>
      <c r="AA361" s="24"/>
      <c r="AB361" s="24"/>
      <c r="AC361" s="24"/>
      <c r="AD361" s="24"/>
      <c r="AE361" s="24"/>
      <c r="AF361" s="24"/>
      <c r="AG361" s="24"/>
      <c r="AH361" s="24"/>
      <c r="AI361" s="24"/>
      <c r="AJ361" s="24"/>
      <c r="AK361" s="24"/>
      <c r="AL361" s="24"/>
      <c r="AM361" s="24"/>
      <c r="AN361" s="24"/>
      <c r="AO361" s="24"/>
    </row>
    <row r="362" spans="2:41" x14ac:dyDescent="0.25">
      <c r="B362" s="340">
        <v>64944</v>
      </c>
      <c r="C362" s="340" t="s">
        <v>2146</v>
      </c>
      <c r="D362" s="340" t="s">
        <v>1590</v>
      </c>
      <c r="E362" s="349" t="str">
        <f>HYPERLINK(Table20[[#This Row],[Map Link]],Table20[[#This Row],[Map Text]])</f>
        <v>Open Map</v>
      </c>
      <c r="F362" s="340" t="s">
        <v>2031</v>
      </c>
      <c r="G362" s="340" t="s">
        <v>769</v>
      </c>
      <c r="H362" s="340">
        <v>54.640278000000002</v>
      </c>
      <c r="I362" s="340">
        <v>-124.386111</v>
      </c>
      <c r="J362" s="340" t="s">
        <v>1591</v>
      </c>
      <c r="K362" s="340" t="s">
        <v>2147</v>
      </c>
      <c r="L362" s="348" t="s">
        <v>181</v>
      </c>
      <c r="M362" s="340"/>
      <c r="N362" s="340"/>
      <c r="O362" s="340"/>
      <c r="Y362" s="24"/>
      <c r="Z362" s="24"/>
      <c r="AA362" s="24"/>
      <c r="AB362" s="24"/>
      <c r="AC362" s="24"/>
      <c r="AD362" s="24"/>
      <c r="AE362" s="24"/>
      <c r="AF362" s="24"/>
      <c r="AG362" s="24"/>
      <c r="AH362" s="24"/>
      <c r="AI362" s="24"/>
      <c r="AJ362" s="24"/>
      <c r="AK362" s="24"/>
      <c r="AL362" s="24"/>
      <c r="AM362" s="24"/>
      <c r="AN362" s="24"/>
      <c r="AO362" s="24"/>
    </row>
    <row r="363" spans="2:41" x14ac:dyDescent="0.25">
      <c r="B363" s="340">
        <v>60072</v>
      </c>
      <c r="C363" s="340" t="s">
        <v>2148</v>
      </c>
      <c r="D363" s="340" t="s">
        <v>1590</v>
      </c>
      <c r="E363" s="349" t="str">
        <f>HYPERLINK(Table20[[#This Row],[Map Link]],Table20[[#This Row],[Map Text]])</f>
        <v>Open Map</v>
      </c>
      <c r="F363" s="340" t="s">
        <v>2031</v>
      </c>
      <c r="G363" s="340" t="s">
        <v>769</v>
      </c>
      <c r="H363" s="340">
        <v>54.773611000000002</v>
      </c>
      <c r="I363" s="340">
        <v>-124.620278</v>
      </c>
      <c r="J363" s="340" t="s">
        <v>1591</v>
      </c>
      <c r="K363" s="340" t="s">
        <v>2149</v>
      </c>
      <c r="L363" s="348" t="s">
        <v>181</v>
      </c>
      <c r="M363" s="340"/>
      <c r="N363" s="340"/>
      <c r="O363" s="340"/>
      <c r="Y363" s="24"/>
      <c r="Z363" s="24"/>
      <c r="AA363" s="24"/>
      <c r="AB363" s="24"/>
      <c r="AC363" s="24"/>
      <c r="AD363" s="24"/>
      <c r="AE363" s="24"/>
      <c r="AF363" s="24"/>
      <c r="AG363" s="24"/>
      <c r="AH363" s="24"/>
      <c r="AI363" s="24"/>
      <c r="AJ363" s="24"/>
      <c r="AK363" s="24"/>
      <c r="AL363" s="24"/>
      <c r="AM363" s="24"/>
      <c r="AN363" s="24"/>
      <c r="AO363" s="24"/>
    </row>
    <row r="364" spans="2:41" x14ac:dyDescent="0.25">
      <c r="B364" s="340">
        <v>9693</v>
      </c>
      <c r="C364" s="340" t="s">
        <v>805</v>
      </c>
      <c r="D364" s="340" t="s">
        <v>1597</v>
      </c>
      <c r="E364" s="349" t="str">
        <f>HYPERLINK(Table20[[#This Row],[Map Link]],Table20[[#This Row],[Map Text]])</f>
        <v>Open Map</v>
      </c>
      <c r="F364" s="340" t="s">
        <v>2031</v>
      </c>
      <c r="G364" s="340" t="s">
        <v>769</v>
      </c>
      <c r="H364" s="340">
        <v>53.999797000000001</v>
      </c>
      <c r="I364" s="340">
        <v>-126.284876</v>
      </c>
      <c r="J364" s="340" t="s">
        <v>1591</v>
      </c>
      <c r="K364" s="340" t="s">
        <v>2150</v>
      </c>
      <c r="L364" s="348" t="s">
        <v>103</v>
      </c>
      <c r="M364" s="340"/>
      <c r="N364" s="340"/>
      <c r="O364" s="340"/>
      <c r="Y364" s="24"/>
      <c r="Z364" s="24"/>
      <c r="AA364" s="24"/>
      <c r="AB364" s="24"/>
      <c r="AC364" s="24"/>
      <c r="AD364" s="24"/>
      <c r="AE364" s="24"/>
      <c r="AF364" s="24"/>
      <c r="AG364" s="24"/>
      <c r="AH364" s="24"/>
      <c r="AI364" s="24"/>
      <c r="AJ364" s="24"/>
      <c r="AK364" s="24"/>
      <c r="AL364" s="24"/>
      <c r="AM364" s="24"/>
      <c r="AN364" s="24"/>
      <c r="AO364" s="24"/>
    </row>
    <row r="365" spans="2:41" x14ac:dyDescent="0.25">
      <c r="B365" s="340">
        <v>64799</v>
      </c>
      <c r="C365" s="340" t="s">
        <v>2151</v>
      </c>
      <c r="D365" s="340" t="s">
        <v>1590</v>
      </c>
      <c r="E365" s="349" t="str">
        <f>HYPERLINK(Table20[[#This Row],[Map Link]],Table20[[#This Row],[Map Text]])</f>
        <v>Open Map</v>
      </c>
      <c r="F365" s="340" t="s">
        <v>494</v>
      </c>
      <c r="G365" s="340" t="s">
        <v>495</v>
      </c>
      <c r="H365" s="340">
        <v>53.966504999999998</v>
      </c>
      <c r="I365" s="340">
        <v>-122.94587300000001</v>
      </c>
      <c r="J365" s="340" t="s">
        <v>1591</v>
      </c>
      <c r="K365" s="340" t="s">
        <v>2152</v>
      </c>
      <c r="L365" s="348" t="s">
        <v>181</v>
      </c>
      <c r="M365" s="340"/>
      <c r="N365" s="340"/>
      <c r="O365" s="340"/>
      <c r="Y365" s="24"/>
      <c r="Z365" s="24"/>
      <c r="AA365" s="24"/>
      <c r="AB365" s="24"/>
      <c r="AC365" s="24"/>
      <c r="AD365" s="24"/>
      <c r="AE365" s="24"/>
      <c r="AF365" s="24"/>
      <c r="AG365" s="24"/>
      <c r="AH365" s="24"/>
      <c r="AI365" s="24"/>
      <c r="AJ365" s="24"/>
      <c r="AK365" s="24"/>
      <c r="AL365" s="24"/>
      <c r="AM365" s="24"/>
      <c r="AN365" s="24"/>
      <c r="AO365" s="24"/>
    </row>
    <row r="366" spans="2:41" x14ac:dyDescent="0.25">
      <c r="B366" s="340">
        <v>64843</v>
      </c>
      <c r="C366" s="340" t="s">
        <v>2153</v>
      </c>
      <c r="D366" s="340" t="s">
        <v>1590</v>
      </c>
      <c r="E366" s="349" t="str">
        <f>HYPERLINK(Table20[[#This Row],[Map Link]],Table20[[#This Row],[Map Text]])</f>
        <v>Open Map</v>
      </c>
      <c r="F366" s="340" t="s">
        <v>2031</v>
      </c>
      <c r="G366" s="340" t="s">
        <v>769</v>
      </c>
      <c r="H366" s="340">
        <v>55.357222</v>
      </c>
      <c r="I366" s="340">
        <v>-126.636944</v>
      </c>
      <c r="J366" s="340" t="s">
        <v>1591</v>
      </c>
      <c r="K366" s="340" t="s">
        <v>2154</v>
      </c>
      <c r="L366" s="348" t="s">
        <v>181</v>
      </c>
      <c r="M366" s="340"/>
      <c r="N366" s="340"/>
      <c r="O366" s="340"/>
      <c r="Y366" s="24"/>
      <c r="Z366" s="24"/>
      <c r="AA366" s="24"/>
      <c r="AB366" s="24"/>
      <c r="AC366" s="24"/>
      <c r="AD366" s="24"/>
      <c r="AE366" s="24"/>
      <c r="AF366" s="24"/>
      <c r="AG366" s="24"/>
      <c r="AH366" s="24"/>
      <c r="AI366" s="24"/>
      <c r="AJ366" s="24"/>
      <c r="AK366" s="24"/>
      <c r="AL366" s="24"/>
      <c r="AM366" s="24"/>
      <c r="AN366" s="24"/>
      <c r="AO366" s="24"/>
    </row>
    <row r="367" spans="2:41" x14ac:dyDescent="0.25">
      <c r="B367" s="340">
        <v>64929</v>
      </c>
      <c r="C367" s="340" t="s">
        <v>2155</v>
      </c>
      <c r="D367" s="340" t="s">
        <v>1590</v>
      </c>
      <c r="E367" s="349" t="str">
        <f>HYPERLINK(Table20[[#This Row],[Map Link]],Table20[[#This Row],[Map Text]])</f>
        <v>Open Map</v>
      </c>
      <c r="F367" s="340" t="s">
        <v>2031</v>
      </c>
      <c r="G367" s="340" t="s">
        <v>769</v>
      </c>
      <c r="H367" s="340">
        <v>53.949821999999998</v>
      </c>
      <c r="I367" s="340">
        <v>-124.26814</v>
      </c>
      <c r="J367" s="340" t="s">
        <v>1591</v>
      </c>
      <c r="K367" s="340" t="s">
        <v>2156</v>
      </c>
      <c r="L367" s="348" t="s">
        <v>181</v>
      </c>
      <c r="M367" s="340"/>
      <c r="N367" s="340"/>
      <c r="O367" s="340"/>
      <c r="Y367" s="24"/>
      <c r="Z367" s="24"/>
      <c r="AA367" s="24"/>
      <c r="AB367" s="24"/>
      <c r="AC367" s="24"/>
      <c r="AD367" s="24"/>
      <c r="AE367" s="24"/>
      <c r="AF367" s="24"/>
      <c r="AG367" s="24"/>
      <c r="AH367" s="24"/>
      <c r="AI367" s="24"/>
      <c r="AJ367" s="24"/>
      <c r="AK367" s="24"/>
      <c r="AL367" s="24"/>
      <c r="AM367" s="24"/>
      <c r="AN367" s="24"/>
      <c r="AO367" s="24"/>
    </row>
    <row r="368" spans="2:41" x14ac:dyDescent="0.25">
      <c r="B368" s="340">
        <v>10853</v>
      </c>
      <c r="C368" s="340" t="s">
        <v>2157</v>
      </c>
      <c r="D368" s="340" t="s">
        <v>1036</v>
      </c>
      <c r="E368" s="349" t="str">
        <f>HYPERLINK(Table20[[#This Row],[Map Link]],Table20[[#This Row],[Map Text]])</f>
        <v>Open Map</v>
      </c>
      <c r="F368" s="340" t="s">
        <v>494</v>
      </c>
      <c r="G368" s="340" t="s">
        <v>495</v>
      </c>
      <c r="H368" s="340">
        <v>53.866506000000001</v>
      </c>
      <c r="I368" s="340">
        <v>-122.768085</v>
      </c>
      <c r="J368" s="340" t="s">
        <v>1591</v>
      </c>
      <c r="K368" s="340" t="s">
        <v>2158</v>
      </c>
      <c r="L368" s="348" t="s">
        <v>103</v>
      </c>
      <c r="M368" s="340"/>
      <c r="N368" s="340"/>
      <c r="O368" s="340"/>
      <c r="Y368" s="24"/>
      <c r="Z368" s="24"/>
      <c r="AA368" s="24"/>
      <c r="AB368" s="24"/>
      <c r="AC368" s="24"/>
      <c r="AD368" s="24"/>
      <c r="AE368" s="24"/>
      <c r="AF368" s="24"/>
      <c r="AG368" s="24"/>
      <c r="AH368" s="24"/>
      <c r="AI368" s="24"/>
      <c r="AJ368" s="24"/>
      <c r="AK368" s="24"/>
      <c r="AL368" s="24"/>
      <c r="AM368" s="24"/>
      <c r="AN368" s="24"/>
      <c r="AO368" s="24"/>
    </row>
    <row r="369" spans="2:41" x14ac:dyDescent="0.25">
      <c r="B369" s="340">
        <v>10857</v>
      </c>
      <c r="C369" s="340" t="s">
        <v>806</v>
      </c>
      <c r="D369" s="340" t="s">
        <v>1597</v>
      </c>
      <c r="E369" s="349" t="str">
        <f>HYPERLINK(Table20[[#This Row],[Map Link]],Table20[[#This Row],[Map Text]])</f>
        <v>Open Map</v>
      </c>
      <c r="F369" s="340" t="s">
        <v>2031</v>
      </c>
      <c r="G369" s="340" t="s">
        <v>769</v>
      </c>
      <c r="H369" s="340">
        <v>54.033132999999999</v>
      </c>
      <c r="I369" s="340">
        <v>-126.151539</v>
      </c>
      <c r="J369" s="340" t="s">
        <v>1591</v>
      </c>
      <c r="K369" s="340" t="s">
        <v>2159</v>
      </c>
      <c r="L369" s="348" t="s">
        <v>103</v>
      </c>
      <c r="M369" s="340"/>
      <c r="N369" s="340"/>
      <c r="O369" s="340"/>
      <c r="Y369" s="24"/>
      <c r="Z369" s="24"/>
      <c r="AA369" s="24"/>
      <c r="AB369" s="24"/>
      <c r="AC369" s="24"/>
      <c r="AD369" s="24"/>
      <c r="AE369" s="24"/>
      <c r="AF369" s="24"/>
      <c r="AG369" s="24"/>
      <c r="AH369" s="24"/>
      <c r="AI369" s="24"/>
      <c r="AJ369" s="24"/>
      <c r="AK369" s="24"/>
      <c r="AL369" s="24"/>
      <c r="AM369" s="24"/>
      <c r="AN369" s="24"/>
      <c r="AO369" s="24"/>
    </row>
    <row r="370" spans="2:41" x14ac:dyDescent="0.25">
      <c r="B370" s="340">
        <v>64926</v>
      </c>
      <c r="C370" s="340" t="s">
        <v>2160</v>
      </c>
      <c r="D370" s="340" t="s">
        <v>1590</v>
      </c>
      <c r="E370" s="349" t="str">
        <f>HYPERLINK(Table20[[#This Row],[Map Link]],Table20[[#This Row],[Map Text]])</f>
        <v>Open Map</v>
      </c>
      <c r="F370" s="340" t="s">
        <v>2031</v>
      </c>
      <c r="G370" s="340" t="s">
        <v>769</v>
      </c>
      <c r="H370" s="340">
        <v>53.883155000000002</v>
      </c>
      <c r="I370" s="340">
        <v>-124.218135</v>
      </c>
      <c r="J370" s="340" t="s">
        <v>1591</v>
      </c>
      <c r="K370" s="340" t="s">
        <v>2161</v>
      </c>
      <c r="L370" s="348" t="s">
        <v>181</v>
      </c>
      <c r="M370" s="340"/>
      <c r="N370" s="340"/>
      <c r="O370" s="340"/>
      <c r="Y370" s="24"/>
      <c r="Z370" s="24"/>
      <c r="AA370" s="24"/>
      <c r="AB370" s="24"/>
      <c r="AC370" s="24"/>
      <c r="AD370" s="24"/>
      <c r="AE370" s="24"/>
      <c r="AF370" s="24"/>
      <c r="AG370" s="24"/>
      <c r="AH370" s="24"/>
      <c r="AI370" s="24"/>
      <c r="AJ370" s="24"/>
      <c r="AK370" s="24"/>
      <c r="AL370" s="24"/>
      <c r="AM370" s="24"/>
      <c r="AN370" s="24"/>
      <c r="AO370" s="24"/>
    </row>
    <row r="371" spans="2:41" x14ac:dyDescent="0.25">
      <c r="B371" s="340">
        <v>64925</v>
      </c>
      <c r="C371" s="340" t="s">
        <v>2162</v>
      </c>
      <c r="D371" s="340" t="s">
        <v>1590</v>
      </c>
      <c r="E371" s="349" t="str">
        <f>HYPERLINK(Table20[[#This Row],[Map Link]],Table20[[#This Row],[Map Text]])</f>
        <v>Open Map</v>
      </c>
      <c r="F371" s="340" t="s">
        <v>2031</v>
      </c>
      <c r="G371" s="340" t="s">
        <v>769</v>
      </c>
      <c r="H371" s="340">
        <v>53.949821</v>
      </c>
      <c r="I371" s="340">
        <v>-124.35147600000001</v>
      </c>
      <c r="J371" s="340" t="s">
        <v>1591</v>
      </c>
      <c r="K371" s="340" t="s">
        <v>2163</v>
      </c>
      <c r="L371" s="348" t="s">
        <v>181</v>
      </c>
      <c r="M371" s="340"/>
      <c r="N371" s="340"/>
      <c r="O371" s="340"/>
      <c r="Y371" s="24"/>
      <c r="Z371" s="24"/>
      <c r="AA371" s="24"/>
      <c r="AB371" s="24"/>
      <c r="AC371" s="24"/>
      <c r="AD371" s="24"/>
      <c r="AE371" s="24"/>
      <c r="AF371" s="24"/>
      <c r="AG371" s="24"/>
      <c r="AH371" s="24"/>
      <c r="AI371" s="24"/>
      <c r="AJ371" s="24"/>
      <c r="AK371" s="24"/>
      <c r="AL371" s="24"/>
      <c r="AM371" s="24"/>
      <c r="AN371" s="24"/>
      <c r="AO371" s="24"/>
    </row>
    <row r="372" spans="2:41" x14ac:dyDescent="0.25">
      <c r="B372" s="340">
        <v>65162</v>
      </c>
      <c r="C372" s="340" t="s">
        <v>2164</v>
      </c>
      <c r="D372" s="340" t="s">
        <v>1590</v>
      </c>
      <c r="E372" s="349" t="str">
        <f>HYPERLINK(Table20[[#This Row],[Map Link]],Table20[[#This Row],[Map Text]])</f>
        <v>Open Map</v>
      </c>
      <c r="F372" s="340" t="s">
        <v>825</v>
      </c>
      <c r="G372" s="340" t="s">
        <v>826</v>
      </c>
      <c r="H372" s="340">
        <v>55.03313</v>
      </c>
      <c r="I372" s="340">
        <v>-127.33495000000001</v>
      </c>
      <c r="J372" s="340" t="s">
        <v>1591</v>
      </c>
      <c r="K372" s="340" t="s">
        <v>2165</v>
      </c>
      <c r="L372" s="348" t="s">
        <v>181</v>
      </c>
      <c r="M372" s="340"/>
      <c r="N372" s="340"/>
      <c r="O372" s="340"/>
      <c r="Y372" s="24"/>
      <c r="Z372" s="24"/>
      <c r="AA372" s="24"/>
      <c r="AB372" s="24"/>
      <c r="AC372" s="24"/>
      <c r="AD372" s="24"/>
      <c r="AE372" s="24"/>
      <c r="AF372" s="24"/>
      <c r="AG372" s="24"/>
      <c r="AH372" s="24"/>
      <c r="AI372" s="24"/>
      <c r="AJ372" s="24"/>
      <c r="AK372" s="24"/>
      <c r="AL372" s="24"/>
      <c r="AM372" s="24"/>
      <c r="AN372" s="24"/>
      <c r="AO372" s="24"/>
    </row>
    <row r="373" spans="2:41" x14ac:dyDescent="0.25">
      <c r="B373" s="340">
        <v>29</v>
      </c>
      <c r="C373" s="340" t="s">
        <v>852</v>
      </c>
      <c r="D373" s="340" t="s">
        <v>1036</v>
      </c>
      <c r="E373" s="349" t="str">
        <f>HYPERLINK(Table20[[#This Row],[Map Link]],Table20[[#This Row],[Map Text]])</f>
        <v>Open Map</v>
      </c>
      <c r="F373" s="340" t="s">
        <v>825</v>
      </c>
      <c r="G373" s="340" t="s">
        <v>826</v>
      </c>
      <c r="H373" s="340">
        <v>55.566454</v>
      </c>
      <c r="I373" s="340">
        <v>-128.60168100000001</v>
      </c>
      <c r="J373" s="340" t="s">
        <v>1591</v>
      </c>
      <c r="K373" s="340" t="s">
        <v>2166</v>
      </c>
      <c r="L373" s="348" t="s">
        <v>103</v>
      </c>
      <c r="M373" s="340"/>
      <c r="N373" s="340"/>
      <c r="O373" s="340"/>
      <c r="Y373" s="24"/>
      <c r="Z373" s="24"/>
      <c r="AA373" s="24"/>
      <c r="AB373" s="24"/>
      <c r="AC373" s="24"/>
      <c r="AD373" s="24"/>
      <c r="AE373" s="24"/>
      <c r="AF373" s="24"/>
      <c r="AG373" s="24"/>
      <c r="AH373" s="24"/>
      <c r="AI373" s="24"/>
      <c r="AJ373" s="24"/>
      <c r="AK373" s="24"/>
      <c r="AL373" s="24"/>
      <c r="AM373" s="24"/>
      <c r="AN373" s="24"/>
      <c r="AO373" s="24"/>
    </row>
    <row r="374" spans="2:41" x14ac:dyDescent="0.25">
      <c r="B374" s="340">
        <v>65324</v>
      </c>
      <c r="C374" s="340" t="s">
        <v>2167</v>
      </c>
      <c r="D374" s="340" t="s">
        <v>1590</v>
      </c>
      <c r="E374" s="349" t="str">
        <f>HYPERLINK(Table20[[#This Row],[Map Link]],Table20[[#This Row],[Map Text]])</f>
        <v>Open Map</v>
      </c>
      <c r="F374" s="340" t="s">
        <v>825</v>
      </c>
      <c r="G374" s="340" t="s">
        <v>826</v>
      </c>
      <c r="H374" s="340">
        <v>54.583106999999998</v>
      </c>
      <c r="I374" s="340">
        <v>-128.65164200000001</v>
      </c>
      <c r="J374" s="340" t="s">
        <v>1591</v>
      </c>
      <c r="K374" s="340" t="s">
        <v>2168</v>
      </c>
      <c r="L374" s="348" t="s">
        <v>181</v>
      </c>
      <c r="M374" s="340"/>
      <c r="N374" s="340"/>
      <c r="O374" s="340"/>
      <c r="Y374" s="24"/>
      <c r="Z374" s="24"/>
      <c r="AA374" s="24"/>
      <c r="AB374" s="24"/>
      <c r="AC374" s="24"/>
      <c r="AD374" s="24"/>
      <c r="AE374" s="24"/>
      <c r="AF374" s="24"/>
      <c r="AG374" s="24"/>
      <c r="AH374" s="24"/>
      <c r="AI374" s="24"/>
      <c r="AJ374" s="24"/>
      <c r="AK374" s="24"/>
      <c r="AL374" s="24"/>
      <c r="AM374" s="24"/>
      <c r="AN374" s="24"/>
      <c r="AO374" s="24"/>
    </row>
    <row r="375" spans="2:41" x14ac:dyDescent="0.25">
      <c r="B375" s="340">
        <v>20352</v>
      </c>
      <c r="C375" s="340" t="s">
        <v>794</v>
      </c>
      <c r="D375" s="340" t="s">
        <v>1597</v>
      </c>
      <c r="E375" s="349" t="str">
        <f>HYPERLINK(Table20[[#This Row],[Map Link]],Table20[[#This Row],[Map Text]])</f>
        <v>Open Map</v>
      </c>
      <c r="F375" s="340" t="s">
        <v>2031</v>
      </c>
      <c r="G375" s="340" t="s">
        <v>769</v>
      </c>
      <c r="H375" s="340">
        <v>53.988692</v>
      </c>
      <c r="I375" s="340">
        <v>-125.793192</v>
      </c>
      <c r="J375" s="340" t="s">
        <v>1591</v>
      </c>
      <c r="K375" s="340" t="s">
        <v>2169</v>
      </c>
      <c r="L375" s="348" t="s">
        <v>103</v>
      </c>
      <c r="M375" s="340"/>
      <c r="N375" s="340"/>
      <c r="O375" s="340"/>
      <c r="Y375" s="24"/>
      <c r="Z375" s="24"/>
      <c r="AA375" s="24"/>
      <c r="AB375" s="24"/>
      <c r="AC375" s="24"/>
      <c r="AD375" s="24"/>
      <c r="AE375" s="24"/>
      <c r="AF375" s="24"/>
      <c r="AG375" s="24"/>
      <c r="AH375" s="24"/>
      <c r="AI375" s="24"/>
      <c r="AJ375" s="24"/>
      <c r="AK375" s="24"/>
      <c r="AL375" s="24"/>
      <c r="AM375" s="24"/>
      <c r="AN375" s="24"/>
      <c r="AO375" s="24"/>
    </row>
    <row r="376" spans="2:41" x14ac:dyDescent="0.25">
      <c r="B376" s="340">
        <v>13212</v>
      </c>
      <c r="C376" s="340" t="s">
        <v>777</v>
      </c>
      <c r="D376" s="340" t="s">
        <v>1036</v>
      </c>
      <c r="E376" s="349" t="str">
        <f>HYPERLINK(Table20[[#This Row],[Map Link]],Table20[[#This Row],[Map Text]])</f>
        <v>Open Map</v>
      </c>
      <c r="F376" s="340" t="s">
        <v>2031</v>
      </c>
      <c r="G376" s="340" t="s">
        <v>769</v>
      </c>
      <c r="H376" s="340">
        <v>54.299807000000001</v>
      </c>
      <c r="I376" s="340">
        <v>-125.834872</v>
      </c>
      <c r="J376" s="340" t="s">
        <v>1591</v>
      </c>
      <c r="K376" s="340" t="s">
        <v>2170</v>
      </c>
      <c r="L376" s="348" t="s">
        <v>103</v>
      </c>
      <c r="M376" s="340"/>
      <c r="N376" s="340"/>
      <c r="O376" s="340"/>
      <c r="Y376" s="24"/>
      <c r="Z376" s="24"/>
      <c r="AA376" s="24"/>
      <c r="AB376" s="24"/>
      <c r="AC376" s="24"/>
      <c r="AD376" s="24"/>
      <c r="AE376" s="24"/>
      <c r="AF376" s="24"/>
      <c r="AG376" s="24"/>
      <c r="AH376" s="24"/>
      <c r="AI376" s="24"/>
      <c r="AJ376" s="24"/>
      <c r="AK376" s="24"/>
      <c r="AL376" s="24"/>
      <c r="AM376" s="24"/>
      <c r="AN376" s="24"/>
      <c r="AO376" s="24"/>
    </row>
    <row r="377" spans="2:41" x14ac:dyDescent="0.25">
      <c r="B377" s="340">
        <v>64556</v>
      </c>
      <c r="C377" s="340" t="s">
        <v>2171</v>
      </c>
      <c r="D377" s="340" t="s">
        <v>1590</v>
      </c>
      <c r="E377" s="349" t="str">
        <f>HYPERLINK(Table20[[#This Row],[Map Link]],Table20[[#This Row],[Map Text]])</f>
        <v>Open Map</v>
      </c>
      <c r="F377" s="340" t="s">
        <v>494</v>
      </c>
      <c r="G377" s="340" t="s">
        <v>495</v>
      </c>
      <c r="H377" s="340">
        <v>53.299827999999998</v>
      </c>
      <c r="I377" s="340">
        <v>-123.118078</v>
      </c>
      <c r="J377" s="340" t="s">
        <v>1591</v>
      </c>
      <c r="K377" s="340" t="s">
        <v>2172</v>
      </c>
      <c r="L377" s="348" t="s">
        <v>181</v>
      </c>
      <c r="M377" s="340"/>
      <c r="N377" s="340"/>
      <c r="O377" s="340"/>
      <c r="Y377" s="24"/>
      <c r="Z377" s="24"/>
      <c r="AA377" s="24"/>
      <c r="AB377" s="24"/>
      <c r="AC377" s="24"/>
      <c r="AD377" s="24"/>
      <c r="AE377" s="24"/>
      <c r="AF377" s="24"/>
      <c r="AG377" s="24"/>
      <c r="AH377" s="24"/>
      <c r="AI377" s="24"/>
      <c r="AJ377" s="24"/>
      <c r="AK377" s="24"/>
      <c r="AL377" s="24"/>
      <c r="AM377" s="24"/>
      <c r="AN377" s="24"/>
      <c r="AO377" s="24"/>
    </row>
    <row r="378" spans="2:41" x14ac:dyDescent="0.25">
      <c r="B378" s="340">
        <v>60074</v>
      </c>
      <c r="C378" s="340" t="s">
        <v>2173</v>
      </c>
      <c r="D378" s="340" t="s">
        <v>1590</v>
      </c>
      <c r="E378" s="349" t="str">
        <f>HYPERLINK(Table20[[#This Row],[Map Link]],Table20[[#This Row],[Map Text]])</f>
        <v>Open Map</v>
      </c>
      <c r="F378" s="340" t="s">
        <v>2031</v>
      </c>
      <c r="G378" s="340" t="s">
        <v>769</v>
      </c>
      <c r="H378" s="340">
        <v>55.038888999999998</v>
      </c>
      <c r="I378" s="340">
        <v>-125.105278</v>
      </c>
      <c r="J378" s="340" t="s">
        <v>1591</v>
      </c>
      <c r="K378" s="340" t="s">
        <v>2174</v>
      </c>
      <c r="L378" s="348" t="s">
        <v>181</v>
      </c>
      <c r="M378" s="340"/>
      <c r="N378" s="340"/>
      <c r="O378" s="340"/>
      <c r="Y378" s="24"/>
      <c r="Z378" s="24"/>
      <c r="AA378" s="24"/>
      <c r="AB378" s="24"/>
      <c r="AC378" s="24"/>
      <c r="AD378" s="24"/>
      <c r="AE378" s="24"/>
      <c r="AF378" s="24"/>
      <c r="AG378" s="24"/>
      <c r="AH378" s="24"/>
      <c r="AI378" s="24"/>
      <c r="AJ378" s="24"/>
      <c r="AK378" s="24"/>
      <c r="AL378" s="24"/>
      <c r="AM378" s="24"/>
      <c r="AN378" s="24"/>
      <c r="AO378" s="24"/>
    </row>
    <row r="379" spans="2:41" x14ac:dyDescent="0.25">
      <c r="B379" s="340">
        <v>18209</v>
      </c>
      <c r="C379" s="340" t="s">
        <v>545</v>
      </c>
      <c r="D379" s="340" t="s">
        <v>1597</v>
      </c>
      <c r="E379" s="349" t="str">
        <f>HYPERLINK(Table20[[#This Row],[Map Link]],Table20[[#This Row],[Map Text]])</f>
        <v>Open Map</v>
      </c>
      <c r="F379" s="340" t="s">
        <v>2031</v>
      </c>
      <c r="G379" s="340" t="s">
        <v>769</v>
      </c>
      <c r="H379" s="340">
        <v>54.283160000000002</v>
      </c>
      <c r="I379" s="340">
        <v>-124.268151</v>
      </c>
      <c r="J379" s="340" t="s">
        <v>1591</v>
      </c>
      <c r="K379" s="340" t="s">
        <v>2175</v>
      </c>
      <c r="L379" s="348" t="s">
        <v>103</v>
      </c>
      <c r="M379" s="340"/>
      <c r="N379" s="340"/>
      <c r="O379" s="340"/>
      <c r="Y379" s="24"/>
      <c r="Z379" s="24"/>
      <c r="AA379" s="24"/>
      <c r="AB379" s="24"/>
      <c r="AC379" s="24"/>
      <c r="AD379" s="24"/>
      <c r="AE379" s="24"/>
      <c r="AF379" s="24"/>
      <c r="AG379" s="24"/>
      <c r="AH379" s="24"/>
      <c r="AI379" s="24"/>
      <c r="AJ379" s="24"/>
      <c r="AK379" s="24"/>
      <c r="AL379" s="24"/>
      <c r="AM379" s="24"/>
      <c r="AN379" s="24"/>
      <c r="AO379" s="24"/>
    </row>
    <row r="380" spans="2:41" x14ac:dyDescent="0.25">
      <c r="B380" s="340">
        <v>18268</v>
      </c>
      <c r="C380" s="340" t="s">
        <v>819</v>
      </c>
      <c r="D380" s="340" t="s">
        <v>1036</v>
      </c>
      <c r="E380" s="349" t="str">
        <f>HYPERLINK(Table20[[#This Row],[Map Link]],Table20[[#This Row],[Map Text]])</f>
        <v>Open Map</v>
      </c>
      <c r="F380" s="340" t="s">
        <v>2031</v>
      </c>
      <c r="G380" s="340" t="s">
        <v>769</v>
      </c>
      <c r="H380" s="340">
        <v>54.483145</v>
      </c>
      <c r="I380" s="340">
        <v>-125.651539</v>
      </c>
      <c r="J380" s="340" t="s">
        <v>1591</v>
      </c>
      <c r="K380" s="340" t="s">
        <v>2176</v>
      </c>
      <c r="L380" s="348" t="s">
        <v>103</v>
      </c>
      <c r="M380" s="340"/>
      <c r="N380" s="340"/>
      <c r="O380" s="340"/>
      <c r="Y380" s="24"/>
      <c r="Z380" s="24"/>
      <c r="AA380" s="24"/>
      <c r="AB380" s="24"/>
      <c r="AC380" s="24"/>
      <c r="AD380" s="24"/>
      <c r="AE380" s="24"/>
      <c r="AF380" s="24"/>
      <c r="AG380" s="24"/>
      <c r="AH380" s="24"/>
      <c r="AI380" s="24"/>
      <c r="AJ380" s="24"/>
      <c r="AK380" s="24"/>
      <c r="AL380" s="24"/>
      <c r="AM380" s="24"/>
      <c r="AN380" s="24"/>
      <c r="AO380" s="24"/>
    </row>
    <row r="381" spans="2:41" x14ac:dyDescent="0.25">
      <c r="B381" s="340">
        <v>36530</v>
      </c>
      <c r="C381" s="340" t="s">
        <v>833</v>
      </c>
      <c r="D381" s="340" t="s">
        <v>1597</v>
      </c>
      <c r="E381" s="349" t="str">
        <f>HYPERLINK(Table20[[#This Row],[Map Link]],Table20[[#This Row],[Map Text]])</f>
        <v>Open Map</v>
      </c>
      <c r="F381" s="340" t="s">
        <v>825</v>
      </c>
      <c r="G381" s="340" t="s">
        <v>826</v>
      </c>
      <c r="H381" s="340">
        <v>54.843055999999997</v>
      </c>
      <c r="I381" s="340">
        <v>-128.34472199999999</v>
      </c>
      <c r="J381" s="340" t="s">
        <v>1591</v>
      </c>
      <c r="K381" s="340" t="s">
        <v>2177</v>
      </c>
      <c r="L381" s="348" t="s">
        <v>103</v>
      </c>
      <c r="M381" s="340"/>
      <c r="N381" s="340"/>
      <c r="O381" s="340"/>
      <c r="Y381" s="24"/>
      <c r="Z381" s="24"/>
      <c r="AA381" s="24"/>
      <c r="AB381" s="24"/>
      <c r="AC381" s="24"/>
      <c r="AD381" s="24"/>
      <c r="AE381" s="24"/>
      <c r="AF381" s="24"/>
      <c r="AG381" s="24"/>
      <c r="AH381" s="24"/>
      <c r="AI381" s="24"/>
      <c r="AJ381" s="24"/>
      <c r="AK381" s="24"/>
      <c r="AL381" s="24"/>
      <c r="AM381" s="24"/>
      <c r="AN381" s="24"/>
      <c r="AO381" s="24"/>
    </row>
    <row r="382" spans="2:41" x14ac:dyDescent="0.25">
      <c r="B382" s="340">
        <v>14843</v>
      </c>
      <c r="C382" s="340" t="s">
        <v>2178</v>
      </c>
      <c r="D382" s="340" t="s">
        <v>1036</v>
      </c>
      <c r="E382" s="349" t="str">
        <f>HYPERLINK(Table20[[#This Row],[Map Link]],Table20[[#This Row],[Map Text]])</f>
        <v>Open Map</v>
      </c>
      <c r="F382" s="340" t="s">
        <v>2031</v>
      </c>
      <c r="G382" s="340" t="s">
        <v>769</v>
      </c>
      <c r="H382" s="340">
        <v>54.816667000000002</v>
      </c>
      <c r="I382" s="340">
        <v>-127.079167</v>
      </c>
      <c r="J382" s="340" t="s">
        <v>1591</v>
      </c>
      <c r="K382" s="340" t="s">
        <v>2179</v>
      </c>
      <c r="L382" s="348" t="s">
        <v>103</v>
      </c>
      <c r="M382" s="340"/>
      <c r="N382" s="340"/>
      <c r="O382" s="340"/>
      <c r="Y382" s="24"/>
      <c r="Z382" s="24"/>
      <c r="AA382" s="24"/>
      <c r="AB382" s="24"/>
      <c r="AC382" s="24"/>
      <c r="AD382" s="24"/>
      <c r="AE382" s="24"/>
      <c r="AF382" s="24"/>
      <c r="AG382" s="24"/>
      <c r="AH382" s="24"/>
      <c r="AI382" s="24"/>
      <c r="AJ382" s="24"/>
      <c r="AK382" s="24"/>
      <c r="AL382" s="24"/>
      <c r="AM382" s="24"/>
      <c r="AN382" s="24"/>
      <c r="AO382" s="24"/>
    </row>
    <row r="383" spans="2:41" x14ac:dyDescent="0.25">
      <c r="B383" s="340">
        <v>64888</v>
      </c>
      <c r="C383" s="340" t="s">
        <v>2180</v>
      </c>
      <c r="D383" s="340" t="s">
        <v>1590</v>
      </c>
      <c r="E383" s="349" t="str">
        <f>HYPERLINK(Table20[[#This Row],[Map Link]],Table20[[#This Row],[Map Text]])</f>
        <v>Open Map</v>
      </c>
      <c r="F383" s="340" t="s">
        <v>2031</v>
      </c>
      <c r="G383" s="340" t="s">
        <v>769</v>
      </c>
      <c r="H383" s="340">
        <v>55.916486999999996</v>
      </c>
      <c r="I383" s="340">
        <v>-126.56829399999999</v>
      </c>
      <c r="J383" s="340" t="s">
        <v>1591</v>
      </c>
      <c r="K383" s="340" t="s">
        <v>2181</v>
      </c>
      <c r="L383" s="348" t="s">
        <v>181</v>
      </c>
      <c r="M383" s="340"/>
      <c r="N383" s="340"/>
      <c r="O383" s="340"/>
      <c r="Y383" s="24"/>
      <c r="Z383" s="24"/>
      <c r="AA383" s="24"/>
      <c r="AB383" s="24"/>
      <c r="AC383" s="24"/>
      <c r="AD383" s="24"/>
      <c r="AE383" s="24"/>
      <c r="AF383" s="24"/>
      <c r="AG383" s="24"/>
      <c r="AH383" s="24"/>
      <c r="AI383" s="24"/>
      <c r="AJ383" s="24"/>
      <c r="AK383" s="24"/>
      <c r="AL383" s="24"/>
      <c r="AM383" s="24"/>
      <c r="AN383" s="24"/>
      <c r="AO383" s="24"/>
    </row>
    <row r="384" spans="2:41" x14ac:dyDescent="0.25">
      <c r="B384" s="340">
        <v>65842</v>
      </c>
      <c r="C384" s="340" t="s">
        <v>2182</v>
      </c>
      <c r="D384" s="340" t="s">
        <v>1590</v>
      </c>
      <c r="E384" s="349" t="str">
        <f>HYPERLINK(Table20[[#This Row],[Map Link]],Table20[[#This Row],[Map Text]])</f>
        <v>Open Map</v>
      </c>
      <c r="F384" s="340" t="s">
        <v>2031</v>
      </c>
      <c r="G384" s="340" t="s">
        <v>769</v>
      </c>
      <c r="H384" s="340">
        <v>54.433138</v>
      </c>
      <c r="I384" s="340">
        <v>-126.13488700000001</v>
      </c>
      <c r="J384" s="340" t="s">
        <v>1591</v>
      </c>
      <c r="K384" s="340" t="s">
        <v>2183</v>
      </c>
      <c r="L384" s="348" t="s">
        <v>181</v>
      </c>
      <c r="M384" s="340"/>
      <c r="N384" s="340"/>
      <c r="O384" s="340"/>
      <c r="Y384" s="24"/>
      <c r="Z384" s="24"/>
      <c r="AA384" s="24"/>
      <c r="AB384" s="24"/>
      <c r="AC384" s="24"/>
      <c r="AD384" s="24"/>
      <c r="AE384" s="24"/>
      <c r="AF384" s="24"/>
      <c r="AG384" s="24"/>
      <c r="AH384" s="24"/>
      <c r="AI384" s="24"/>
      <c r="AJ384" s="24"/>
      <c r="AK384" s="24"/>
      <c r="AL384" s="24"/>
      <c r="AM384" s="24"/>
      <c r="AN384" s="24"/>
      <c r="AO384" s="24"/>
    </row>
    <row r="385" spans="2:41" x14ac:dyDescent="0.25">
      <c r="B385" s="340">
        <v>64796</v>
      </c>
      <c r="C385" s="340" t="s">
        <v>2184</v>
      </c>
      <c r="D385" s="340" t="s">
        <v>1590</v>
      </c>
      <c r="E385" s="349" t="str">
        <f>HYPERLINK(Table20[[#This Row],[Map Link]],Table20[[#This Row],[Map Text]])</f>
        <v>Open Map</v>
      </c>
      <c r="F385" s="340" t="s">
        <v>825</v>
      </c>
      <c r="G385" s="340" t="s">
        <v>826</v>
      </c>
      <c r="H385" s="340">
        <v>54.302500000000002</v>
      </c>
      <c r="I385" s="340">
        <v>-129.304722</v>
      </c>
      <c r="J385" s="340" t="s">
        <v>1591</v>
      </c>
      <c r="K385" s="340" t="s">
        <v>2185</v>
      </c>
      <c r="L385" s="348" t="s">
        <v>181</v>
      </c>
      <c r="M385" s="340"/>
      <c r="N385" s="340"/>
      <c r="O385" s="340"/>
      <c r="Y385" s="24"/>
      <c r="Z385" s="24"/>
      <c r="AA385" s="24"/>
      <c r="AB385" s="24"/>
      <c r="AC385" s="24"/>
      <c r="AD385" s="24"/>
      <c r="AE385" s="24"/>
      <c r="AF385" s="24"/>
      <c r="AG385" s="24"/>
      <c r="AH385" s="24"/>
      <c r="AI385" s="24"/>
      <c r="AJ385" s="24"/>
      <c r="AK385" s="24"/>
      <c r="AL385" s="24"/>
      <c r="AM385" s="24"/>
      <c r="AN385" s="24"/>
      <c r="AO385" s="24"/>
    </row>
    <row r="386" spans="2:41" x14ac:dyDescent="0.25">
      <c r="B386" s="340">
        <v>64795</v>
      </c>
      <c r="C386" s="340" t="s">
        <v>2186</v>
      </c>
      <c r="D386" s="340" t="s">
        <v>1590</v>
      </c>
      <c r="E386" s="349" t="str">
        <f>HYPERLINK(Table20[[#This Row],[Map Link]],Table20[[#This Row],[Map Text]])</f>
        <v>Open Map</v>
      </c>
      <c r="F386" s="340" t="s">
        <v>825</v>
      </c>
      <c r="G386" s="340" t="s">
        <v>826</v>
      </c>
      <c r="H386" s="340">
        <v>54.318610999999997</v>
      </c>
      <c r="I386" s="340">
        <v>-129.26055600000001</v>
      </c>
      <c r="J386" s="340" t="s">
        <v>1591</v>
      </c>
      <c r="K386" s="340" t="s">
        <v>2187</v>
      </c>
      <c r="L386" s="348" t="s">
        <v>181</v>
      </c>
      <c r="M386" s="340"/>
      <c r="N386" s="340"/>
      <c r="O386" s="340"/>
      <c r="Y386" s="24"/>
      <c r="Z386" s="24"/>
      <c r="AA386" s="24"/>
      <c r="AB386" s="24"/>
      <c r="AC386" s="24"/>
      <c r="AD386" s="24"/>
      <c r="AE386" s="24"/>
      <c r="AF386" s="24"/>
      <c r="AG386" s="24"/>
      <c r="AH386" s="24"/>
      <c r="AI386" s="24"/>
      <c r="AJ386" s="24"/>
      <c r="AK386" s="24"/>
      <c r="AL386" s="24"/>
      <c r="AM386" s="24"/>
      <c r="AN386" s="24"/>
      <c r="AO386" s="24"/>
    </row>
    <row r="387" spans="2:41" x14ac:dyDescent="0.25">
      <c r="B387" s="340">
        <v>60070</v>
      </c>
      <c r="C387" s="340" t="s">
        <v>2188</v>
      </c>
      <c r="D387" s="340" t="s">
        <v>1590</v>
      </c>
      <c r="E387" s="349" t="str">
        <f>HYPERLINK(Table20[[#This Row],[Map Link]],Table20[[#This Row],[Map Text]])</f>
        <v>Open Map</v>
      </c>
      <c r="F387" s="340" t="s">
        <v>2031</v>
      </c>
      <c r="G387" s="340" t="s">
        <v>769</v>
      </c>
      <c r="H387" s="340">
        <v>54.763055999999999</v>
      </c>
      <c r="I387" s="340">
        <v>-125.401667</v>
      </c>
      <c r="J387" s="340" t="s">
        <v>1591</v>
      </c>
      <c r="K387" s="340" t="s">
        <v>2189</v>
      </c>
      <c r="L387" s="348" t="s">
        <v>181</v>
      </c>
      <c r="M387" s="340"/>
      <c r="N387" s="340"/>
      <c r="O387" s="340"/>
      <c r="Y387" s="24"/>
      <c r="Z387" s="24"/>
      <c r="AA387" s="24"/>
      <c r="AB387" s="24"/>
      <c r="AC387" s="24"/>
      <c r="AD387" s="24"/>
      <c r="AE387" s="24"/>
      <c r="AF387" s="24"/>
      <c r="AG387" s="24"/>
      <c r="AH387" s="24"/>
      <c r="AI387" s="24"/>
      <c r="AJ387" s="24"/>
      <c r="AK387" s="24"/>
      <c r="AL387" s="24"/>
      <c r="AM387" s="24"/>
      <c r="AN387" s="24"/>
      <c r="AO387" s="24"/>
    </row>
    <row r="388" spans="2:41" x14ac:dyDescent="0.25">
      <c r="B388" s="340">
        <v>64939</v>
      </c>
      <c r="C388" s="340" t="s">
        <v>2190</v>
      </c>
      <c r="D388" s="340" t="s">
        <v>1590</v>
      </c>
      <c r="E388" s="349" t="str">
        <f>HYPERLINK(Table20[[#This Row],[Map Link]],Table20[[#This Row],[Map Text]])</f>
        <v>Open Map</v>
      </c>
      <c r="F388" s="340" t="s">
        <v>2031</v>
      </c>
      <c r="G388" s="340" t="s">
        <v>769</v>
      </c>
      <c r="H388" s="340">
        <v>54.876944000000002</v>
      </c>
      <c r="I388" s="340">
        <v>-125.13500000000001</v>
      </c>
      <c r="J388" s="340" t="s">
        <v>1591</v>
      </c>
      <c r="K388" s="340" t="s">
        <v>2191</v>
      </c>
      <c r="L388" s="348" t="s">
        <v>181</v>
      </c>
      <c r="M388" s="340"/>
      <c r="N388" s="340"/>
      <c r="O388" s="340"/>
      <c r="Y388" s="24"/>
      <c r="Z388" s="24"/>
      <c r="AA388" s="24"/>
      <c r="AB388" s="24"/>
      <c r="AC388" s="24"/>
      <c r="AD388" s="24"/>
      <c r="AE388" s="24"/>
      <c r="AF388" s="24"/>
      <c r="AG388" s="24"/>
      <c r="AH388" s="24"/>
      <c r="AI388" s="24"/>
      <c r="AJ388" s="24"/>
      <c r="AK388" s="24"/>
      <c r="AL388" s="24"/>
      <c r="AM388" s="24"/>
      <c r="AN388" s="24"/>
      <c r="AO388" s="24"/>
    </row>
    <row r="389" spans="2:41" x14ac:dyDescent="0.25">
      <c r="B389" s="340">
        <v>64862</v>
      </c>
      <c r="C389" s="340" t="s">
        <v>2192</v>
      </c>
      <c r="D389" s="340" t="s">
        <v>1590</v>
      </c>
      <c r="E389" s="349" t="str">
        <f>HYPERLINK(Table20[[#This Row],[Map Link]],Table20[[#This Row],[Map Text]])</f>
        <v>Open Map</v>
      </c>
      <c r="F389" s="340" t="s">
        <v>2031</v>
      </c>
      <c r="G389" s="340" t="s">
        <v>769</v>
      </c>
      <c r="H389" s="340">
        <v>53.933138</v>
      </c>
      <c r="I389" s="340">
        <v>-125.66818600000001</v>
      </c>
      <c r="J389" s="340" t="s">
        <v>1591</v>
      </c>
      <c r="K389" s="340" t="s">
        <v>2193</v>
      </c>
      <c r="L389" s="348" t="s">
        <v>181</v>
      </c>
      <c r="M389" s="340"/>
      <c r="N389" s="340"/>
      <c r="O389" s="340"/>
      <c r="Y389" s="24"/>
      <c r="Z389" s="24"/>
      <c r="AA389" s="24"/>
      <c r="AB389" s="24"/>
      <c r="AC389" s="24"/>
      <c r="AD389" s="24"/>
      <c r="AE389" s="24"/>
      <c r="AF389" s="24"/>
      <c r="AG389" s="24"/>
      <c r="AH389" s="24"/>
      <c r="AI389" s="24"/>
      <c r="AJ389" s="24"/>
      <c r="AK389" s="24"/>
      <c r="AL389" s="24"/>
      <c r="AM389" s="24"/>
      <c r="AN389" s="24"/>
      <c r="AO389" s="24"/>
    </row>
    <row r="390" spans="2:41" x14ac:dyDescent="0.25">
      <c r="B390" s="340">
        <v>9988</v>
      </c>
      <c r="C390" s="340" t="s">
        <v>776</v>
      </c>
      <c r="D390" s="340" t="s">
        <v>1036</v>
      </c>
      <c r="E390" s="349" t="str">
        <f>HYPERLINK(Table20[[#This Row],[Map Link]],Table20[[#This Row],[Map Text]])</f>
        <v>Open Map</v>
      </c>
      <c r="F390" s="340" t="s">
        <v>2031</v>
      </c>
      <c r="G390" s="340" t="s">
        <v>769</v>
      </c>
      <c r="H390" s="340">
        <v>54.089444</v>
      </c>
      <c r="I390" s="340">
        <v>-125.02805600000001</v>
      </c>
      <c r="J390" s="340" t="s">
        <v>1591</v>
      </c>
      <c r="K390" s="340" t="s">
        <v>2194</v>
      </c>
      <c r="L390" s="348" t="s">
        <v>103</v>
      </c>
      <c r="M390" s="340"/>
      <c r="N390" s="340"/>
      <c r="O390" s="340"/>
      <c r="Y390" s="24"/>
      <c r="Z390" s="24"/>
      <c r="AA390" s="24"/>
      <c r="AB390" s="24"/>
      <c r="AC390" s="24"/>
      <c r="AD390" s="24"/>
      <c r="AE390" s="24"/>
      <c r="AF390" s="24"/>
      <c r="AG390" s="24"/>
      <c r="AH390" s="24"/>
      <c r="AI390" s="24"/>
      <c r="AJ390" s="24"/>
      <c r="AK390" s="24"/>
      <c r="AL390" s="24"/>
      <c r="AM390" s="24"/>
      <c r="AN390" s="24"/>
      <c r="AO390" s="24"/>
    </row>
    <row r="391" spans="2:41" x14ac:dyDescent="0.25">
      <c r="B391" s="340">
        <v>9998</v>
      </c>
      <c r="C391" s="340" t="s">
        <v>2195</v>
      </c>
      <c r="D391" s="340" t="s">
        <v>1036</v>
      </c>
      <c r="E391" s="349" t="str">
        <f>HYPERLINK(Table20[[#This Row],[Map Link]],Table20[[#This Row],[Map Text]])</f>
        <v>Open Map</v>
      </c>
      <c r="F391" s="340" t="s">
        <v>2031</v>
      </c>
      <c r="G391" s="340" t="s">
        <v>769</v>
      </c>
      <c r="H391" s="340">
        <v>54.028888999999999</v>
      </c>
      <c r="I391" s="340">
        <v>-124.294444</v>
      </c>
      <c r="J391" s="340" t="s">
        <v>1591</v>
      </c>
      <c r="K391" s="340" t="s">
        <v>2196</v>
      </c>
      <c r="L391" s="348" t="s">
        <v>103</v>
      </c>
      <c r="M391" s="340"/>
      <c r="N391" s="340"/>
      <c r="O391" s="340"/>
      <c r="Y391" s="24"/>
      <c r="Z391" s="24"/>
      <c r="AA391" s="24"/>
      <c r="AB391" s="24"/>
      <c r="AC391" s="24"/>
      <c r="AD391" s="24"/>
      <c r="AE391" s="24"/>
      <c r="AF391" s="24"/>
      <c r="AG391" s="24"/>
      <c r="AH391" s="24"/>
      <c r="AI391" s="24"/>
      <c r="AJ391" s="24"/>
      <c r="AK391" s="24"/>
      <c r="AL391" s="24"/>
      <c r="AM391" s="24"/>
      <c r="AN391" s="24"/>
      <c r="AO391" s="24"/>
    </row>
    <row r="392" spans="2:41" x14ac:dyDescent="0.25">
      <c r="B392" s="340">
        <v>65848</v>
      </c>
      <c r="C392" s="340" t="s">
        <v>2197</v>
      </c>
      <c r="D392" s="340" t="s">
        <v>1590</v>
      </c>
      <c r="E392" s="349" t="str">
        <f>HYPERLINK(Table20[[#This Row],[Map Link]],Table20[[#This Row],[Map Text]])</f>
        <v>Open Map</v>
      </c>
      <c r="F392" s="340" t="s">
        <v>2031</v>
      </c>
      <c r="G392" s="340" t="s">
        <v>769</v>
      </c>
      <c r="H392" s="340">
        <v>54.113056</v>
      </c>
      <c r="I392" s="340">
        <v>-126.751667</v>
      </c>
      <c r="J392" s="340" t="s">
        <v>1591</v>
      </c>
      <c r="K392" s="340" t="s">
        <v>2198</v>
      </c>
      <c r="L392" s="348" t="s">
        <v>181</v>
      </c>
      <c r="M392" s="340"/>
      <c r="N392" s="340"/>
      <c r="O392" s="340"/>
      <c r="Y392" s="24"/>
      <c r="Z392" s="24"/>
      <c r="AA392" s="24"/>
      <c r="AB392" s="24"/>
      <c r="AC392" s="24"/>
      <c r="AD392" s="24"/>
      <c r="AE392" s="24"/>
      <c r="AF392" s="24"/>
      <c r="AG392" s="24"/>
      <c r="AH392" s="24"/>
      <c r="AI392" s="24"/>
      <c r="AJ392" s="24"/>
      <c r="AK392" s="24"/>
      <c r="AL392" s="24"/>
      <c r="AM392" s="24"/>
      <c r="AN392" s="24"/>
      <c r="AO392" s="24"/>
    </row>
    <row r="393" spans="2:41" x14ac:dyDescent="0.25">
      <c r="B393" s="340">
        <v>64845</v>
      </c>
      <c r="C393" s="340" t="s">
        <v>2199</v>
      </c>
      <c r="D393" s="340" t="s">
        <v>1590</v>
      </c>
      <c r="E393" s="349" t="str">
        <f>HYPERLINK(Table20[[#This Row],[Map Link]],Table20[[#This Row],[Map Text]])</f>
        <v>Open Map</v>
      </c>
      <c r="F393" s="340" t="s">
        <v>2031</v>
      </c>
      <c r="G393" s="340" t="s">
        <v>769</v>
      </c>
      <c r="H393" s="340">
        <v>54.149822999999998</v>
      </c>
      <c r="I393" s="340">
        <v>-124.41815200000001</v>
      </c>
      <c r="J393" s="340" t="s">
        <v>1591</v>
      </c>
      <c r="K393" s="340" t="s">
        <v>2200</v>
      </c>
      <c r="L393" s="348" t="s">
        <v>181</v>
      </c>
      <c r="M393" s="340"/>
      <c r="N393" s="340"/>
      <c r="O393" s="340"/>
      <c r="Y393" s="24"/>
      <c r="Z393" s="24"/>
      <c r="AA393" s="24"/>
      <c r="AB393" s="24"/>
      <c r="AC393" s="24"/>
      <c r="AD393" s="24"/>
      <c r="AE393" s="24"/>
      <c r="AF393" s="24"/>
      <c r="AG393" s="24"/>
      <c r="AH393" s="24"/>
      <c r="AI393" s="24"/>
      <c r="AJ393" s="24"/>
      <c r="AK393" s="24"/>
      <c r="AL393" s="24"/>
      <c r="AM393" s="24"/>
      <c r="AN393" s="24"/>
      <c r="AO393" s="24"/>
    </row>
    <row r="394" spans="2:41" x14ac:dyDescent="0.25">
      <c r="B394" s="340">
        <v>3557</v>
      </c>
      <c r="C394" s="340" t="s">
        <v>2201</v>
      </c>
      <c r="D394" s="340" t="s">
        <v>1597</v>
      </c>
      <c r="E394" s="349" t="str">
        <f>HYPERLINK(Table20[[#This Row],[Map Link]],Table20[[#This Row],[Map Text]])</f>
        <v>Open Map</v>
      </c>
      <c r="F394" s="340" t="s">
        <v>2031</v>
      </c>
      <c r="G394" s="340" t="s">
        <v>769</v>
      </c>
      <c r="H394" s="340">
        <v>54.413888999999998</v>
      </c>
      <c r="I394" s="340">
        <v>-126.194444</v>
      </c>
      <c r="J394" s="340" t="s">
        <v>1591</v>
      </c>
      <c r="K394" s="340" t="s">
        <v>2202</v>
      </c>
      <c r="L394" s="348" t="s">
        <v>103</v>
      </c>
      <c r="M394" s="340"/>
      <c r="N394" s="340"/>
      <c r="O394" s="340"/>
      <c r="Y394" s="24"/>
      <c r="Z394" s="24"/>
      <c r="AA394" s="24"/>
      <c r="AB394" s="24"/>
      <c r="AC394" s="24"/>
      <c r="AD394" s="24"/>
      <c r="AE394" s="24"/>
      <c r="AF394" s="24"/>
      <c r="AG394" s="24"/>
      <c r="AH394" s="24"/>
      <c r="AI394" s="24"/>
      <c r="AJ394" s="24"/>
      <c r="AK394" s="24"/>
      <c r="AL394" s="24"/>
      <c r="AM394" s="24"/>
      <c r="AN394" s="24"/>
      <c r="AO394" s="24"/>
    </row>
    <row r="395" spans="2:41" x14ac:dyDescent="0.25">
      <c r="B395" s="340">
        <v>37895</v>
      </c>
      <c r="C395" s="340" t="s">
        <v>786</v>
      </c>
      <c r="D395" s="340" t="s">
        <v>1036</v>
      </c>
      <c r="E395" s="349" t="str">
        <f>HYPERLINK(Table20[[#This Row],[Map Link]],Table20[[#This Row],[Map Text]])</f>
        <v>Open Map</v>
      </c>
      <c r="F395" s="340" t="s">
        <v>2031</v>
      </c>
      <c r="G395" s="340" t="s">
        <v>769</v>
      </c>
      <c r="H395" s="340">
        <v>55.318055999999999</v>
      </c>
      <c r="I395" s="340">
        <v>-126.625</v>
      </c>
      <c r="J395" s="340" t="s">
        <v>1591</v>
      </c>
      <c r="K395" s="340" t="s">
        <v>2203</v>
      </c>
      <c r="L395" s="348" t="s">
        <v>103</v>
      </c>
      <c r="M395" s="340"/>
      <c r="N395" s="340"/>
      <c r="O395" s="340"/>
      <c r="Y395" s="24"/>
      <c r="Z395" s="24"/>
      <c r="AA395" s="24"/>
      <c r="AB395" s="24"/>
      <c r="AC395" s="24"/>
      <c r="AD395" s="24"/>
      <c r="AE395" s="24"/>
      <c r="AF395" s="24"/>
      <c r="AG395" s="24"/>
      <c r="AH395" s="24"/>
      <c r="AI395" s="24"/>
      <c r="AJ395" s="24"/>
      <c r="AK395" s="24"/>
      <c r="AL395" s="24"/>
      <c r="AM395" s="24"/>
      <c r="AN395" s="24"/>
      <c r="AO395" s="24"/>
    </row>
    <row r="396" spans="2:41" x14ac:dyDescent="0.25">
      <c r="B396" s="340">
        <v>3587</v>
      </c>
      <c r="C396" s="340" t="s">
        <v>772</v>
      </c>
      <c r="D396" s="340" t="s">
        <v>1036</v>
      </c>
      <c r="E396" s="349" t="str">
        <f>HYPERLINK(Table20[[#This Row],[Map Link]],Table20[[#This Row],[Map Text]])</f>
        <v>Open Map</v>
      </c>
      <c r="F396" s="340" t="s">
        <v>2031</v>
      </c>
      <c r="G396" s="340" t="s">
        <v>769</v>
      </c>
      <c r="H396" s="340">
        <v>54.066487000000002</v>
      </c>
      <c r="I396" s="340">
        <v>-124.55148699999999</v>
      </c>
      <c r="J396" s="340" t="s">
        <v>1591</v>
      </c>
      <c r="K396" s="340" t="s">
        <v>2204</v>
      </c>
      <c r="L396" s="348" t="s">
        <v>103</v>
      </c>
      <c r="M396" s="340"/>
      <c r="N396" s="340"/>
      <c r="O396" s="340"/>
      <c r="Y396" s="24"/>
      <c r="Z396" s="24"/>
      <c r="AA396" s="24"/>
      <c r="AB396" s="24"/>
      <c r="AC396" s="24"/>
      <c r="AD396" s="24"/>
      <c r="AE396" s="24"/>
      <c r="AF396" s="24"/>
      <c r="AG396" s="24"/>
      <c r="AH396" s="24"/>
      <c r="AI396" s="24"/>
      <c r="AJ396" s="24"/>
      <c r="AK396" s="24"/>
      <c r="AL396" s="24"/>
      <c r="AM396" s="24"/>
      <c r="AN396" s="24"/>
      <c r="AO396" s="24"/>
    </row>
    <row r="397" spans="2:41" x14ac:dyDescent="0.25">
      <c r="B397" s="340">
        <v>64798</v>
      </c>
      <c r="C397" s="340" t="s">
        <v>2205</v>
      </c>
      <c r="D397" s="340" t="s">
        <v>1590</v>
      </c>
      <c r="E397" s="349" t="str">
        <f>HYPERLINK(Table20[[#This Row],[Map Link]],Table20[[#This Row],[Map Text]])</f>
        <v>Open Map</v>
      </c>
      <c r="F397" s="340" t="s">
        <v>494</v>
      </c>
      <c r="G397" s="340" t="s">
        <v>495</v>
      </c>
      <c r="H397" s="340">
        <v>54.016666999999998</v>
      </c>
      <c r="I397" s="340">
        <v>-122.626389</v>
      </c>
      <c r="J397" s="340" t="s">
        <v>1591</v>
      </c>
      <c r="K397" s="340" t="s">
        <v>2206</v>
      </c>
      <c r="L397" s="348" t="s">
        <v>181</v>
      </c>
      <c r="M397" s="340"/>
      <c r="N397" s="340"/>
      <c r="O397" s="340"/>
      <c r="Y397" s="24"/>
      <c r="Z397" s="24"/>
      <c r="AA397" s="24"/>
      <c r="AB397" s="24"/>
      <c r="AC397" s="24"/>
      <c r="AD397" s="24"/>
      <c r="AE397" s="24"/>
      <c r="AF397" s="24"/>
      <c r="AG397" s="24"/>
      <c r="AH397" s="24"/>
      <c r="AI397" s="24"/>
      <c r="AJ397" s="24"/>
      <c r="AK397" s="24"/>
      <c r="AL397" s="24"/>
      <c r="AM397" s="24"/>
      <c r="AN397" s="24"/>
      <c r="AO397" s="24"/>
    </row>
    <row r="398" spans="2:41" x14ac:dyDescent="0.25">
      <c r="B398" s="340">
        <v>64797</v>
      </c>
      <c r="C398" s="340" t="s">
        <v>2207</v>
      </c>
      <c r="D398" s="340" t="s">
        <v>1590</v>
      </c>
      <c r="E398" s="349" t="str">
        <f>HYPERLINK(Table20[[#This Row],[Map Link]],Table20[[#This Row],[Map Text]])</f>
        <v>Open Map</v>
      </c>
      <c r="F398" s="340" t="s">
        <v>494</v>
      </c>
      <c r="G398" s="340" t="s">
        <v>495</v>
      </c>
      <c r="H398" s="340">
        <v>53.916507000000003</v>
      </c>
      <c r="I398" s="340">
        <v>-122.75142</v>
      </c>
      <c r="J398" s="340" t="s">
        <v>1591</v>
      </c>
      <c r="K398" s="340" t="s">
        <v>2208</v>
      </c>
      <c r="L398" s="348" t="s">
        <v>181</v>
      </c>
      <c r="M398" s="340"/>
      <c r="N398" s="340"/>
      <c r="O398" s="340"/>
      <c r="Y398" s="24"/>
      <c r="Z398" s="24"/>
      <c r="AA398" s="24"/>
      <c r="AB398" s="24"/>
      <c r="AC398" s="24"/>
      <c r="AD398" s="24"/>
      <c r="AE398" s="24"/>
      <c r="AF398" s="24"/>
      <c r="AG398" s="24"/>
      <c r="AH398" s="24"/>
      <c r="AI398" s="24"/>
      <c r="AJ398" s="24"/>
      <c r="AK398" s="24"/>
      <c r="AL398" s="24"/>
      <c r="AM398" s="24"/>
      <c r="AN398" s="24"/>
      <c r="AO398" s="24"/>
    </row>
    <row r="399" spans="2:41" x14ac:dyDescent="0.25">
      <c r="B399" s="340">
        <v>3599</v>
      </c>
      <c r="C399" s="340" t="s">
        <v>788</v>
      </c>
      <c r="D399" s="340" t="s">
        <v>1728</v>
      </c>
      <c r="E399" s="349" t="str">
        <f>HYPERLINK(Table20[[#This Row],[Map Link]],Table20[[#This Row],[Map Text]])</f>
        <v>Open Map</v>
      </c>
      <c r="F399" s="340" t="s">
        <v>2031</v>
      </c>
      <c r="G399" s="340" t="s">
        <v>769</v>
      </c>
      <c r="H399" s="340">
        <v>54.444443999999997</v>
      </c>
      <c r="I399" s="340">
        <v>-124.25916700000001</v>
      </c>
      <c r="J399" s="340" t="s">
        <v>1591</v>
      </c>
      <c r="K399" s="340" t="s">
        <v>2209</v>
      </c>
      <c r="L399" s="348" t="s">
        <v>103</v>
      </c>
      <c r="M399" s="340"/>
      <c r="N399" s="340"/>
      <c r="O399" s="340"/>
      <c r="Y399" s="24"/>
      <c r="Z399" s="24"/>
      <c r="AA399" s="24"/>
      <c r="AB399" s="24"/>
      <c r="AC399" s="24"/>
      <c r="AD399" s="24"/>
      <c r="AE399" s="24"/>
      <c r="AF399" s="24"/>
      <c r="AG399" s="24"/>
      <c r="AH399" s="24"/>
      <c r="AI399" s="24"/>
      <c r="AJ399" s="24"/>
      <c r="AK399" s="24"/>
      <c r="AL399" s="24"/>
      <c r="AM399" s="24"/>
      <c r="AN399" s="24"/>
      <c r="AO399" s="24"/>
    </row>
    <row r="400" spans="2:41" x14ac:dyDescent="0.25">
      <c r="B400" s="340">
        <v>65845</v>
      </c>
      <c r="C400" s="340" t="s">
        <v>2210</v>
      </c>
      <c r="D400" s="340" t="s">
        <v>1590</v>
      </c>
      <c r="E400" s="349" t="str">
        <f>HYPERLINK(Table20[[#This Row],[Map Link]],Table20[[#This Row],[Map Text]])</f>
        <v>Open Map</v>
      </c>
      <c r="F400" s="340" t="s">
        <v>2031</v>
      </c>
      <c r="G400" s="340" t="s">
        <v>769</v>
      </c>
      <c r="H400" s="340">
        <v>54.333137000000001</v>
      </c>
      <c r="I400" s="340">
        <v>-126.14155</v>
      </c>
      <c r="J400" s="340" t="s">
        <v>1591</v>
      </c>
      <c r="K400" s="340" t="s">
        <v>2211</v>
      </c>
      <c r="L400" s="348" t="s">
        <v>181</v>
      </c>
      <c r="M400" s="340"/>
      <c r="N400" s="340"/>
      <c r="O400" s="340"/>
      <c r="Y400" s="24"/>
      <c r="Z400" s="24"/>
      <c r="AA400" s="24"/>
      <c r="AB400" s="24"/>
      <c r="AC400" s="24"/>
      <c r="AD400" s="24"/>
      <c r="AE400" s="24"/>
      <c r="AF400" s="24"/>
      <c r="AG400" s="24"/>
      <c r="AH400" s="24"/>
      <c r="AI400" s="24"/>
      <c r="AJ400" s="24"/>
      <c r="AK400" s="24"/>
      <c r="AL400" s="24"/>
      <c r="AM400" s="24"/>
      <c r="AN400" s="24"/>
      <c r="AO400" s="24"/>
    </row>
    <row r="401" spans="2:41" x14ac:dyDescent="0.25">
      <c r="B401" s="340">
        <v>3726</v>
      </c>
      <c r="C401" s="340" t="s">
        <v>796</v>
      </c>
      <c r="D401" s="340" t="s">
        <v>1036</v>
      </c>
      <c r="E401" s="349" t="str">
        <f>HYPERLINK(Table20[[#This Row],[Map Link]],Table20[[#This Row],[Map Text]])</f>
        <v>Open Map</v>
      </c>
      <c r="F401" s="340" t="s">
        <v>2031</v>
      </c>
      <c r="G401" s="340" t="s">
        <v>769</v>
      </c>
      <c r="H401" s="340">
        <v>54.049804999999999</v>
      </c>
      <c r="I401" s="340">
        <v>-125.751526</v>
      </c>
      <c r="J401" s="340" t="s">
        <v>1591</v>
      </c>
      <c r="K401" s="340" t="s">
        <v>2212</v>
      </c>
      <c r="L401" s="348" t="s">
        <v>103</v>
      </c>
      <c r="M401" s="340"/>
      <c r="N401" s="340"/>
      <c r="O401" s="340"/>
      <c r="Y401" s="24"/>
      <c r="Z401" s="24"/>
      <c r="AA401" s="24"/>
      <c r="AB401" s="24"/>
      <c r="AC401" s="24"/>
      <c r="AD401" s="24"/>
      <c r="AE401" s="24"/>
      <c r="AF401" s="24"/>
      <c r="AG401" s="24"/>
      <c r="AH401" s="24"/>
      <c r="AI401" s="24"/>
      <c r="AJ401" s="24"/>
      <c r="AK401" s="24"/>
      <c r="AL401" s="24"/>
      <c r="AM401" s="24"/>
      <c r="AN401" s="24"/>
      <c r="AO401" s="24"/>
    </row>
    <row r="402" spans="2:41" x14ac:dyDescent="0.25">
      <c r="B402" s="340">
        <v>64860</v>
      </c>
      <c r="C402" s="340" t="s">
        <v>2213</v>
      </c>
      <c r="D402" s="340" t="s">
        <v>1590</v>
      </c>
      <c r="E402" s="349" t="str">
        <f>HYPERLINK(Table20[[#This Row],[Map Link]],Table20[[#This Row],[Map Text]])</f>
        <v>Open Map</v>
      </c>
      <c r="F402" s="340" t="s">
        <v>2031</v>
      </c>
      <c r="G402" s="340" t="s">
        <v>769</v>
      </c>
      <c r="H402" s="340">
        <v>54.016469000000001</v>
      </c>
      <c r="I402" s="340">
        <v>-125.951532</v>
      </c>
      <c r="J402" s="340" t="s">
        <v>1591</v>
      </c>
      <c r="K402" s="340" t="s">
        <v>2214</v>
      </c>
      <c r="L402" s="348" t="s">
        <v>181</v>
      </c>
      <c r="M402" s="340"/>
      <c r="N402" s="340"/>
      <c r="O402" s="340"/>
      <c r="Y402" s="24"/>
      <c r="Z402" s="24"/>
      <c r="AA402" s="24"/>
      <c r="AB402" s="24"/>
      <c r="AC402" s="24"/>
      <c r="AD402" s="24"/>
      <c r="AE402" s="24"/>
      <c r="AF402" s="24"/>
      <c r="AG402" s="24"/>
      <c r="AH402" s="24"/>
      <c r="AI402" s="24"/>
      <c r="AJ402" s="24"/>
      <c r="AK402" s="24"/>
      <c r="AL402" s="24"/>
      <c r="AM402" s="24"/>
      <c r="AN402" s="24"/>
      <c r="AO402" s="24"/>
    </row>
    <row r="403" spans="2:41" x14ac:dyDescent="0.25">
      <c r="B403" s="340">
        <v>38874</v>
      </c>
      <c r="C403" s="340" t="s">
        <v>773</v>
      </c>
      <c r="D403" s="340" t="s">
        <v>1880</v>
      </c>
      <c r="E403" s="349" t="str">
        <f>HYPERLINK(Table20[[#This Row],[Map Link]],Table20[[#This Row],[Map Text]])</f>
        <v>Open Map</v>
      </c>
      <c r="F403" s="340" t="s">
        <v>2031</v>
      </c>
      <c r="G403" s="340" t="s">
        <v>769</v>
      </c>
      <c r="H403" s="340">
        <v>54.060277999999997</v>
      </c>
      <c r="I403" s="340">
        <v>-124.843889</v>
      </c>
      <c r="J403" s="340" t="s">
        <v>1591</v>
      </c>
      <c r="K403" s="340" t="s">
        <v>2215</v>
      </c>
      <c r="L403" s="348" t="s">
        <v>103</v>
      </c>
      <c r="M403" s="340"/>
      <c r="N403" s="340"/>
      <c r="O403" s="340"/>
      <c r="Y403" s="24"/>
      <c r="Z403" s="24"/>
      <c r="AA403" s="24"/>
      <c r="AB403" s="24"/>
      <c r="AC403" s="24"/>
      <c r="AD403" s="24"/>
      <c r="AE403" s="24"/>
      <c r="AF403" s="24"/>
      <c r="AG403" s="24"/>
      <c r="AH403" s="24"/>
      <c r="AI403" s="24"/>
      <c r="AJ403" s="24"/>
      <c r="AK403" s="24"/>
      <c r="AL403" s="24"/>
      <c r="AM403" s="24"/>
      <c r="AN403" s="24"/>
      <c r="AO403" s="24"/>
    </row>
    <row r="404" spans="2:41" x14ac:dyDescent="0.25">
      <c r="B404" s="340">
        <v>64850</v>
      </c>
      <c r="C404" s="340" t="s">
        <v>2216</v>
      </c>
      <c r="D404" s="340" t="s">
        <v>1590</v>
      </c>
      <c r="E404" s="349" t="str">
        <f>HYPERLINK(Table20[[#This Row],[Map Link]],Table20[[#This Row],[Map Text]])</f>
        <v>Open Map</v>
      </c>
      <c r="F404" s="340" t="s">
        <v>2031</v>
      </c>
      <c r="G404" s="340" t="s">
        <v>769</v>
      </c>
      <c r="H404" s="340">
        <v>54.099818999999997</v>
      </c>
      <c r="I404" s="340">
        <v>-124.63482399999999</v>
      </c>
      <c r="J404" s="340" t="s">
        <v>1591</v>
      </c>
      <c r="K404" s="340" t="s">
        <v>2217</v>
      </c>
      <c r="L404" s="348" t="s">
        <v>181</v>
      </c>
      <c r="M404" s="340"/>
      <c r="N404" s="340"/>
      <c r="O404" s="340"/>
      <c r="Y404" s="24"/>
      <c r="Z404" s="24"/>
      <c r="AA404" s="24"/>
      <c r="AB404" s="24"/>
      <c r="AC404" s="24"/>
      <c r="AD404" s="24"/>
      <c r="AE404" s="24"/>
      <c r="AF404" s="24"/>
      <c r="AG404" s="24"/>
      <c r="AH404" s="24"/>
      <c r="AI404" s="24"/>
      <c r="AJ404" s="24"/>
      <c r="AK404" s="24"/>
      <c r="AL404" s="24"/>
      <c r="AM404" s="24"/>
      <c r="AN404" s="24"/>
      <c r="AO404" s="24"/>
    </row>
    <row r="405" spans="2:41" x14ac:dyDescent="0.25">
      <c r="B405" s="340">
        <v>65843</v>
      </c>
      <c r="C405" s="340" t="s">
        <v>2218</v>
      </c>
      <c r="D405" s="340" t="s">
        <v>1590</v>
      </c>
      <c r="E405" s="349" t="str">
        <f>HYPERLINK(Table20[[#This Row],[Map Link]],Table20[[#This Row],[Map Text]])</f>
        <v>Open Map</v>
      </c>
      <c r="F405" s="340" t="s">
        <v>2031</v>
      </c>
      <c r="G405" s="340" t="s">
        <v>769</v>
      </c>
      <c r="H405" s="340">
        <v>54.022778000000002</v>
      </c>
      <c r="I405" s="340">
        <v>-126.67749999999999</v>
      </c>
      <c r="J405" s="340" t="s">
        <v>1591</v>
      </c>
      <c r="K405" s="340" t="s">
        <v>2219</v>
      </c>
      <c r="L405" s="348" t="s">
        <v>181</v>
      </c>
      <c r="M405" s="340"/>
      <c r="N405" s="340"/>
      <c r="O405" s="340"/>
      <c r="Y405" s="24"/>
      <c r="Z405" s="24"/>
      <c r="AA405" s="24"/>
      <c r="AB405" s="24"/>
      <c r="AC405" s="24"/>
      <c r="AD405" s="24"/>
      <c r="AE405" s="24"/>
      <c r="AF405" s="24"/>
      <c r="AG405" s="24"/>
      <c r="AH405" s="24"/>
      <c r="AI405" s="24"/>
      <c r="AJ405" s="24"/>
      <c r="AK405" s="24"/>
      <c r="AL405" s="24"/>
      <c r="AM405" s="24"/>
      <c r="AN405" s="24"/>
      <c r="AO405" s="24"/>
    </row>
    <row r="406" spans="2:41" x14ac:dyDescent="0.25">
      <c r="B406" s="340">
        <v>6059</v>
      </c>
      <c r="C406" s="340" t="s">
        <v>859</v>
      </c>
      <c r="D406" s="340" t="s">
        <v>1036</v>
      </c>
      <c r="E406" s="349" t="str">
        <f>HYPERLINK(Table20[[#This Row],[Map Link]],Table20[[#This Row],[Map Text]])</f>
        <v>Open Map</v>
      </c>
      <c r="F406" s="340" t="s">
        <v>2031</v>
      </c>
      <c r="G406" s="340" t="s">
        <v>769</v>
      </c>
      <c r="H406" s="340">
        <v>55.783175999999997</v>
      </c>
      <c r="I406" s="340">
        <v>-124.70155699999999</v>
      </c>
      <c r="J406" s="340" t="s">
        <v>1591</v>
      </c>
      <c r="K406" s="340" t="s">
        <v>2220</v>
      </c>
      <c r="L406" s="348" t="s">
        <v>103</v>
      </c>
      <c r="M406" s="340"/>
      <c r="N406" s="340"/>
      <c r="O406" s="340"/>
      <c r="Y406" s="24"/>
      <c r="Z406" s="24"/>
      <c r="AA406" s="24"/>
      <c r="AB406" s="24"/>
      <c r="AC406" s="24"/>
      <c r="AD406" s="24"/>
      <c r="AE406" s="24"/>
      <c r="AF406" s="24"/>
      <c r="AG406" s="24"/>
      <c r="AH406" s="24"/>
      <c r="AI406" s="24"/>
      <c r="AJ406" s="24"/>
      <c r="AK406" s="24"/>
      <c r="AL406" s="24"/>
      <c r="AM406" s="24"/>
      <c r="AN406" s="24"/>
      <c r="AO406" s="24"/>
    </row>
    <row r="407" spans="2:41" x14ac:dyDescent="0.25">
      <c r="B407" s="340">
        <v>53996</v>
      </c>
      <c r="C407" s="340" t="s">
        <v>2221</v>
      </c>
      <c r="D407" s="340" t="s">
        <v>1036</v>
      </c>
      <c r="E407" s="349" t="str">
        <f>HYPERLINK(Table20[[#This Row],[Map Link]],Table20[[#This Row],[Map Text]])</f>
        <v>Open Map</v>
      </c>
      <c r="F407" s="340" t="s">
        <v>825</v>
      </c>
      <c r="G407" s="340" t="s">
        <v>826</v>
      </c>
      <c r="H407" s="340">
        <v>54.994205000000001</v>
      </c>
      <c r="I407" s="340">
        <v>-129.95586800000001</v>
      </c>
      <c r="J407" s="340" t="s">
        <v>1591</v>
      </c>
      <c r="K407" s="340" t="s">
        <v>2222</v>
      </c>
      <c r="L407" s="348" t="s">
        <v>103</v>
      </c>
      <c r="M407" s="340"/>
      <c r="N407" s="340"/>
      <c r="O407" s="340"/>
      <c r="Y407" s="24"/>
      <c r="Z407" s="24"/>
      <c r="AA407" s="24"/>
      <c r="AB407" s="24"/>
      <c r="AC407" s="24"/>
      <c r="AD407" s="24"/>
      <c r="AE407" s="24"/>
      <c r="AF407" s="24"/>
      <c r="AG407" s="24"/>
      <c r="AH407" s="24"/>
      <c r="AI407" s="24"/>
      <c r="AJ407" s="24"/>
      <c r="AK407" s="24"/>
      <c r="AL407" s="24"/>
      <c r="AM407" s="24"/>
      <c r="AN407" s="24"/>
      <c r="AO407" s="24"/>
    </row>
    <row r="408" spans="2:41" x14ac:dyDescent="0.25">
      <c r="B408" s="340">
        <v>64794</v>
      </c>
      <c r="C408" s="340" t="s">
        <v>2223</v>
      </c>
      <c r="D408" s="340" t="s">
        <v>1590</v>
      </c>
      <c r="E408" s="349" t="str">
        <f>HYPERLINK(Table20[[#This Row],[Map Link]],Table20[[#This Row],[Map Text]])</f>
        <v>Open Map</v>
      </c>
      <c r="F408" s="340" t="s">
        <v>825</v>
      </c>
      <c r="G408" s="340" t="s">
        <v>826</v>
      </c>
      <c r="H408" s="340">
        <v>54.316428999999999</v>
      </c>
      <c r="I408" s="340">
        <v>-129.21831599999999</v>
      </c>
      <c r="J408" s="340" t="s">
        <v>1591</v>
      </c>
      <c r="K408" s="340" t="s">
        <v>2224</v>
      </c>
      <c r="L408" s="348" t="s">
        <v>181</v>
      </c>
      <c r="M408" s="340"/>
      <c r="N408" s="340"/>
      <c r="O408" s="340"/>
      <c r="Y408" s="24"/>
      <c r="Z408" s="24"/>
      <c r="AA408" s="24"/>
      <c r="AB408" s="24"/>
      <c r="AC408" s="24"/>
      <c r="AD408" s="24"/>
      <c r="AE408" s="24"/>
      <c r="AF408" s="24"/>
      <c r="AG408" s="24"/>
      <c r="AH408" s="24"/>
      <c r="AI408" s="24"/>
      <c r="AJ408" s="24"/>
      <c r="AK408" s="24"/>
      <c r="AL408" s="24"/>
      <c r="AM408" s="24"/>
      <c r="AN408" s="24"/>
      <c r="AO408" s="24"/>
    </row>
    <row r="409" spans="2:41" x14ac:dyDescent="0.25">
      <c r="B409" s="340">
        <v>64793</v>
      </c>
      <c r="C409" s="340" t="s">
        <v>2225</v>
      </c>
      <c r="D409" s="340" t="s">
        <v>1590</v>
      </c>
      <c r="E409" s="349" t="str">
        <f>HYPERLINK(Table20[[#This Row],[Map Link]],Table20[[#This Row],[Map Text]])</f>
        <v>Open Map</v>
      </c>
      <c r="F409" s="340" t="s">
        <v>825</v>
      </c>
      <c r="G409" s="340" t="s">
        <v>826</v>
      </c>
      <c r="H409" s="340">
        <v>54.316428999999999</v>
      </c>
      <c r="I409" s="340">
        <v>-129.201649</v>
      </c>
      <c r="J409" s="340" t="s">
        <v>1591</v>
      </c>
      <c r="K409" s="340" t="s">
        <v>2226</v>
      </c>
      <c r="L409" s="348" t="s">
        <v>181</v>
      </c>
      <c r="M409" s="340"/>
      <c r="N409" s="340"/>
      <c r="O409" s="340"/>
      <c r="Y409" s="24"/>
      <c r="Z409" s="24"/>
      <c r="AA409" s="24"/>
      <c r="AB409" s="24"/>
      <c r="AC409" s="24"/>
      <c r="AD409" s="24"/>
      <c r="AE409" s="24"/>
      <c r="AF409" s="24"/>
      <c r="AG409" s="24"/>
      <c r="AH409" s="24"/>
      <c r="AI409" s="24"/>
      <c r="AJ409" s="24"/>
      <c r="AK409" s="24"/>
      <c r="AL409" s="24"/>
      <c r="AM409" s="24"/>
      <c r="AN409" s="24"/>
      <c r="AO409" s="24"/>
    </row>
    <row r="410" spans="2:41" x14ac:dyDescent="0.25">
      <c r="B410" s="340">
        <v>62321</v>
      </c>
      <c r="C410" s="340" t="s">
        <v>2227</v>
      </c>
      <c r="D410" s="340" t="s">
        <v>1590</v>
      </c>
      <c r="E410" s="349" t="str">
        <f>HYPERLINK(Table20[[#This Row],[Map Link]],Table20[[#This Row],[Map Text]])</f>
        <v>Open Map</v>
      </c>
      <c r="F410" s="340" t="s">
        <v>825</v>
      </c>
      <c r="G410" s="340" t="s">
        <v>826</v>
      </c>
      <c r="H410" s="340">
        <v>55.269444</v>
      </c>
      <c r="I410" s="340">
        <v>-127.680556</v>
      </c>
      <c r="J410" s="340" t="s">
        <v>1591</v>
      </c>
      <c r="K410" s="340" t="s">
        <v>2228</v>
      </c>
      <c r="L410" s="348" t="s">
        <v>181</v>
      </c>
      <c r="M410" s="340"/>
      <c r="N410" s="340"/>
      <c r="O410" s="340"/>
      <c r="Y410" s="24"/>
      <c r="Z410" s="24"/>
      <c r="AA410" s="24"/>
      <c r="AB410" s="24"/>
      <c r="AC410" s="24"/>
      <c r="AD410" s="24"/>
      <c r="AE410" s="24"/>
      <c r="AF410" s="24"/>
      <c r="AG410" s="24"/>
      <c r="AH410" s="24"/>
      <c r="AI410" s="24"/>
      <c r="AJ410" s="24"/>
      <c r="AK410" s="24"/>
      <c r="AL410" s="24"/>
      <c r="AM410" s="24"/>
      <c r="AN410" s="24"/>
      <c r="AO410" s="24"/>
    </row>
    <row r="411" spans="2:41" x14ac:dyDescent="0.25">
      <c r="B411" s="340">
        <v>41063</v>
      </c>
      <c r="C411" s="340" t="s">
        <v>994</v>
      </c>
      <c r="D411" s="340" t="s">
        <v>1597</v>
      </c>
      <c r="E411" s="349" t="str">
        <f>HYPERLINK(Table20[[#This Row],[Map Link]],Table20[[#This Row],[Map Text]])</f>
        <v>Open Map</v>
      </c>
      <c r="F411" s="340" t="s">
        <v>825</v>
      </c>
      <c r="G411" s="340" t="s">
        <v>826</v>
      </c>
      <c r="H411" s="340">
        <v>55.266457000000003</v>
      </c>
      <c r="I411" s="340">
        <v>-128.068318</v>
      </c>
      <c r="J411" s="340" t="s">
        <v>1591</v>
      </c>
      <c r="K411" s="340" t="s">
        <v>2229</v>
      </c>
      <c r="L411" s="348" t="s">
        <v>103</v>
      </c>
      <c r="M411" s="340"/>
      <c r="N411" s="340"/>
      <c r="O411" s="340"/>
      <c r="Y411" s="24"/>
      <c r="Z411" s="24"/>
      <c r="AA411" s="24"/>
      <c r="AB411" s="24"/>
      <c r="AC411" s="24"/>
      <c r="AD411" s="24"/>
      <c r="AE411" s="24"/>
      <c r="AF411" s="24"/>
      <c r="AG411" s="24"/>
      <c r="AH411" s="24"/>
      <c r="AI411" s="24"/>
      <c r="AJ411" s="24"/>
      <c r="AK411" s="24"/>
      <c r="AL411" s="24"/>
      <c r="AM411" s="24"/>
      <c r="AN411" s="24"/>
      <c r="AO411" s="24"/>
    </row>
    <row r="412" spans="2:41" x14ac:dyDescent="0.25">
      <c r="B412" s="340">
        <v>65795</v>
      </c>
      <c r="C412" s="340" t="s">
        <v>2230</v>
      </c>
      <c r="D412" s="340" t="s">
        <v>1590</v>
      </c>
      <c r="E412" s="349" t="str">
        <f>HYPERLINK(Table20[[#This Row],[Map Link]],Table20[[#This Row],[Map Text]])</f>
        <v>Open Map</v>
      </c>
      <c r="F412" s="340" t="s">
        <v>825</v>
      </c>
      <c r="G412" s="340" t="s">
        <v>826</v>
      </c>
      <c r="H412" s="340">
        <v>55.266457000000003</v>
      </c>
      <c r="I412" s="340">
        <v>-128.068318</v>
      </c>
      <c r="J412" s="340" t="s">
        <v>1591</v>
      </c>
      <c r="K412" s="340" t="s">
        <v>2231</v>
      </c>
      <c r="L412" s="348" t="s">
        <v>181</v>
      </c>
      <c r="M412" s="340"/>
      <c r="N412" s="340"/>
      <c r="O412" s="340"/>
      <c r="Y412" s="24"/>
      <c r="Z412" s="24"/>
      <c r="AA412" s="24"/>
      <c r="AB412" s="24"/>
      <c r="AC412" s="24"/>
      <c r="AD412" s="24"/>
      <c r="AE412" s="24"/>
      <c r="AF412" s="24"/>
      <c r="AG412" s="24"/>
      <c r="AH412" s="24"/>
      <c r="AI412" s="24"/>
      <c r="AJ412" s="24"/>
      <c r="AK412" s="24"/>
      <c r="AL412" s="24"/>
      <c r="AM412" s="24"/>
      <c r="AN412" s="24"/>
      <c r="AO412" s="24"/>
    </row>
    <row r="413" spans="2:41" x14ac:dyDescent="0.25">
      <c r="B413" s="340">
        <v>65796</v>
      </c>
      <c r="C413" s="340" t="s">
        <v>2232</v>
      </c>
      <c r="D413" s="340" t="s">
        <v>1590</v>
      </c>
      <c r="E413" s="349" t="str">
        <f>HYPERLINK(Table20[[#This Row],[Map Link]],Table20[[#This Row],[Map Text]])</f>
        <v>Open Map</v>
      </c>
      <c r="F413" s="340" t="s">
        <v>825</v>
      </c>
      <c r="G413" s="340" t="s">
        <v>826</v>
      </c>
      <c r="H413" s="340">
        <v>55.166455999999997</v>
      </c>
      <c r="I413" s="340">
        <v>-128.03497899999999</v>
      </c>
      <c r="J413" s="340" t="s">
        <v>1591</v>
      </c>
      <c r="K413" s="340" t="s">
        <v>2233</v>
      </c>
      <c r="L413" s="348" t="s">
        <v>181</v>
      </c>
      <c r="M413" s="340"/>
      <c r="N413" s="340"/>
      <c r="O413" s="340"/>
      <c r="Y413" s="24"/>
      <c r="Z413" s="24"/>
      <c r="AA413" s="24"/>
      <c r="AB413" s="24"/>
      <c r="AC413" s="24"/>
      <c r="AD413" s="24"/>
      <c r="AE413" s="24"/>
      <c r="AF413" s="24"/>
      <c r="AG413" s="24"/>
      <c r="AH413" s="24"/>
      <c r="AI413" s="24"/>
      <c r="AJ413" s="24"/>
      <c r="AK413" s="24"/>
      <c r="AL413" s="24"/>
      <c r="AM413" s="24"/>
      <c r="AN413" s="24"/>
      <c r="AO413" s="24"/>
    </row>
    <row r="414" spans="2:41" x14ac:dyDescent="0.25">
      <c r="B414" s="340">
        <v>65821</v>
      </c>
      <c r="C414" s="340" t="s">
        <v>2234</v>
      </c>
      <c r="D414" s="340" t="s">
        <v>1590</v>
      </c>
      <c r="E414" s="349" t="str">
        <f>HYPERLINK(Table20[[#This Row],[Map Link]],Table20[[#This Row],[Map Text]])</f>
        <v>Open Map</v>
      </c>
      <c r="F414" s="340" t="s">
        <v>825</v>
      </c>
      <c r="G414" s="340" t="s">
        <v>826</v>
      </c>
      <c r="H414" s="340">
        <v>55.316457</v>
      </c>
      <c r="I414" s="340">
        <v>-128.101654</v>
      </c>
      <c r="J414" s="340" t="s">
        <v>1591</v>
      </c>
      <c r="K414" s="340" t="s">
        <v>2235</v>
      </c>
      <c r="L414" s="348" t="s">
        <v>181</v>
      </c>
      <c r="M414" s="340"/>
      <c r="N414" s="340"/>
      <c r="O414" s="340"/>
      <c r="Y414" s="24"/>
      <c r="Z414" s="24"/>
      <c r="AA414" s="24"/>
      <c r="AB414" s="24"/>
      <c r="AC414" s="24"/>
      <c r="AD414" s="24"/>
      <c r="AE414" s="24"/>
      <c r="AF414" s="24"/>
      <c r="AG414" s="24"/>
      <c r="AH414" s="24"/>
      <c r="AI414" s="24"/>
      <c r="AJ414" s="24"/>
      <c r="AK414" s="24"/>
      <c r="AL414" s="24"/>
      <c r="AM414" s="24"/>
      <c r="AN414" s="24"/>
      <c r="AO414" s="24"/>
    </row>
    <row r="415" spans="2:41" x14ac:dyDescent="0.25">
      <c r="B415" s="340">
        <v>65820</v>
      </c>
      <c r="C415" s="340" t="s">
        <v>2236</v>
      </c>
      <c r="D415" s="340" t="s">
        <v>1590</v>
      </c>
      <c r="E415" s="349" t="str">
        <f>HYPERLINK(Table20[[#This Row],[Map Link]],Table20[[#This Row],[Map Text]])</f>
        <v>Open Map</v>
      </c>
      <c r="F415" s="340" t="s">
        <v>825</v>
      </c>
      <c r="G415" s="340" t="s">
        <v>826</v>
      </c>
      <c r="H415" s="340">
        <v>55.091667000000001</v>
      </c>
      <c r="I415" s="340">
        <v>-127.829167</v>
      </c>
      <c r="J415" s="340" t="s">
        <v>1591</v>
      </c>
      <c r="K415" s="340" t="s">
        <v>2237</v>
      </c>
      <c r="L415" s="348" t="s">
        <v>181</v>
      </c>
      <c r="M415" s="340"/>
      <c r="N415" s="340"/>
      <c r="O415" s="340"/>
      <c r="Y415" s="24"/>
      <c r="Z415" s="24"/>
      <c r="AA415" s="24"/>
      <c r="AB415" s="24"/>
      <c r="AC415" s="24"/>
      <c r="AD415" s="24"/>
      <c r="AE415" s="24"/>
      <c r="AF415" s="24"/>
      <c r="AG415" s="24"/>
      <c r="AH415" s="24"/>
      <c r="AI415" s="24"/>
      <c r="AJ415" s="24"/>
      <c r="AK415" s="24"/>
      <c r="AL415" s="24"/>
      <c r="AM415" s="24"/>
      <c r="AN415" s="24"/>
      <c r="AO415" s="24"/>
    </row>
    <row r="416" spans="2:41" x14ac:dyDescent="0.25">
      <c r="B416" s="340">
        <v>65823</v>
      </c>
      <c r="C416" s="340" t="s">
        <v>2238</v>
      </c>
      <c r="D416" s="340" t="s">
        <v>1590</v>
      </c>
      <c r="E416" s="349" t="str">
        <f>HYPERLINK(Table20[[#This Row],[Map Link]],Table20[[#This Row],[Map Text]])</f>
        <v>Open Map</v>
      </c>
      <c r="F416" s="340" t="s">
        <v>825</v>
      </c>
      <c r="G416" s="340" t="s">
        <v>826</v>
      </c>
      <c r="H416" s="340">
        <v>55.077778000000002</v>
      </c>
      <c r="I416" s="340">
        <v>-127.833333</v>
      </c>
      <c r="J416" s="340" t="s">
        <v>1591</v>
      </c>
      <c r="K416" s="340" t="s">
        <v>2239</v>
      </c>
      <c r="L416" s="348" t="s">
        <v>181</v>
      </c>
      <c r="M416" s="340"/>
      <c r="N416" s="340"/>
      <c r="O416" s="340"/>
      <c r="Y416" s="24"/>
      <c r="Z416" s="24"/>
      <c r="AA416" s="24"/>
      <c r="AB416" s="24"/>
      <c r="AC416" s="24"/>
      <c r="AD416" s="24"/>
      <c r="AE416" s="24"/>
      <c r="AF416" s="24"/>
      <c r="AG416" s="24"/>
      <c r="AH416" s="24"/>
      <c r="AI416" s="24"/>
      <c r="AJ416" s="24"/>
      <c r="AK416" s="24"/>
      <c r="AL416" s="24"/>
      <c r="AM416" s="24"/>
      <c r="AN416" s="24"/>
      <c r="AO416" s="24"/>
    </row>
    <row r="417" spans="2:41" x14ac:dyDescent="0.25">
      <c r="B417" s="340">
        <v>65826</v>
      </c>
      <c r="C417" s="340" t="s">
        <v>2240</v>
      </c>
      <c r="D417" s="340" t="s">
        <v>1590</v>
      </c>
      <c r="E417" s="349" t="str">
        <f>HYPERLINK(Table20[[#This Row],[Map Link]],Table20[[#This Row],[Map Text]])</f>
        <v>Open Map</v>
      </c>
      <c r="F417" s="340" t="s">
        <v>825</v>
      </c>
      <c r="G417" s="340" t="s">
        <v>826</v>
      </c>
      <c r="H417" s="340">
        <v>55.099787999999997</v>
      </c>
      <c r="I417" s="340">
        <v>-128.06831099999999</v>
      </c>
      <c r="J417" s="340" t="s">
        <v>1591</v>
      </c>
      <c r="K417" s="340" t="s">
        <v>2241</v>
      </c>
      <c r="L417" s="348" t="s">
        <v>181</v>
      </c>
      <c r="M417" s="340"/>
      <c r="N417" s="340"/>
      <c r="O417" s="340"/>
      <c r="Y417" s="24"/>
      <c r="Z417" s="24"/>
      <c r="AA417" s="24"/>
      <c r="AB417" s="24"/>
      <c r="AC417" s="24"/>
      <c r="AD417" s="24"/>
      <c r="AE417" s="24"/>
      <c r="AF417" s="24"/>
      <c r="AG417" s="24"/>
      <c r="AH417" s="24"/>
      <c r="AI417" s="24"/>
      <c r="AJ417" s="24"/>
      <c r="AK417" s="24"/>
      <c r="AL417" s="24"/>
      <c r="AM417" s="24"/>
      <c r="AN417" s="24"/>
      <c r="AO417" s="24"/>
    </row>
    <row r="418" spans="2:41" x14ac:dyDescent="0.25">
      <c r="B418" s="340">
        <v>65827</v>
      </c>
      <c r="C418" s="340" t="s">
        <v>2242</v>
      </c>
      <c r="D418" s="340" t="s">
        <v>1590</v>
      </c>
      <c r="E418" s="349" t="str">
        <f>HYPERLINK(Table20[[#This Row],[Map Link]],Table20[[#This Row],[Map Text]])</f>
        <v>Open Map</v>
      </c>
      <c r="F418" s="340" t="s">
        <v>825</v>
      </c>
      <c r="G418" s="340" t="s">
        <v>826</v>
      </c>
      <c r="H418" s="340">
        <v>55.083122000000003</v>
      </c>
      <c r="I418" s="340">
        <v>-128.01830799999999</v>
      </c>
      <c r="J418" s="340" t="s">
        <v>1591</v>
      </c>
      <c r="K418" s="340" t="s">
        <v>2243</v>
      </c>
      <c r="L418" s="348" t="s">
        <v>181</v>
      </c>
      <c r="M418" s="340"/>
      <c r="N418" s="340"/>
      <c r="O418" s="340"/>
      <c r="Y418" s="24"/>
      <c r="Z418" s="24"/>
      <c r="AA418" s="24"/>
      <c r="AB418" s="24"/>
      <c r="AC418" s="24"/>
      <c r="AD418" s="24"/>
      <c r="AE418" s="24"/>
      <c r="AF418" s="24"/>
      <c r="AG418" s="24"/>
      <c r="AH418" s="24"/>
      <c r="AI418" s="24"/>
      <c r="AJ418" s="24"/>
      <c r="AK418" s="24"/>
      <c r="AL418" s="24"/>
      <c r="AM418" s="24"/>
      <c r="AN418" s="24"/>
      <c r="AO418" s="24"/>
    </row>
    <row r="419" spans="2:41" x14ac:dyDescent="0.25">
      <c r="B419" s="340">
        <v>39898</v>
      </c>
      <c r="C419" s="340" t="s">
        <v>2244</v>
      </c>
      <c r="D419" s="340" t="s">
        <v>1036</v>
      </c>
      <c r="E419" s="349" t="str">
        <f>HYPERLINK(Table20[[#This Row],[Map Link]],Table20[[#This Row],[Map Text]])</f>
        <v>Open Map</v>
      </c>
      <c r="F419" s="340" t="s">
        <v>825</v>
      </c>
      <c r="G419" s="340" t="s">
        <v>826</v>
      </c>
      <c r="H419" s="340">
        <v>55.193055999999999</v>
      </c>
      <c r="I419" s="340">
        <v>-129.220833</v>
      </c>
      <c r="J419" s="340" t="s">
        <v>1591</v>
      </c>
      <c r="K419" s="340" t="s">
        <v>2245</v>
      </c>
      <c r="L419" s="348" t="s">
        <v>103</v>
      </c>
      <c r="M419" s="340"/>
      <c r="N419" s="340"/>
      <c r="O419" s="340"/>
      <c r="Y419" s="24"/>
      <c r="Z419" s="24"/>
      <c r="AA419" s="24"/>
      <c r="AB419" s="24"/>
      <c r="AC419" s="24"/>
      <c r="AD419" s="24"/>
      <c r="AE419" s="24"/>
      <c r="AF419" s="24"/>
      <c r="AG419" s="24"/>
      <c r="AH419" s="24"/>
      <c r="AI419" s="24"/>
      <c r="AJ419" s="24"/>
      <c r="AK419" s="24"/>
      <c r="AL419" s="24"/>
      <c r="AM419" s="24"/>
      <c r="AN419" s="24"/>
      <c r="AO419" s="24"/>
    </row>
    <row r="420" spans="2:41" x14ac:dyDescent="0.25">
      <c r="B420" s="340">
        <v>2025</v>
      </c>
      <c r="C420" s="340" t="s">
        <v>993</v>
      </c>
      <c r="D420" s="340" t="s">
        <v>1036</v>
      </c>
      <c r="E420" s="349" t="str">
        <f>HYPERLINK(Table20[[#This Row],[Map Link]],Table20[[#This Row],[Map Text]])</f>
        <v>Open Map</v>
      </c>
      <c r="F420" s="340" t="s">
        <v>825</v>
      </c>
      <c r="G420" s="340" t="s">
        <v>826</v>
      </c>
      <c r="H420" s="340">
        <v>55.312221999999998</v>
      </c>
      <c r="I420" s="340">
        <v>-127.673333</v>
      </c>
      <c r="J420" s="340" t="s">
        <v>1591</v>
      </c>
      <c r="K420" s="340" t="s">
        <v>2246</v>
      </c>
      <c r="L420" s="348" t="s">
        <v>103</v>
      </c>
      <c r="M420" s="340"/>
      <c r="N420" s="340"/>
      <c r="O420" s="340"/>
      <c r="Y420" s="24"/>
      <c r="Z420" s="24"/>
      <c r="AA420" s="24"/>
      <c r="AB420" s="24"/>
      <c r="AC420" s="24"/>
      <c r="AD420" s="24"/>
      <c r="AE420" s="24"/>
      <c r="AF420" s="24"/>
      <c r="AG420" s="24"/>
      <c r="AH420" s="24"/>
      <c r="AI420" s="24"/>
      <c r="AJ420" s="24"/>
      <c r="AK420" s="24"/>
      <c r="AL420" s="24"/>
      <c r="AM420" s="24"/>
      <c r="AN420" s="24"/>
      <c r="AO420" s="24"/>
    </row>
    <row r="421" spans="2:41" x14ac:dyDescent="0.25">
      <c r="B421" s="340">
        <v>2011</v>
      </c>
      <c r="C421" s="340" t="s">
        <v>2247</v>
      </c>
      <c r="D421" s="340" t="s">
        <v>1597</v>
      </c>
      <c r="E421" s="349" t="str">
        <f>HYPERLINK(Table20[[#This Row],[Map Link]],Table20[[#This Row],[Map Text]])</f>
        <v>Open Map</v>
      </c>
      <c r="F421" s="340" t="s">
        <v>2031</v>
      </c>
      <c r="G421" s="340" t="s">
        <v>769</v>
      </c>
      <c r="H421" s="340">
        <v>54.016480999999999</v>
      </c>
      <c r="I421" s="340">
        <v>-125.00149999999999</v>
      </c>
      <c r="J421" s="340" t="s">
        <v>1591</v>
      </c>
      <c r="K421" s="340" t="s">
        <v>2248</v>
      </c>
      <c r="L421" s="348" t="s">
        <v>103</v>
      </c>
      <c r="M421" s="340"/>
      <c r="N421" s="340"/>
      <c r="O421" s="340"/>
      <c r="Y421" s="24"/>
      <c r="Z421" s="24"/>
      <c r="AA421" s="24"/>
      <c r="AB421" s="24"/>
      <c r="AC421" s="24"/>
      <c r="AD421" s="24"/>
      <c r="AE421" s="24"/>
      <c r="AF421" s="24"/>
      <c r="AG421" s="24"/>
      <c r="AH421" s="24"/>
      <c r="AI421" s="24"/>
      <c r="AJ421" s="24"/>
      <c r="AK421" s="24"/>
      <c r="AL421" s="24"/>
      <c r="AM421" s="24"/>
      <c r="AN421" s="24"/>
      <c r="AO421" s="24"/>
    </row>
    <row r="422" spans="2:41" x14ac:dyDescent="0.25">
      <c r="B422" s="340">
        <v>2021</v>
      </c>
      <c r="C422" s="340" t="s">
        <v>2249</v>
      </c>
      <c r="D422" s="340" t="s">
        <v>1597</v>
      </c>
      <c r="E422" s="349" t="str">
        <f>HYPERLINK(Table20[[#This Row],[Map Link]],Table20[[#This Row],[Map Text]])</f>
        <v>Open Map</v>
      </c>
      <c r="F422" s="340" t="s">
        <v>2031</v>
      </c>
      <c r="G422" s="340" t="s">
        <v>769</v>
      </c>
      <c r="H422" s="340">
        <v>54.866464000000001</v>
      </c>
      <c r="I422" s="340">
        <v>-127.13493699999999</v>
      </c>
      <c r="J422" s="340" t="s">
        <v>1591</v>
      </c>
      <c r="K422" s="340" t="s">
        <v>2250</v>
      </c>
      <c r="L422" s="348" t="s">
        <v>103</v>
      </c>
      <c r="M422" s="340"/>
      <c r="N422" s="340"/>
      <c r="O422" s="340"/>
      <c r="Y422" s="24"/>
      <c r="Z422" s="24"/>
      <c r="AA422" s="24"/>
      <c r="AB422" s="24"/>
      <c r="AC422" s="24"/>
      <c r="AD422" s="24"/>
      <c r="AE422" s="24"/>
      <c r="AF422" s="24"/>
      <c r="AG422" s="24"/>
      <c r="AH422" s="24"/>
      <c r="AI422" s="24"/>
      <c r="AJ422" s="24"/>
      <c r="AK422" s="24"/>
      <c r="AL422" s="24"/>
      <c r="AM422" s="24"/>
      <c r="AN422" s="24"/>
      <c r="AO422" s="24"/>
    </row>
    <row r="423" spans="2:41" x14ac:dyDescent="0.25">
      <c r="B423" s="340">
        <v>11648</v>
      </c>
      <c r="C423" s="340" t="s">
        <v>2251</v>
      </c>
      <c r="D423" s="340" t="s">
        <v>1036</v>
      </c>
      <c r="E423" s="349" t="str">
        <f>HYPERLINK(Table20[[#This Row],[Map Link]],Table20[[#This Row],[Map Text]])</f>
        <v>Open Map</v>
      </c>
      <c r="F423" s="340" t="s">
        <v>2031</v>
      </c>
      <c r="G423" s="340" t="s">
        <v>769</v>
      </c>
      <c r="H423" s="340">
        <v>54.783158999999998</v>
      </c>
      <c r="I423" s="340">
        <v>-124.88485799999999</v>
      </c>
      <c r="J423" s="340" t="s">
        <v>1591</v>
      </c>
      <c r="K423" s="340" t="s">
        <v>2252</v>
      </c>
      <c r="L423" s="348" t="s">
        <v>103</v>
      </c>
      <c r="M423" s="340"/>
      <c r="N423" s="340"/>
      <c r="O423" s="340"/>
      <c r="Y423" s="24"/>
      <c r="Z423" s="24"/>
      <c r="AA423" s="24"/>
      <c r="AB423" s="24"/>
      <c r="AC423" s="24"/>
      <c r="AD423" s="24"/>
      <c r="AE423" s="24"/>
      <c r="AF423" s="24"/>
      <c r="AG423" s="24"/>
      <c r="AH423" s="24"/>
      <c r="AI423" s="24"/>
      <c r="AJ423" s="24"/>
      <c r="AK423" s="24"/>
      <c r="AL423" s="24"/>
      <c r="AM423" s="24"/>
      <c r="AN423" s="24"/>
      <c r="AO423" s="24"/>
    </row>
    <row r="424" spans="2:41" x14ac:dyDescent="0.25">
      <c r="B424" s="340">
        <v>11653</v>
      </c>
      <c r="C424" s="340" t="s">
        <v>783</v>
      </c>
      <c r="D424" s="340" t="s">
        <v>1880</v>
      </c>
      <c r="E424" s="349" t="str">
        <f>HYPERLINK(Table20[[#This Row],[Map Link]],Table20[[#This Row],[Map Text]])</f>
        <v>Open Map</v>
      </c>
      <c r="F424" s="340" t="s">
        <v>2031</v>
      </c>
      <c r="G424" s="340" t="s">
        <v>769</v>
      </c>
      <c r="H424" s="340">
        <v>54.884721999999996</v>
      </c>
      <c r="I424" s="340">
        <v>-126.206667</v>
      </c>
      <c r="J424" s="340" t="s">
        <v>1591</v>
      </c>
      <c r="K424" s="340" t="s">
        <v>2253</v>
      </c>
      <c r="L424" s="348" t="s">
        <v>103</v>
      </c>
      <c r="M424" s="340"/>
      <c r="N424" s="340"/>
      <c r="O424" s="340"/>
      <c r="Y424" s="24"/>
      <c r="Z424" s="24"/>
      <c r="AA424" s="24"/>
      <c r="AB424" s="24"/>
      <c r="AC424" s="24"/>
      <c r="AD424" s="24"/>
      <c r="AE424" s="24"/>
      <c r="AF424" s="24"/>
      <c r="AG424" s="24"/>
      <c r="AH424" s="24"/>
      <c r="AI424" s="24"/>
      <c r="AJ424" s="24"/>
      <c r="AK424" s="24"/>
      <c r="AL424" s="24"/>
      <c r="AM424" s="24"/>
      <c r="AN424" s="24"/>
      <c r="AO424" s="24"/>
    </row>
    <row r="425" spans="2:41" x14ac:dyDescent="0.25">
      <c r="B425" s="340">
        <v>12425</v>
      </c>
      <c r="C425" s="340" t="s">
        <v>795</v>
      </c>
      <c r="D425" s="340" t="s">
        <v>1597</v>
      </c>
      <c r="E425" s="349" t="str">
        <f>HYPERLINK(Table20[[#This Row],[Map Link]],Table20[[#This Row],[Map Text]])</f>
        <v>Open Map</v>
      </c>
      <c r="F425" s="340" t="s">
        <v>2031</v>
      </c>
      <c r="G425" s="340" t="s">
        <v>769</v>
      </c>
      <c r="H425" s="340">
        <v>53.966468999999996</v>
      </c>
      <c r="I425" s="340">
        <v>-125.884861</v>
      </c>
      <c r="J425" s="340" t="s">
        <v>1591</v>
      </c>
      <c r="K425" s="340" t="s">
        <v>2254</v>
      </c>
      <c r="L425" s="348" t="s">
        <v>103</v>
      </c>
      <c r="M425" s="340"/>
      <c r="N425" s="340"/>
      <c r="O425" s="340"/>
      <c r="Y425" s="24"/>
      <c r="Z425" s="24"/>
      <c r="AA425" s="24"/>
      <c r="AB425" s="24"/>
      <c r="AC425" s="24"/>
      <c r="AD425" s="24"/>
      <c r="AE425" s="24"/>
      <c r="AF425" s="24"/>
      <c r="AG425" s="24"/>
      <c r="AH425" s="24"/>
      <c r="AI425" s="24"/>
      <c r="AJ425" s="24"/>
      <c r="AK425" s="24"/>
      <c r="AL425" s="24"/>
      <c r="AM425" s="24"/>
      <c r="AN425" s="24"/>
      <c r="AO425" s="24"/>
    </row>
    <row r="426" spans="2:41" x14ac:dyDescent="0.25">
      <c r="B426" s="340">
        <v>65153</v>
      </c>
      <c r="C426" s="340" t="s">
        <v>2255</v>
      </c>
      <c r="D426" s="340" t="s">
        <v>1590</v>
      </c>
      <c r="E426" s="349" t="str">
        <f>HYPERLINK(Table20[[#This Row],[Map Link]],Table20[[#This Row],[Map Text]])</f>
        <v>Open Map</v>
      </c>
      <c r="F426" s="340" t="s">
        <v>825</v>
      </c>
      <c r="G426" s="340" t="s">
        <v>826</v>
      </c>
      <c r="H426" s="340">
        <v>55.449798999999999</v>
      </c>
      <c r="I426" s="340">
        <v>-127.61830999999999</v>
      </c>
      <c r="J426" s="340" t="s">
        <v>1591</v>
      </c>
      <c r="K426" s="340" t="s">
        <v>2256</v>
      </c>
      <c r="L426" s="348" t="s">
        <v>181</v>
      </c>
      <c r="M426" s="340"/>
      <c r="N426" s="340"/>
      <c r="O426" s="340"/>
      <c r="Y426" s="24"/>
      <c r="Z426" s="24"/>
      <c r="AA426" s="24"/>
      <c r="AB426" s="24"/>
      <c r="AC426" s="24"/>
      <c r="AD426" s="24"/>
      <c r="AE426" s="24"/>
      <c r="AF426" s="24"/>
      <c r="AG426" s="24"/>
      <c r="AH426" s="24"/>
      <c r="AI426" s="24"/>
      <c r="AJ426" s="24"/>
      <c r="AK426" s="24"/>
      <c r="AL426" s="24"/>
      <c r="AM426" s="24"/>
      <c r="AN426" s="24"/>
      <c r="AO426" s="24"/>
    </row>
    <row r="427" spans="2:41" x14ac:dyDescent="0.25">
      <c r="B427" s="340">
        <v>65176</v>
      </c>
      <c r="C427" s="340" t="s">
        <v>2257</v>
      </c>
      <c r="D427" s="340" t="s">
        <v>1590</v>
      </c>
      <c r="E427" s="349" t="str">
        <f>HYPERLINK(Table20[[#This Row],[Map Link]],Table20[[#This Row],[Map Text]])</f>
        <v>Open Map</v>
      </c>
      <c r="F427" s="340" t="s">
        <v>825</v>
      </c>
      <c r="G427" s="340" t="s">
        <v>826</v>
      </c>
      <c r="H427" s="340">
        <v>55.383132000000003</v>
      </c>
      <c r="I427" s="340">
        <v>-127.618307</v>
      </c>
      <c r="J427" s="340" t="s">
        <v>1591</v>
      </c>
      <c r="K427" s="340" t="s">
        <v>2258</v>
      </c>
      <c r="L427" s="348" t="s">
        <v>181</v>
      </c>
      <c r="M427" s="340"/>
      <c r="N427" s="340"/>
      <c r="O427" s="340"/>
      <c r="Y427" s="24"/>
      <c r="Z427" s="24"/>
      <c r="AA427" s="24"/>
      <c r="AB427" s="24"/>
      <c r="AC427" s="24"/>
      <c r="AD427" s="24"/>
      <c r="AE427" s="24"/>
      <c r="AF427" s="24"/>
      <c r="AG427" s="24"/>
      <c r="AH427" s="24"/>
      <c r="AI427" s="24"/>
      <c r="AJ427" s="24"/>
      <c r="AK427" s="24"/>
      <c r="AL427" s="24"/>
      <c r="AM427" s="24"/>
      <c r="AN427" s="24"/>
      <c r="AO427" s="24"/>
    </row>
    <row r="428" spans="2:41" x14ac:dyDescent="0.25">
      <c r="B428" s="340">
        <v>5198</v>
      </c>
      <c r="C428" s="340" t="s">
        <v>2259</v>
      </c>
      <c r="D428" s="340" t="s">
        <v>1036</v>
      </c>
      <c r="E428" s="349" t="str">
        <f>HYPERLINK(Table20[[#This Row],[Map Link]],Table20[[#This Row],[Map Text]])</f>
        <v>Open Map</v>
      </c>
      <c r="F428" s="340" t="s">
        <v>825</v>
      </c>
      <c r="G428" s="340" t="s">
        <v>826</v>
      </c>
      <c r="H428" s="340">
        <v>55.2575</v>
      </c>
      <c r="I428" s="340">
        <v>-127.59777800000001</v>
      </c>
      <c r="J428" s="340" t="s">
        <v>1591</v>
      </c>
      <c r="K428" s="340" t="s">
        <v>2260</v>
      </c>
      <c r="L428" s="348" t="s">
        <v>103</v>
      </c>
      <c r="M428" s="340"/>
      <c r="N428" s="340"/>
      <c r="O428" s="340"/>
      <c r="Y428" s="24"/>
      <c r="Z428" s="24"/>
      <c r="AA428" s="24"/>
      <c r="AB428" s="24"/>
      <c r="AC428" s="24"/>
      <c r="AD428" s="24"/>
      <c r="AE428" s="24"/>
      <c r="AF428" s="24"/>
      <c r="AG428" s="24"/>
      <c r="AH428" s="24"/>
      <c r="AI428" s="24"/>
      <c r="AJ428" s="24"/>
      <c r="AK428" s="24"/>
      <c r="AL428" s="24"/>
      <c r="AM428" s="24"/>
      <c r="AN428" s="24"/>
      <c r="AO428" s="24"/>
    </row>
    <row r="429" spans="2:41" x14ac:dyDescent="0.25">
      <c r="B429" s="340">
        <v>65178</v>
      </c>
      <c r="C429" s="340" t="s">
        <v>2261</v>
      </c>
      <c r="D429" s="340" t="s">
        <v>1590</v>
      </c>
      <c r="E429" s="349" t="str">
        <f>HYPERLINK(Table20[[#This Row],[Map Link]],Table20[[#This Row],[Map Text]])</f>
        <v>Open Map</v>
      </c>
      <c r="F429" s="340" t="s">
        <v>825</v>
      </c>
      <c r="G429" s="340" t="s">
        <v>826</v>
      </c>
      <c r="H429" s="340">
        <v>55.266463000000002</v>
      </c>
      <c r="I429" s="340">
        <v>-127.601635</v>
      </c>
      <c r="J429" s="340" t="s">
        <v>1591</v>
      </c>
      <c r="K429" s="340" t="s">
        <v>2262</v>
      </c>
      <c r="L429" s="348" t="s">
        <v>181</v>
      </c>
      <c r="M429" s="340"/>
      <c r="N429" s="340"/>
      <c r="O429" s="340"/>
      <c r="Y429" s="24"/>
      <c r="Z429" s="24"/>
      <c r="AA429" s="24"/>
      <c r="AB429" s="24"/>
      <c r="AC429" s="24"/>
      <c r="AD429" s="24"/>
      <c r="AE429" s="24"/>
      <c r="AF429" s="24"/>
      <c r="AG429" s="24"/>
      <c r="AH429" s="24"/>
      <c r="AI429" s="24"/>
      <c r="AJ429" s="24"/>
      <c r="AK429" s="24"/>
      <c r="AL429" s="24"/>
      <c r="AM429" s="24"/>
      <c r="AN429" s="24"/>
      <c r="AO429" s="24"/>
    </row>
    <row r="430" spans="2:41" x14ac:dyDescent="0.25">
      <c r="B430" s="340">
        <v>7722</v>
      </c>
      <c r="C430" s="340" t="s">
        <v>2263</v>
      </c>
      <c r="D430" s="340" t="s">
        <v>1036</v>
      </c>
      <c r="E430" s="349" t="str">
        <f>HYPERLINK(Table20[[#This Row],[Map Link]],Table20[[#This Row],[Map Text]])</f>
        <v>Open Map</v>
      </c>
      <c r="F430" s="340" t="s">
        <v>494</v>
      </c>
      <c r="G430" s="340" t="s">
        <v>495</v>
      </c>
      <c r="H430" s="340">
        <v>53.983173999999998</v>
      </c>
      <c r="I430" s="340">
        <v>-122.801424</v>
      </c>
      <c r="J430" s="340" t="s">
        <v>1591</v>
      </c>
      <c r="K430" s="340" t="s">
        <v>2264</v>
      </c>
      <c r="L430" s="348" t="s">
        <v>103</v>
      </c>
      <c r="M430" s="340"/>
      <c r="N430" s="340"/>
      <c r="O430" s="340"/>
      <c r="Y430" s="24"/>
      <c r="Z430" s="24"/>
      <c r="AA430" s="24"/>
      <c r="AB430" s="24"/>
      <c r="AC430" s="24"/>
      <c r="AD430" s="24"/>
      <c r="AE430" s="24"/>
      <c r="AF430" s="24"/>
      <c r="AG430" s="24"/>
      <c r="AH430" s="24"/>
      <c r="AI430" s="24"/>
      <c r="AJ430" s="24"/>
      <c r="AK430" s="24"/>
      <c r="AL430" s="24"/>
      <c r="AM430" s="24"/>
      <c r="AN430" s="24"/>
      <c r="AO430" s="24"/>
    </row>
    <row r="431" spans="2:41" x14ac:dyDescent="0.25">
      <c r="B431" s="340">
        <v>8669</v>
      </c>
      <c r="C431" s="340" t="s">
        <v>2265</v>
      </c>
      <c r="D431" s="340" t="s">
        <v>1880</v>
      </c>
      <c r="E431" s="349" t="str">
        <f>HYPERLINK(Table20[[#This Row],[Map Link]],Table20[[#This Row],[Map Text]])</f>
        <v>Open Map</v>
      </c>
      <c r="F431" s="340" t="s">
        <v>825</v>
      </c>
      <c r="G431" s="340" t="s">
        <v>826</v>
      </c>
      <c r="H431" s="340">
        <v>55.255833000000003</v>
      </c>
      <c r="I431" s="340">
        <v>-127.675556</v>
      </c>
      <c r="J431" s="340" t="s">
        <v>1591</v>
      </c>
      <c r="K431" s="340" t="s">
        <v>2266</v>
      </c>
      <c r="L431" s="348" t="s">
        <v>103</v>
      </c>
      <c r="M431" s="340"/>
      <c r="N431" s="340"/>
      <c r="O431" s="340"/>
      <c r="Y431" s="24"/>
      <c r="Z431" s="24"/>
      <c r="AA431" s="24"/>
      <c r="AB431" s="24"/>
      <c r="AC431" s="24"/>
      <c r="AD431" s="24"/>
      <c r="AE431" s="24"/>
      <c r="AF431" s="24"/>
      <c r="AG431" s="24"/>
      <c r="AH431" s="24"/>
      <c r="AI431" s="24"/>
      <c r="AJ431" s="24"/>
      <c r="AK431" s="24"/>
      <c r="AL431" s="24"/>
      <c r="AM431" s="24"/>
      <c r="AN431" s="24"/>
      <c r="AO431" s="24"/>
    </row>
    <row r="432" spans="2:41" x14ac:dyDescent="0.25">
      <c r="B432" s="340">
        <v>38590</v>
      </c>
      <c r="C432" s="340" t="s">
        <v>522</v>
      </c>
      <c r="D432" s="340" t="s">
        <v>1036</v>
      </c>
      <c r="E432" s="349" t="str">
        <f>HYPERLINK(Table20[[#This Row],[Map Link]],Table20[[#This Row],[Map Text]])</f>
        <v>Open Map</v>
      </c>
      <c r="F432" s="340" t="s">
        <v>494</v>
      </c>
      <c r="G432" s="340" t="s">
        <v>495</v>
      </c>
      <c r="H432" s="340">
        <v>53.416502999999999</v>
      </c>
      <c r="I432" s="340">
        <v>-122.584731</v>
      </c>
      <c r="J432" s="340" t="s">
        <v>1591</v>
      </c>
      <c r="K432" s="340" t="s">
        <v>2267</v>
      </c>
      <c r="L432" s="348" t="s">
        <v>103</v>
      </c>
      <c r="M432" s="340"/>
      <c r="N432" s="340"/>
      <c r="O432" s="340"/>
      <c r="Y432" s="24"/>
      <c r="Z432" s="24"/>
      <c r="AA432" s="24"/>
      <c r="AB432" s="24"/>
      <c r="AC432" s="24"/>
      <c r="AD432" s="24"/>
      <c r="AE432" s="24"/>
      <c r="AF432" s="24"/>
      <c r="AG432" s="24"/>
      <c r="AH432" s="24"/>
      <c r="AI432" s="24"/>
      <c r="AJ432" s="24"/>
      <c r="AK432" s="24"/>
      <c r="AL432" s="24"/>
      <c r="AM432" s="24"/>
      <c r="AN432" s="24"/>
      <c r="AO432" s="24"/>
    </row>
    <row r="433" spans="2:41" x14ac:dyDescent="0.25">
      <c r="B433" s="340">
        <v>64805</v>
      </c>
      <c r="C433" s="340" t="s">
        <v>2268</v>
      </c>
      <c r="D433" s="340" t="s">
        <v>1590</v>
      </c>
      <c r="E433" s="349" t="str">
        <f>HYPERLINK(Table20[[#This Row],[Map Link]],Table20[[#This Row],[Map Text]])</f>
        <v>Open Map</v>
      </c>
      <c r="F433" s="340" t="s">
        <v>2031</v>
      </c>
      <c r="G433" s="340" t="s">
        <v>769</v>
      </c>
      <c r="H433" s="340">
        <v>53.716476999999998</v>
      </c>
      <c r="I433" s="340">
        <v>-125.034824</v>
      </c>
      <c r="J433" s="340" t="s">
        <v>1591</v>
      </c>
      <c r="K433" s="340" t="s">
        <v>2269</v>
      </c>
      <c r="L433" s="348" t="s">
        <v>181</v>
      </c>
      <c r="M433" s="340"/>
      <c r="N433" s="340"/>
      <c r="O433" s="340"/>
      <c r="Y433" s="24"/>
      <c r="Z433" s="24"/>
      <c r="AA433" s="24"/>
      <c r="AB433" s="24"/>
      <c r="AC433" s="24"/>
      <c r="AD433" s="24"/>
      <c r="AE433" s="24"/>
      <c r="AF433" s="24"/>
      <c r="AG433" s="24"/>
      <c r="AH433" s="24"/>
      <c r="AI433" s="24"/>
      <c r="AJ433" s="24"/>
      <c r="AK433" s="24"/>
      <c r="AL433" s="24"/>
      <c r="AM433" s="24"/>
      <c r="AN433" s="24"/>
      <c r="AO433" s="24"/>
    </row>
    <row r="434" spans="2:41" x14ac:dyDescent="0.25">
      <c r="B434" s="340">
        <v>40632</v>
      </c>
      <c r="C434" s="340" t="s">
        <v>782</v>
      </c>
      <c r="D434" s="340" t="s">
        <v>1728</v>
      </c>
      <c r="E434" s="349" t="str">
        <f>HYPERLINK(Table20[[#This Row],[Map Link]],Table20[[#This Row],[Map Text]])</f>
        <v>Open Map</v>
      </c>
      <c r="F434" s="340" t="s">
        <v>2031</v>
      </c>
      <c r="G434" s="340" t="s">
        <v>769</v>
      </c>
      <c r="H434" s="340">
        <v>54.398333000000001</v>
      </c>
      <c r="I434" s="340">
        <v>-126.64833299999999</v>
      </c>
      <c r="J434" s="340" t="s">
        <v>1591</v>
      </c>
      <c r="K434" s="340" t="s">
        <v>2270</v>
      </c>
      <c r="L434" s="348" t="s">
        <v>103</v>
      </c>
      <c r="M434" s="340"/>
      <c r="N434" s="340"/>
      <c r="O434" s="340"/>
      <c r="Y434" s="24"/>
      <c r="Z434" s="24"/>
      <c r="AA434" s="24"/>
      <c r="AB434" s="24"/>
      <c r="AC434" s="24"/>
      <c r="AD434" s="24"/>
      <c r="AE434" s="24"/>
      <c r="AF434" s="24"/>
      <c r="AG434" s="24"/>
      <c r="AH434" s="24"/>
      <c r="AI434" s="24"/>
      <c r="AJ434" s="24"/>
      <c r="AK434" s="24"/>
      <c r="AL434" s="24"/>
      <c r="AM434" s="24"/>
      <c r="AN434" s="24"/>
      <c r="AO434" s="24"/>
    </row>
    <row r="435" spans="2:41" x14ac:dyDescent="0.25">
      <c r="B435" s="340">
        <v>64783</v>
      </c>
      <c r="C435" s="340" t="s">
        <v>2271</v>
      </c>
      <c r="D435" s="340" t="s">
        <v>1590</v>
      </c>
      <c r="E435" s="349" t="str">
        <f>HYPERLINK(Table20[[#This Row],[Map Link]],Table20[[#This Row],[Map Text]])</f>
        <v>Open Map</v>
      </c>
      <c r="F435" s="340" t="s">
        <v>825</v>
      </c>
      <c r="G435" s="340" t="s">
        <v>826</v>
      </c>
      <c r="H435" s="340">
        <v>54.249761999999997</v>
      </c>
      <c r="I435" s="340">
        <v>-129.184979</v>
      </c>
      <c r="J435" s="340" t="s">
        <v>1591</v>
      </c>
      <c r="K435" s="340" t="s">
        <v>2272</v>
      </c>
      <c r="L435" s="348" t="s">
        <v>181</v>
      </c>
      <c r="M435" s="340"/>
      <c r="N435" s="340"/>
      <c r="O435" s="340"/>
      <c r="Y435" s="24"/>
      <c r="Z435" s="24"/>
      <c r="AA435" s="24"/>
      <c r="AB435" s="24"/>
      <c r="AC435" s="24"/>
      <c r="AD435" s="24"/>
      <c r="AE435" s="24"/>
      <c r="AF435" s="24"/>
      <c r="AG435" s="24"/>
      <c r="AH435" s="24"/>
      <c r="AI435" s="24"/>
      <c r="AJ435" s="24"/>
      <c r="AK435" s="24"/>
      <c r="AL435" s="24"/>
      <c r="AM435" s="24"/>
      <c r="AN435" s="24"/>
      <c r="AO435" s="24"/>
    </row>
    <row r="436" spans="2:41" x14ac:dyDescent="0.25">
      <c r="B436" s="340">
        <v>60023</v>
      </c>
      <c r="C436" s="340" t="s">
        <v>2273</v>
      </c>
      <c r="D436" s="340" t="s">
        <v>1590</v>
      </c>
      <c r="E436" s="349" t="str">
        <f>HYPERLINK(Table20[[#This Row],[Map Link]],Table20[[#This Row],[Map Text]])</f>
        <v>Open Map</v>
      </c>
      <c r="F436" s="340" t="s">
        <v>2031</v>
      </c>
      <c r="G436" s="340" t="s">
        <v>769</v>
      </c>
      <c r="H436" s="340">
        <v>54.588332999999999</v>
      </c>
      <c r="I436" s="340">
        <v>-125.1225</v>
      </c>
      <c r="J436" s="340" t="s">
        <v>1591</v>
      </c>
      <c r="K436" s="340" t="s">
        <v>2274</v>
      </c>
      <c r="L436" s="348" t="s">
        <v>181</v>
      </c>
      <c r="M436" s="340"/>
      <c r="N436" s="340"/>
      <c r="O436" s="340"/>
      <c r="Y436" s="24"/>
      <c r="Z436" s="24"/>
      <c r="AA436" s="24"/>
      <c r="AB436" s="24"/>
      <c r="AC436" s="24"/>
      <c r="AD436" s="24"/>
      <c r="AE436" s="24"/>
      <c r="AF436" s="24"/>
      <c r="AG436" s="24"/>
      <c r="AH436" s="24"/>
      <c r="AI436" s="24"/>
      <c r="AJ436" s="24"/>
      <c r="AK436" s="24"/>
      <c r="AL436" s="24"/>
      <c r="AM436" s="24"/>
      <c r="AN436" s="24"/>
      <c r="AO436" s="24"/>
    </row>
    <row r="437" spans="2:41" x14ac:dyDescent="0.25">
      <c r="B437" s="340">
        <v>65333</v>
      </c>
      <c r="C437" s="340" t="s">
        <v>2275</v>
      </c>
      <c r="D437" s="340" t="s">
        <v>1590</v>
      </c>
      <c r="E437" s="349" t="str">
        <f>HYPERLINK(Table20[[#This Row],[Map Link]],Table20[[#This Row],[Map Text]])</f>
        <v>Open Map</v>
      </c>
      <c r="F437" s="340" t="s">
        <v>825</v>
      </c>
      <c r="G437" s="340" t="s">
        <v>826</v>
      </c>
      <c r="H437" s="340">
        <v>54.749780999999999</v>
      </c>
      <c r="I437" s="340">
        <v>-128.268303</v>
      </c>
      <c r="J437" s="340" t="s">
        <v>1591</v>
      </c>
      <c r="K437" s="340" t="s">
        <v>2276</v>
      </c>
      <c r="L437" s="348" t="s">
        <v>181</v>
      </c>
      <c r="M437" s="340"/>
      <c r="N437" s="340"/>
      <c r="O437" s="340"/>
      <c r="Y437" s="24"/>
      <c r="Z437" s="24"/>
      <c r="AA437" s="24"/>
      <c r="AB437" s="24"/>
      <c r="AC437" s="24"/>
      <c r="AD437" s="24"/>
      <c r="AE437" s="24"/>
      <c r="AF437" s="24"/>
      <c r="AG437" s="24"/>
      <c r="AH437" s="24"/>
      <c r="AI437" s="24"/>
      <c r="AJ437" s="24"/>
      <c r="AK437" s="24"/>
      <c r="AL437" s="24"/>
      <c r="AM437" s="24"/>
      <c r="AN437" s="24"/>
      <c r="AO437" s="24"/>
    </row>
    <row r="438" spans="2:41" x14ac:dyDescent="0.25">
      <c r="B438" s="340">
        <v>64863</v>
      </c>
      <c r="C438" s="340" t="s">
        <v>2277</v>
      </c>
      <c r="D438" s="340" t="s">
        <v>1590</v>
      </c>
      <c r="E438" s="349" t="str">
        <f>HYPERLINK(Table20[[#This Row],[Map Link]],Table20[[#This Row],[Map Text]])</f>
        <v>Open Map</v>
      </c>
      <c r="F438" s="340" t="s">
        <v>2031</v>
      </c>
      <c r="G438" s="340" t="s">
        <v>769</v>
      </c>
      <c r="H438" s="340">
        <v>54.976219</v>
      </c>
      <c r="I438" s="340">
        <v>-124.69596900000001</v>
      </c>
      <c r="J438" s="340" t="s">
        <v>1591</v>
      </c>
      <c r="K438" s="340" t="s">
        <v>2278</v>
      </c>
      <c r="L438" s="348" t="s">
        <v>181</v>
      </c>
      <c r="M438" s="340"/>
      <c r="N438" s="340"/>
      <c r="O438" s="340"/>
      <c r="Y438" s="24"/>
      <c r="Z438" s="24"/>
      <c r="AA438" s="24"/>
      <c r="AB438" s="24"/>
      <c r="AC438" s="24"/>
      <c r="AD438" s="24"/>
      <c r="AE438" s="24"/>
      <c r="AF438" s="24"/>
      <c r="AG438" s="24"/>
      <c r="AH438" s="24"/>
      <c r="AI438" s="24"/>
      <c r="AJ438" s="24"/>
      <c r="AK438" s="24"/>
      <c r="AL438" s="24"/>
      <c r="AM438" s="24"/>
      <c r="AN438" s="24"/>
      <c r="AO438" s="24"/>
    </row>
    <row r="439" spans="2:41" x14ac:dyDescent="0.25">
      <c r="B439" s="340">
        <v>64861</v>
      </c>
      <c r="C439" s="340" t="s">
        <v>2279</v>
      </c>
      <c r="D439" s="340" t="s">
        <v>1590</v>
      </c>
      <c r="E439" s="349" t="str">
        <f>HYPERLINK(Table20[[#This Row],[Map Link]],Table20[[#This Row],[Map Text]])</f>
        <v>Open Map</v>
      </c>
      <c r="F439" s="340" t="s">
        <v>2031</v>
      </c>
      <c r="G439" s="340" t="s">
        <v>769</v>
      </c>
      <c r="H439" s="340">
        <v>53.984520000000003</v>
      </c>
      <c r="I439" s="340">
        <v>-126.257096</v>
      </c>
      <c r="J439" s="340" t="s">
        <v>1591</v>
      </c>
      <c r="K439" s="340" t="s">
        <v>2280</v>
      </c>
      <c r="L439" s="348" t="s">
        <v>181</v>
      </c>
      <c r="M439" s="340"/>
      <c r="N439" s="340"/>
      <c r="O439" s="340"/>
      <c r="Y439" s="24"/>
      <c r="Z439" s="24"/>
      <c r="AA439" s="24"/>
      <c r="AB439" s="24"/>
      <c r="AC439" s="24"/>
      <c r="AD439" s="24"/>
      <c r="AE439" s="24"/>
      <c r="AF439" s="24"/>
      <c r="AG439" s="24"/>
      <c r="AH439" s="24"/>
      <c r="AI439" s="24"/>
      <c r="AJ439" s="24"/>
      <c r="AK439" s="24"/>
      <c r="AL439" s="24"/>
      <c r="AM439" s="24"/>
      <c r="AN439" s="24"/>
      <c r="AO439" s="24"/>
    </row>
    <row r="440" spans="2:41" x14ac:dyDescent="0.25">
      <c r="B440" s="340">
        <v>2370</v>
      </c>
      <c r="C440" s="340" t="s">
        <v>2281</v>
      </c>
      <c r="D440" s="340" t="s">
        <v>1036</v>
      </c>
      <c r="E440" s="349" t="str">
        <f>HYPERLINK(Table20[[#This Row],[Map Link]],Table20[[#This Row],[Map Text]])</f>
        <v>Open Map</v>
      </c>
      <c r="F440" s="340" t="s">
        <v>494</v>
      </c>
      <c r="G440" s="340" t="s">
        <v>495</v>
      </c>
      <c r="H440" s="340">
        <v>53.916507000000003</v>
      </c>
      <c r="I440" s="340">
        <v>-122.734752</v>
      </c>
      <c r="J440" s="340" t="s">
        <v>1591</v>
      </c>
      <c r="K440" s="340" t="s">
        <v>2282</v>
      </c>
      <c r="L440" s="348" t="s">
        <v>103</v>
      </c>
      <c r="M440" s="340"/>
      <c r="N440" s="340"/>
      <c r="O440" s="340"/>
      <c r="Y440" s="24"/>
      <c r="Z440" s="24"/>
      <c r="AA440" s="24"/>
      <c r="AB440" s="24"/>
      <c r="AC440" s="24"/>
      <c r="AD440" s="24"/>
      <c r="AE440" s="24"/>
      <c r="AF440" s="24"/>
      <c r="AG440" s="24"/>
      <c r="AH440" s="24"/>
      <c r="AI440" s="24"/>
      <c r="AJ440" s="24"/>
      <c r="AK440" s="24"/>
      <c r="AL440" s="24"/>
      <c r="AM440" s="24"/>
      <c r="AN440" s="24"/>
      <c r="AO440" s="24"/>
    </row>
    <row r="441" spans="2:41" x14ac:dyDescent="0.25">
      <c r="B441" s="340">
        <v>2383</v>
      </c>
      <c r="C441" s="340" t="s">
        <v>811</v>
      </c>
      <c r="D441" s="340" t="s">
        <v>1597</v>
      </c>
      <c r="E441" s="349" t="str">
        <f>HYPERLINK(Table20[[#This Row],[Map Link]],Table20[[#This Row],[Map Text]])</f>
        <v>Open Map</v>
      </c>
      <c r="F441" s="340" t="s">
        <v>494</v>
      </c>
      <c r="G441" s="340" t="s">
        <v>495</v>
      </c>
      <c r="H441" s="340">
        <v>53.949834000000003</v>
      </c>
      <c r="I441" s="340">
        <v>-123.25143799999999</v>
      </c>
      <c r="J441" s="340" t="s">
        <v>1591</v>
      </c>
      <c r="K441" s="340" t="s">
        <v>2283</v>
      </c>
      <c r="L441" s="348" t="s">
        <v>103</v>
      </c>
      <c r="M441" s="340"/>
      <c r="N441" s="340"/>
      <c r="O441" s="340"/>
      <c r="Y441" s="24"/>
      <c r="Z441" s="24"/>
      <c r="AA441" s="24"/>
      <c r="AB441" s="24"/>
      <c r="AC441" s="24"/>
      <c r="AD441" s="24"/>
      <c r="AE441" s="24"/>
      <c r="AF441" s="24"/>
      <c r="AG441" s="24"/>
      <c r="AH441" s="24"/>
      <c r="AI441" s="24"/>
      <c r="AJ441" s="24"/>
      <c r="AK441" s="24"/>
      <c r="AL441" s="24"/>
      <c r="AM441" s="24"/>
      <c r="AN441" s="24"/>
      <c r="AO441" s="24"/>
    </row>
    <row r="442" spans="2:41" x14ac:dyDescent="0.25">
      <c r="B442" s="340">
        <v>65143</v>
      </c>
      <c r="C442" s="340" t="s">
        <v>2284</v>
      </c>
      <c r="D442" s="340" t="s">
        <v>1590</v>
      </c>
      <c r="E442" s="349" t="str">
        <f>HYPERLINK(Table20[[#This Row],[Map Link]],Table20[[#This Row],[Map Text]])</f>
        <v>Open Map</v>
      </c>
      <c r="F442" s="340" t="s">
        <v>2031</v>
      </c>
      <c r="G442" s="340" t="s">
        <v>769</v>
      </c>
      <c r="H442" s="340">
        <v>54.733131</v>
      </c>
      <c r="I442" s="340">
        <v>-127.018261</v>
      </c>
      <c r="J442" s="340" t="s">
        <v>1591</v>
      </c>
      <c r="K442" s="340" t="s">
        <v>2285</v>
      </c>
      <c r="L442" s="348" t="s">
        <v>181</v>
      </c>
      <c r="M442" s="340"/>
      <c r="N442" s="340"/>
      <c r="O442" s="340"/>
      <c r="Y442" s="24"/>
      <c r="Z442" s="24"/>
      <c r="AA442" s="24"/>
      <c r="AB442" s="24"/>
      <c r="AC442" s="24"/>
      <c r="AD442" s="24"/>
      <c r="AE442" s="24"/>
      <c r="AF442" s="24"/>
      <c r="AG442" s="24"/>
      <c r="AH442" s="24"/>
      <c r="AI442" s="24"/>
      <c r="AJ442" s="24"/>
      <c r="AK442" s="24"/>
      <c r="AL442" s="24"/>
      <c r="AM442" s="24"/>
      <c r="AN442" s="24"/>
      <c r="AO442" s="24"/>
    </row>
    <row r="443" spans="2:41" x14ac:dyDescent="0.25">
      <c r="B443" s="340">
        <v>60081</v>
      </c>
      <c r="C443" s="340" t="s">
        <v>2286</v>
      </c>
      <c r="D443" s="340" t="s">
        <v>1590</v>
      </c>
      <c r="E443" s="349" t="str">
        <f>HYPERLINK(Table20[[#This Row],[Map Link]],Table20[[#This Row],[Map Text]])</f>
        <v>Open Map</v>
      </c>
      <c r="F443" s="340" t="s">
        <v>2031</v>
      </c>
      <c r="G443" s="340" t="s">
        <v>769</v>
      </c>
      <c r="H443" s="340">
        <v>54.643332999999998</v>
      </c>
      <c r="I443" s="340">
        <v>-125.0275</v>
      </c>
      <c r="J443" s="340" t="s">
        <v>1591</v>
      </c>
      <c r="K443" s="340" t="s">
        <v>2287</v>
      </c>
      <c r="L443" s="348" t="s">
        <v>181</v>
      </c>
      <c r="M443" s="340"/>
      <c r="N443" s="340"/>
      <c r="O443" s="340"/>
      <c r="Y443" s="24"/>
      <c r="Z443" s="24"/>
      <c r="AA443" s="24"/>
      <c r="AB443" s="24"/>
      <c r="AC443" s="24"/>
      <c r="AD443" s="24"/>
      <c r="AE443" s="24"/>
      <c r="AF443" s="24"/>
      <c r="AG443" s="24"/>
      <c r="AH443" s="24"/>
      <c r="AI443" s="24"/>
      <c r="AJ443" s="24"/>
      <c r="AK443" s="24"/>
      <c r="AL443" s="24"/>
      <c r="AM443" s="24"/>
      <c r="AN443" s="24"/>
      <c r="AO443" s="24"/>
    </row>
    <row r="444" spans="2:41" x14ac:dyDescent="0.25">
      <c r="B444" s="340">
        <v>60400</v>
      </c>
      <c r="C444" s="340" t="s">
        <v>2288</v>
      </c>
      <c r="D444" s="340" t="s">
        <v>1590</v>
      </c>
      <c r="E444" s="349" t="str">
        <f>HYPERLINK(Table20[[#This Row],[Map Link]],Table20[[#This Row],[Map Text]])</f>
        <v>Open Map</v>
      </c>
      <c r="F444" s="340" t="s">
        <v>2031</v>
      </c>
      <c r="G444" s="340" t="s">
        <v>769</v>
      </c>
      <c r="H444" s="340">
        <v>54.670555999999998</v>
      </c>
      <c r="I444" s="340">
        <v>-124.92</v>
      </c>
      <c r="J444" s="340" t="s">
        <v>1591</v>
      </c>
      <c r="K444" s="340" t="s">
        <v>2289</v>
      </c>
      <c r="L444" s="348" t="s">
        <v>181</v>
      </c>
      <c r="M444" s="340"/>
      <c r="N444" s="340"/>
      <c r="O444" s="340"/>
      <c r="Y444" s="24"/>
      <c r="Z444" s="24"/>
      <c r="AA444" s="24"/>
      <c r="AB444" s="24"/>
      <c r="AC444" s="24"/>
      <c r="AD444" s="24"/>
      <c r="AE444" s="24"/>
      <c r="AF444" s="24"/>
      <c r="AG444" s="24"/>
      <c r="AH444" s="24"/>
      <c r="AI444" s="24"/>
      <c r="AJ444" s="24"/>
      <c r="AK444" s="24"/>
      <c r="AL444" s="24"/>
      <c r="AM444" s="24"/>
      <c r="AN444" s="24"/>
      <c r="AO444" s="24"/>
    </row>
    <row r="445" spans="2:41" x14ac:dyDescent="0.25">
      <c r="B445" s="340">
        <v>60060</v>
      </c>
      <c r="C445" s="340" t="s">
        <v>2290</v>
      </c>
      <c r="D445" s="340" t="s">
        <v>1590</v>
      </c>
      <c r="E445" s="349" t="str">
        <f>HYPERLINK(Table20[[#This Row],[Map Link]],Table20[[#This Row],[Map Text]])</f>
        <v>Open Map</v>
      </c>
      <c r="F445" s="340" t="s">
        <v>2031</v>
      </c>
      <c r="G445" s="340" t="s">
        <v>769</v>
      </c>
      <c r="H445" s="340">
        <v>54.610833</v>
      </c>
      <c r="I445" s="340">
        <v>-124.82638900000001</v>
      </c>
      <c r="J445" s="340" t="s">
        <v>1591</v>
      </c>
      <c r="K445" s="340" t="s">
        <v>2291</v>
      </c>
      <c r="L445" s="348" t="s">
        <v>181</v>
      </c>
      <c r="M445" s="340"/>
      <c r="N445" s="340"/>
      <c r="O445" s="340"/>
      <c r="Y445" s="24"/>
      <c r="Z445" s="24"/>
      <c r="AA445" s="24"/>
      <c r="AB445" s="24"/>
      <c r="AC445" s="24"/>
      <c r="AD445" s="24"/>
      <c r="AE445" s="24"/>
      <c r="AF445" s="24"/>
      <c r="AG445" s="24"/>
      <c r="AH445" s="24"/>
      <c r="AI445" s="24"/>
      <c r="AJ445" s="24"/>
      <c r="AK445" s="24"/>
      <c r="AL445" s="24"/>
      <c r="AM445" s="24"/>
      <c r="AN445" s="24"/>
      <c r="AO445" s="24"/>
    </row>
    <row r="446" spans="2:41" x14ac:dyDescent="0.25">
      <c r="B446" s="340">
        <v>65328</v>
      </c>
      <c r="C446" s="340" t="s">
        <v>2292</v>
      </c>
      <c r="D446" s="340" t="s">
        <v>1590</v>
      </c>
      <c r="E446" s="349" t="str">
        <f>HYPERLINK(Table20[[#This Row],[Map Link]],Table20[[#This Row],[Map Text]])</f>
        <v>Open Map</v>
      </c>
      <c r="F446" s="340" t="s">
        <v>825</v>
      </c>
      <c r="G446" s="340" t="s">
        <v>826</v>
      </c>
      <c r="H446" s="340">
        <v>54.833114999999999</v>
      </c>
      <c r="I446" s="340">
        <v>-128.318308</v>
      </c>
      <c r="J446" s="340" t="s">
        <v>1591</v>
      </c>
      <c r="K446" s="340" t="s">
        <v>2293</v>
      </c>
      <c r="L446" s="348" t="s">
        <v>181</v>
      </c>
      <c r="M446" s="340"/>
      <c r="N446" s="340"/>
      <c r="O446" s="340"/>
      <c r="Y446" s="24"/>
      <c r="Z446" s="24"/>
      <c r="AA446" s="24"/>
      <c r="AB446" s="24"/>
      <c r="AC446" s="24"/>
      <c r="AD446" s="24"/>
      <c r="AE446" s="24"/>
      <c r="AF446" s="24"/>
      <c r="AG446" s="24"/>
      <c r="AH446" s="24"/>
      <c r="AI446" s="24"/>
      <c r="AJ446" s="24"/>
      <c r="AK446" s="24"/>
      <c r="AL446" s="24"/>
      <c r="AM446" s="24"/>
      <c r="AN446" s="24"/>
      <c r="AO446" s="24"/>
    </row>
    <row r="447" spans="2:41" x14ac:dyDescent="0.25">
      <c r="B447" s="340">
        <v>65158</v>
      </c>
      <c r="C447" s="340" t="s">
        <v>2294</v>
      </c>
      <c r="D447" s="340" t="s">
        <v>1590</v>
      </c>
      <c r="E447" s="349" t="str">
        <f>HYPERLINK(Table20[[#This Row],[Map Link]],Table20[[#This Row],[Map Text]])</f>
        <v>Open Map</v>
      </c>
      <c r="F447" s="340" t="s">
        <v>825</v>
      </c>
      <c r="G447" s="340" t="s">
        <v>826</v>
      </c>
      <c r="H447" s="340">
        <v>55.433132999999998</v>
      </c>
      <c r="I447" s="340">
        <v>-127.601642</v>
      </c>
      <c r="J447" s="340" t="s">
        <v>1591</v>
      </c>
      <c r="K447" s="340" t="s">
        <v>2295</v>
      </c>
      <c r="L447" s="348" t="s">
        <v>181</v>
      </c>
      <c r="M447" s="340"/>
      <c r="N447" s="340"/>
      <c r="O447" s="340"/>
      <c r="Y447" s="24"/>
      <c r="Z447" s="24"/>
      <c r="AA447" s="24"/>
      <c r="AB447" s="24"/>
      <c r="AC447" s="24"/>
      <c r="AD447" s="24"/>
      <c r="AE447" s="24"/>
      <c r="AF447" s="24"/>
      <c r="AG447" s="24"/>
      <c r="AH447" s="24"/>
      <c r="AI447" s="24"/>
      <c r="AJ447" s="24"/>
      <c r="AK447" s="24"/>
      <c r="AL447" s="24"/>
      <c r="AM447" s="24"/>
      <c r="AN447" s="24"/>
      <c r="AO447" s="24"/>
    </row>
    <row r="448" spans="2:41" x14ac:dyDescent="0.25">
      <c r="B448" s="340">
        <v>65181</v>
      </c>
      <c r="C448" s="340" t="s">
        <v>2296</v>
      </c>
      <c r="D448" s="340" t="s">
        <v>1590</v>
      </c>
      <c r="E448" s="349" t="str">
        <f>HYPERLINK(Table20[[#This Row],[Map Link]],Table20[[#This Row],[Map Text]])</f>
        <v>Open Map</v>
      </c>
      <c r="F448" s="340" t="s">
        <v>2031</v>
      </c>
      <c r="G448" s="340" t="s">
        <v>769</v>
      </c>
      <c r="H448" s="340">
        <v>55.716470000000001</v>
      </c>
      <c r="I448" s="340">
        <v>-127.584987</v>
      </c>
      <c r="J448" s="340" t="s">
        <v>1591</v>
      </c>
      <c r="K448" s="340" t="s">
        <v>2297</v>
      </c>
      <c r="L448" s="348" t="s">
        <v>181</v>
      </c>
      <c r="M448" s="340"/>
      <c r="N448" s="340"/>
      <c r="O448" s="340"/>
      <c r="Y448" s="24"/>
      <c r="Z448" s="24"/>
      <c r="AA448" s="24"/>
      <c r="AB448" s="24"/>
      <c r="AC448" s="24"/>
      <c r="AD448" s="24"/>
      <c r="AE448" s="24"/>
      <c r="AF448" s="24"/>
      <c r="AG448" s="24"/>
      <c r="AH448" s="24"/>
      <c r="AI448" s="24"/>
      <c r="AJ448" s="24"/>
      <c r="AK448" s="24"/>
      <c r="AL448" s="24"/>
      <c r="AM448" s="24"/>
      <c r="AN448" s="24"/>
      <c r="AO448" s="24"/>
    </row>
    <row r="449" spans="2:41" x14ac:dyDescent="0.25">
      <c r="B449" s="340">
        <v>4594</v>
      </c>
      <c r="C449" s="340" t="s">
        <v>992</v>
      </c>
      <c r="D449" s="340" t="s">
        <v>1036</v>
      </c>
      <c r="E449" s="349" t="str">
        <f>HYPERLINK(Table20[[#This Row],[Map Link]],Table20[[#This Row],[Map Text]])</f>
        <v>Open Map</v>
      </c>
      <c r="F449" s="340" t="s">
        <v>825</v>
      </c>
      <c r="G449" s="340" t="s">
        <v>826</v>
      </c>
      <c r="H449" s="340">
        <v>55.351111000000003</v>
      </c>
      <c r="I449" s="340">
        <v>-127.693611</v>
      </c>
      <c r="J449" s="340" t="s">
        <v>1591</v>
      </c>
      <c r="K449" s="340" t="s">
        <v>2298</v>
      </c>
      <c r="L449" s="348" t="s">
        <v>103</v>
      </c>
      <c r="M449" s="340"/>
      <c r="N449" s="340"/>
      <c r="O449" s="340"/>
      <c r="Y449" s="24"/>
      <c r="Z449" s="24"/>
      <c r="AA449" s="24"/>
      <c r="AB449" s="24"/>
      <c r="AC449" s="24"/>
      <c r="AD449" s="24"/>
      <c r="AE449" s="24"/>
      <c r="AF449" s="24"/>
      <c r="AG449" s="24"/>
      <c r="AH449" s="24"/>
      <c r="AI449" s="24"/>
      <c r="AJ449" s="24"/>
      <c r="AK449" s="24"/>
      <c r="AL449" s="24"/>
      <c r="AM449" s="24"/>
      <c r="AN449" s="24"/>
      <c r="AO449" s="24"/>
    </row>
    <row r="450" spans="2:41" x14ac:dyDescent="0.25">
      <c r="B450" s="340">
        <v>63561</v>
      </c>
      <c r="C450" s="340" t="s">
        <v>2299</v>
      </c>
      <c r="D450" s="340" t="s">
        <v>1590</v>
      </c>
      <c r="E450" s="349" t="str">
        <f>HYPERLINK(Table20[[#This Row],[Map Link]],Table20[[#This Row],[Map Text]])</f>
        <v>Open Map</v>
      </c>
      <c r="F450" s="340" t="s">
        <v>825</v>
      </c>
      <c r="G450" s="340" t="s">
        <v>826</v>
      </c>
      <c r="H450" s="340">
        <v>55.351111000000003</v>
      </c>
      <c r="I450" s="340">
        <v>-127.693611</v>
      </c>
      <c r="J450" s="340" t="s">
        <v>1591</v>
      </c>
      <c r="K450" s="340" t="s">
        <v>2300</v>
      </c>
      <c r="L450" s="348" t="s">
        <v>181</v>
      </c>
      <c r="M450" s="340"/>
      <c r="N450" s="340"/>
      <c r="O450" s="340"/>
      <c r="Y450" s="24"/>
      <c r="Z450" s="24"/>
      <c r="AA450" s="24"/>
      <c r="AB450" s="24"/>
      <c r="AC450" s="24"/>
      <c r="AD450" s="24"/>
      <c r="AE450" s="24"/>
      <c r="AF450" s="24"/>
      <c r="AG450" s="24"/>
      <c r="AH450" s="24"/>
      <c r="AI450" s="24"/>
      <c r="AJ450" s="24"/>
      <c r="AK450" s="24"/>
      <c r="AL450" s="24"/>
      <c r="AM450" s="24"/>
      <c r="AN450" s="24"/>
      <c r="AO450" s="24"/>
    </row>
    <row r="451" spans="2:41" x14ac:dyDescent="0.25">
      <c r="B451" s="340">
        <v>38020</v>
      </c>
      <c r="C451" s="340" t="s">
        <v>853</v>
      </c>
      <c r="D451" s="340" t="s">
        <v>1036</v>
      </c>
      <c r="E451" s="349" t="str">
        <f>HYPERLINK(Table20[[#This Row],[Map Link]],Table20[[#This Row],[Map Text]])</f>
        <v>Open Map</v>
      </c>
      <c r="F451" s="340" t="s">
        <v>825</v>
      </c>
      <c r="G451" s="340" t="s">
        <v>826</v>
      </c>
      <c r="H451" s="340">
        <v>55.482410000000002</v>
      </c>
      <c r="I451" s="340">
        <v>-129.48836</v>
      </c>
      <c r="J451" s="340" t="s">
        <v>1591</v>
      </c>
      <c r="K451" s="340" t="s">
        <v>2301</v>
      </c>
      <c r="L451" s="348" t="s">
        <v>103</v>
      </c>
      <c r="M451" s="340"/>
      <c r="N451" s="340"/>
      <c r="O451" s="340"/>
      <c r="Y451" s="24"/>
      <c r="Z451" s="24"/>
      <c r="AA451" s="24"/>
      <c r="AB451" s="24"/>
      <c r="AC451" s="24"/>
      <c r="AD451" s="24"/>
      <c r="AE451" s="24"/>
      <c r="AF451" s="24"/>
      <c r="AG451" s="24"/>
      <c r="AH451" s="24"/>
      <c r="AI451" s="24"/>
      <c r="AJ451" s="24"/>
      <c r="AK451" s="24"/>
      <c r="AL451" s="24"/>
      <c r="AM451" s="24"/>
      <c r="AN451" s="24"/>
      <c r="AO451" s="24"/>
    </row>
    <row r="452" spans="2:41" x14ac:dyDescent="0.25">
      <c r="B452" s="340">
        <v>4615</v>
      </c>
      <c r="C452" s="340" t="s">
        <v>2302</v>
      </c>
      <c r="D452" s="340" t="s">
        <v>1036</v>
      </c>
      <c r="E452" s="349" t="str">
        <f>HYPERLINK(Table20[[#This Row],[Map Link]],Table20[[#This Row],[Map Text]])</f>
        <v>Open Map</v>
      </c>
      <c r="F452" s="340" t="s">
        <v>825</v>
      </c>
      <c r="G452" s="340" t="s">
        <v>826</v>
      </c>
      <c r="H452" s="340">
        <v>55.083123999999998</v>
      </c>
      <c r="I452" s="340">
        <v>-127.834969</v>
      </c>
      <c r="J452" s="340" t="s">
        <v>1591</v>
      </c>
      <c r="K452" s="340" t="s">
        <v>2303</v>
      </c>
      <c r="L452" s="348" t="s">
        <v>103</v>
      </c>
      <c r="M452" s="340"/>
      <c r="N452" s="340"/>
      <c r="O452" s="340"/>
      <c r="Y452" s="24"/>
      <c r="Z452" s="24"/>
      <c r="AA452" s="24"/>
      <c r="AB452" s="24"/>
      <c r="AC452" s="24"/>
      <c r="AD452" s="24"/>
      <c r="AE452" s="24"/>
      <c r="AF452" s="24"/>
      <c r="AG452" s="24"/>
      <c r="AH452" s="24"/>
      <c r="AI452" s="24"/>
      <c r="AJ452" s="24"/>
      <c r="AK452" s="24"/>
      <c r="AL452" s="24"/>
      <c r="AM452" s="24"/>
      <c r="AN452" s="24"/>
      <c r="AO452" s="24"/>
    </row>
    <row r="453" spans="2:41" x14ac:dyDescent="0.25">
      <c r="B453" s="340">
        <v>65337</v>
      </c>
      <c r="C453" s="340" t="s">
        <v>2304</v>
      </c>
      <c r="D453" s="340" t="s">
        <v>1590</v>
      </c>
      <c r="E453" s="349" t="str">
        <f>HYPERLINK(Table20[[#This Row],[Map Link]],Table20[[#This Row],[Map Text]])</f>
        <v>Open Map</v>
      </c>
      <c r="F453" s="340" t="s">
        <v>825</v>
      </c>
      <c r="G453" s="340" t="s">
        <v>826</v>
      </c>
      <c r="H453" s="340">
        <v>54.616444000000001</v>
      </c>
      <c r="I453" s="340">
        <v>-128.41830300000001</v>
      </c>
      <c r="J453" s="340" t="s">
        <v>1591</v>
      </c>
      <c r="K453" s="340" t="s">
        <v>2305</v>
      </c>
      <c r="L453" s="348" t="s">
        <v>181</v>
      </c>
      <c r="M453" s="340"/>
      <c r="N453" s="340"/>
      <c r="O453" s="340"/>
      <c r="Y453" s="24"/>
      <c r="Z453" s="24"/>
      <c r="AA453" s="24"/>
      <c r="AB453" s="24"/>
      <c r="AC453" s="24"/>
      <c r="AD453" s="24"/>
      <c r="AE453" s="24"/>
      <c r="AF453" s="24"/>
      <c r="AG453" s="24"/>
      <c r="AH453" s="24"/>
      <c r="AI453" s="24"/>
      <c r="AJ453" s="24"/>
      <c r="AK453" s="24"/>
      <c r="AL453" s="24"/>
      <c r="AM453" s="24"/>
      <c r="AN453" s="24"/>
      <c r="AO453" s="24"/>
    </row>
    <row r="454" spans="2:41" x14ac:dyDescent="0.25">
      <c r="B454" s="340">
        <v>65168</v>
      </c>
      <c r="C454" s="340" t="s">
        <v>2306</v>
      </c>
      <c r="D454" s="340" t="s">
        <v>1590</v>
      </c>
      <c r="E454" s="349" t="str">
        <f>HYPERLINK(Table20[[#This Row],[Map Link]],Table20[[#This Row],[Map Text]])</f>
        <v>Open Map</v>
      </c>
      <c r="F454" s="340" t="s">
        <v>825</v>
      </c>
      <c r="G454" s="340" t="s">
        <v>826</v>
      </c>
      <c r="H454" s="340">
        <v>55.083120000000001</v>
      </c>
      <c r="I454" s="340">
        <v>-128.20164800000001</v>
      </c>
      <c r="J454" s="340" t="s">
        <v>1591</v>
      </c>
      <c r="K454" s="340" t="s">
        <v>2307</v>
      </c>
      <c r="L454" s="348" t="s">
        <v>181</v>
      </c>
      <c r="M454" s="340"/>
      <c r="N454" s="340"/>
      <c r="O454" s="340"/>
      <c r="Y454" s="24"/>
      <c r="Z454" s="24"/>
      <c r="AA454" s="24"/>
      <c r="AB454" s="24"/>
      <c r="AC454" s="24"/>
      <c r="AD454" s="24"/>
      <c r="AE454" s="24"/>
      <c r="AF454" s="24"/>
      <c r="AG454" s="24"/>
      <c r="AH454" s="24"/>
      <c r="AI454" s="24"/>
      <c r="AJ454" s="24"/>
      <c r="AK454" s="24"/>
      <c r="AL454" s="24"/>
      <c r="AM454" s="24"/>
      <c r="AN454" s="24"/>
      <c r="AO454" s="24"/>
    </row>
    <row r="455" spans="2:41" x14ac:dyDescent="0.25">
      <c r="B455" s="340">
        <v>35442</v>
      </c>
      <c r="C455" s="340" t="s">
        <v>1001</v>
      </c>
      <c r="D455" s="340" t="s">
        <v>1036</v>
      </c>
      <c r="E455" s="349" t="str">
        <f>HYPERLINK(Table20[[#This Row],[Map Link]],Table20[[#This Row],[Map Text]])</f>
        <v>Open Map</v>
      </c>
      <c r="F455" s="340" t="s">
        <v>825</v>
      </c>
      <c r="G455" s="340" t="s">
        <v>826</v>
      </c>
      <c r="H455" s="340">
        <v>54.516438999999998</v>
      </c>
      <c r="I455" s="340">
        <v>-128.634972</v>
      </c>
      <c r="J455" s="340" t="s">
        <v>1591</v>
      </c>
      <c r="K455" s="340" t="s">
        <v>2308</v>
      </c>
      <c r="L455" s="348" t="s">
        <v>103</v>
      </c>
      <c r="M455" s="340"/>
      <c r="N455" s="340"/>
      <c r="O455" s="340"/>
      <c r="Y455" s="24"/>
      <c r="Z455" s="24"/>
      <c r="AA455" s="24"/>
      <c r="AB455" s="24"/>
      <c r="AC455" s="24"/>
      <c r="AD455" s="24"/>
      <c r="AE455" s="24"/>
      <c r="AF455" s="24"/>
      <c r="AG455" s="24"/>
      <c r="AH455" s="24"/>
      <c r="AI455" s="24"/>
      <c r="AJ455" s="24"/>
      <c r="AK455" s="24"/>
      <c r="AL455" s="24"/>
      <c r="AM455" s="24"/>
      <c r="AN455" s="24"/>
      <c r="AO455" s="24"/>
    </row>
    <row r="456" spans="2:41" x14ac:dyDescent="0.25">
      <c r="B456" s="340">
        <v>65330</v>
      </c>
      <c r="C456" s="340" t="s">
        <v>2309</v>
      </c>
      <c r="D456" s="340" t="s">
        <v>1590</v>
      </c>
      <c r="E456" s="349" t="str">
        <f>HYPERLINK(Table20[[#This Row],[Map Link]],Table20[[#This Row],[Map Text]])</f>
        <v>Open Map</v>
      </c>
      <c r="F456" s="340" t="s">
        <v>825</v>
      </c>
      <c r="G456" s="340" t="s">
        <v>826</v>
      </c>
      <c r="H456" s="340">
        <v>54.533105999999997</v>
      </c>
      <c r="I456" s="340">
        <v>-128.668307</v>
      </c>
      <c r="J456" s="340" t="s">
        <v>1591</v>
      </c>
      <c r="K456" s="340" t="s">
        <v>2310</v>
      </c>
      <c r="L456" s="348" t="s">
        <v>181</v>
      </c>
      <c r="M456" s="340"/>
      <c r="N456" s="340"/>
      <c r="O456" s="340"/>
      <c r="Y456" s="24"/>
      <c r="Z456" s="24"/>
      <c r="AA456" s="24"/>
      <c r="AB456" s="24"/>
      <c r="AC456" s="24"/>
      <c r="AD456" s="24"/>
      <c r="AE456" s="24"/>
      <c r="AF456" s="24"/>
      <c r="AG456" s="24"/>
      <c r="AH456" s="24"/>
      <c r="AI456" s="24"/>
      <c r="AJ456" s="24"/>
      <c r="AK456" s="24"/>
      <c r="AL456" s="24"/>
      <c r="AM456" s="24"/>
      <c r="AN456" s="24"/>
      <c r="AO456" s="24"/>
    </row>
    <row r="457" spans="2:41" x14ac:dyDescent="0.25">
      <c r="B457" s="340">
        <v>38019</v>
      </c>
      <c r="C457" s="340" t="s">
        <v>2311</v>
      </c>
      <c r="D457" s="340" t="s">
        <v>1036</v>
      </c>
      <c r="E457" s="349" t="str">
        <f>HYPERLINK(Table20[[#This Row],[Map Link]],Table20[[#This Row],[Map Text]])</f>
        <v>Open Map</v>
      </c>
      <c r="F457" s="340" t="s">
        <v>825</v>
      </c>
      <c r="G457" s="340" t="s">
        <v>826</v>
      </c>
      <c r="H457" s="340">
        <v>55.099787999999997</v>
      </c>
      <c r="I457" s="340">
        <v>-128.06831099999999</v>
      </c>
      <c r="J457" s="340" t="s">
        <v>1591</v>
      </c>
      <c r="K457" s="340" t="s">
        <v>2312</v>
      </c>
      <c r="L457" s="348" t="s">
        <v>103</v>
      </c>
      <c r="M457" s="340"/>
      <c r="N457" s="340"/>
      <c r="O457" s="340"/>
      <c r="Y457" s="24"/>
      <c r="Z457" s="24"/>
      <c r="AA457" s="24"/>
      <c r="AB457" s="24"/>
      <c r="AC457" s="24"/>
      <c r="AD457" s="24"/>
      <c r="AE457" s="24"/>
      <c r="AF457" s="24"/>
      <c r="AG457" s="24"/>
      <c r="AH457" s="24"/>
      <c r="AI457" s="24"/>
      <c r="AJ457" s="24"/>
      <c r="AK457" s="24"/>
      <c r="AL457" s="24"/>
      <c r="AM457" s="24"/>
      <c r="AN457" s="24"/>
      <c r="AO457" s="24"/>
    </row>
    <row r="458" spans="2:41" x14ac:dyDescent="0.25">
      <c r="B458" s="340">
        <v>65822</v>
      </c>
      <c r="C458" s="340" t="s">
        <v>2313</v>
      </c>
      <c r="D458" s="340" t="s">
        <v>1590</v>
      </c>
      <c r="E458" s="349" t="str">
        <f>HYPERLINK(Table20[[#This Row],[Map Link]],Table20[[#This Row],[Map Text]])</f>
        <v>Open Map</v>
      </c>
      <c r="F458" s="340" t="s">
        <v>2031</v>
      </c>
      <c r="G458" s="340" t="s">
        <v>769</v>
      </c>
      <c r="H458" s="340">
        <v>54.016460000000002</v>
      </c>
      <c r="I458" s="340">
        <v>-126.634888</v>
      </c>
      <c r="J458" s="340" t="s">
        <v>1591</v>
      </c>
      <c r="K458" s="340" t="s">
        <v>2314</v>
      </c>
      <c r="L458" s="348" t="s">
        <v>181</v>
      </c>
      <c r="M458" s="340"/>
      <c r="N458" s="340"/>
      <c r="O458" s="340"/>
      <c r="Y458" s="24"/>
      <c r="Z458" s="24"/>
      <c r="AA458" s="24"/>
      <c r="AB458" s="24"/>
      <c r="AC458" s="24"/>
      <c r="AD458" s="24"/>
      <c r="AE458" s="24"/>
      <c r="AF458" s="24"/>
      <c r="AG458" s="24"/>
      <c r="AH458" s="24"/>
      <c r="AI458" s="24"/>
      <c r="AJ458" s="24"/>
      <c r="AK458" s="24"/>
      <c r="AL458" s="24"/>
      <c r="AM458" s="24"/>
      <c r="AN458" s="24"/>
      <c r="AO458" s="24"/>
    </row>
    <row r="459" spans="2:41" x14ac:dyDescent="0.25">
      <c r="B459" s="340">
        <v>64776</v>
      </c>
      <c r="C459" s="340" t="s">
        <v>2315</v>
      </c>
      <c r="D459" s="340" t="s">
        <v>1590</v>
      </c>
      <c r="E459" s="349" t="str">
        <f>HYPERLINK(Table20[[#This Row],[Map Link]],Table20[[#This Row],[Map Text]])</f>
        <v>Open Map</v>
      </c>
      <c r="F459" s="340" t="s">
        <v>825</v>
      </c>
      <c r="G459" s="340" t="s">
        <v>826</v>
      </c>
      <c r="H459" s="340">
        <v>54.416435999999997</v>
      </c>
      <c r="I459" s="340">
        <v>-128.818308</v>
      </c>
      <c r="J459" s="340" t="s">
        <v>1591</v>
      </c>
      <c r="K459" s="340" t="s">
        <v>2316</v>
      </c>
      <c r="L459" s="348" t="s">
        <v>181</v>
      </c>
      <c r="M459" s="340"/>
      <c r="N459" s="340"/>
      <c r="O459" s="340"/>
      <c r="Y459" s="24"/>
      <c r="Z459" s="24"/>
      <c r="AA459" s="24"/>
      <c r="AB459" s="24"/>
      <c r="AC459" s="24"/>
      <c r="AD459" s="24"/>
      <c r="AE459" s="24"/>
      <c r="AF459" s="24"/>
      <c r="AG459" s="24"/>
      <c r="AH459" s="24"/>
      <c r="AI459" s="24"/>
      <c r="AJ459" s="24"/>
      <c r="AK459" s="24"/>
      <c r="AL459" s="24"/>
      <c r="AM459" s="24"/>
      <c r="AN459" s="24"/>
      <c r="AO459" s="24"/>
    </row>
    <row r="460" spans="2:41" x14ac:dyDescent="0.25">
      <c r="B460" s="340">
        <v>64764</v>
      </c>
      <c r="C460" s="340" t="s">
        <v>2317</v>
      </c>
      <c r="D460" s="340" t="s">
        <v>1590</v>
      </c>
      <c r="E460" s="349" t="str">
        <f>HYPERLINK(Table20[[#This Row],[Map Link]],Table20[[#This Row],[Map Text]])</f>
        <v>Open Map</v>
      </c>
      <c r="F460" s="340" t="s">
        <v>825</v>
      </c>
      <c r="G460" s="340" t="s">
        <v>826</v>
      </c>
      <c r="H460" s="340">
        <v>54.783088999999997</v>
      </c>
      <c r="I460" s="340">
        <v>-130.11836400000001</v>
      </c>
      <c r="J460" s="340" t="s">
        <v>1591</v>
      </c>
      <c r="K460" s="340" t="s">
        <v>2318</v>
      </c>
      <c r="L460" s="348" t="s">
        <v>181</v>
      </c>
      <c r="M460" s="340"/>
      <c r="N460" s="340"/>
      <c r="O460" s="340"/>
      <c r="Y460" s="24"/>
      <c r="Z460" s="24"/>
      <c r="AA460" s="24"/>
      <c r="AB460" s="24"/>
      <c r="AC460" s="24"/>
      <c r="AD460" s="24"/>
      <c r="AE460" s="24"/>
      <c r="AF460" s="24"/>
      <c r="AG460" s="24"/>
      <c r="AH460" s="24"/>
      <c r="AI460" s="24"/>
      <c r="AJ460" s="24"/>
      <c r="AK460" s="24"/>
      <c r="AL460" s="24"/>
      <c r="AM460" s="24"/>
      <c r="AN460" s="24"/>
      <c r="AO460" s="24"/>
    </row>
    <row r="461" spans="2:41" x14ac:dyDescent="0.25">
      <c r="B461" s="340">
        <v>64757</v>
      </c>
      <c r="C461" s="340" t="s">
        <v>2319</v>
      </c>
      <c r="D461" s="340" t="s">
        <v>1590</v>
      </c>
      <c r="E461" s="349" t="str">
        <f>HYPERLINK(Table20[[#This Row],[Map Link]],Table20[[#This Row],[Map Text]])</f>
        <v>Open Map</v>
      </c>
      <c r="F461" s="340" t="s">
        <v>825</v>
      </c>
      <c r="G461" s="340" t="s">
        <v>826</v>
      </c>
      <c r="H461" s="340">
        <v>54.783088999999997</v>
      </c>
      <c r="I461" s="340">
        <v>-130.11836400000001</v>
      </c>
      <c r="J461" s="340" t="s">
        <v>1591</v>
      </c>
      <c r="K461" s="340" t="s">
        <v>2320</v>
      </c>
      <c r="L461" s="348" t="s">
        <v>181</v>
      </c>
      <c r="M461" s="340"/>
      <c r="N461" s="340"/>
      <c r="O461" s="340"/>
      <c r="Y461" s="24"/>
      <c r="Z461" s="24"/>
      <c r="AA461" s="24"/>
      <c r="AB461" s="24"/>
      <c r="AC461" s="24"/>
      <c r="AD461" s="24"/>
      <c r="AE461" s="24"/>
      <c r="AF461" s="24"/>
      <c r="AG461" s="24"/>
      <c r="AH461" s="24"/>
      <c r="AI461" s="24"/>
      <c r="AJ461" s="24"/>
      <c r="AK461" s="24"/>
      <c r="AL461" s="24"/>
      <c r="AM461" s="24"/>
      <c r="AN461" s="24"/>
      <c r="AO461" s="24"/>
    </row>
    <row r="462" spans="2:41" x14ac:dyDescent="0.25">
      <c r="B462" s="340">
        <v>64807</v>
      </c>
      <c r="C462" s="340" t="s">
        <v>2321</v>
      </c>
      <c r="D462" s="340" t="s">
        <v>1590</v>
      </c>
      <c r="E462" s="349" t="str">
        <f>HYPERLINK(Table20[[#This Row],[Map Link]],Table20[[#This Row],[Map Text]])</f>
        <v>Open Map</v>
      </c>
      <c r="F462" s="340" t="s">
        <v>2031</v>
      </c>
      <c r="G462" s="340" t="s">
        <v>769</v>
      </c>
      <c r="H462" s="340">
        <v>53.801110999999999</v>
      </c>
      <c r="I462" s="340">
        <v>-125.2325</v>
      </c>
      <c r="J462" s="340" t="s">
        <v>1591</v>
      </c>
      <c r="K462" s="340" t="s">
        <v>2322</v>
      </c>
      <c r="L462" s="348" t="s">
        <v>181</v>
      </c>
      <c r="M462" s="340"/>
      <c r="N462" s="340"/>
      <c r="O462" s="340"/>
      <c r="Y462" s="24"/>
      <c r="Z462" s="24"/>
      <c r="AA462" s="24"/>
      <c r="AB462" s="24"/>
      <c r="AC462" s="24"/>
      <c r="AD462" s="24"/>
      <c r="AE462" s="24"/>
      <c r="AF462" s="24"/>
      <c r="AG462" s="24"/>
      <c r="AH462" s="24"/>
      <c r="AI462" s="24"/>
      <c r="AJ462" s="24"/>
      <c r="AK462" s="24"/>
      <c r="AL462" s="24"/>
      <c r="AM462" s="24"/>
      <c r="AN462" s="24"/>
      <c r="AO462" s="24"/>
    </row>
    <row r="463" spans="2:41" x14ac:dyDescent="0.25">
      <c r="B463" s="340">
        <v>65167</v>
      </c>
      <c r="C463" s="340" t="s">
        <v>2323</v>
      </c>
      <c r="D463" s="340" t="s">
        <v>1590</v>
      </c>
      <c r="E463" s="349" t="str">
        <f>HYPERLINK(Table20[[#This Row],[Map Link]],Table20[[#This Row],[Map Text]])</f>
        <v>Open Map</v>
      </c>
      <c r="F463" s="340" t="s">
        <v>825</v>
      </c>
      <c r="G463" s="340" t="s">
        <v>826</v>
      </c>
      <c r="H463" s="340">
        <v>55.016451000000004</v>
      </c>
      <c r="I463" s="340">
        <v>-128.301648</v>
      </c>
      <c r="J463" s="340" t="s">
        <v>1591</v>
      </c>
      <c r="K463" s="340" t="s">
        <v>2324</v>
      </c>
      <c r="L463" s="348" t="s">
        <v>181</v>
      </c>
      <c r="M463" s="340"/>
      <c r="N463" s="340"/>
      <c r="O463" s="340"/>
      <c r="Y463" s="24"/>
      <c r="Z463" s="24"/>
      <c r="AA463" s="24"/>
      <c r="AB463" s="24"/>
      <c r="AC463" s="24"/>
      <c r="AD463" s="24"/>
      <c r="AE463" s="24"/>
      <c r="AF463" s="24"/>
      <c r="AG463" s="24"/>
      <c r="AH463" s="24"/>
      <c r="AI463" s="24"/>
      <c r="AJ463" s="24"/>
      <c r="AK463" s="24"/>
      <c r="AL463" s="24"/>
      <c r="AM463" s="24"/>
      <c r="AN463" s="24"/>
      <c r="AO463" s="24"/>
    </row>
    <row r="464" spans="2:41" x14ac:dyDescent="0.25">
      <c r="B464" s="340">
        <v>64883</v>
      </c>
      <c r="C464" s="340" t="s">
        <v>2325</v>
      </c>
      <c r="D464" s="340" t="s">
        <v>1590</v>
      </c>
      <c r="E464" s="349" t="str">
        <f>HYPERLINK(Table20[[#This Row],[Map Link]],Table20[[#This Row],[Map Text]])</f>
        <v>Open Map</v>
      </c>
      <c r="F464" s="340" t="s">
        <v>2031</v>
      </c>
      <c r="G464" s="340" t="s">
        <v>769</v>
      </c>
      <c r="H464" s="340">
        <v>55.816487000000002</v>
      </c>
      <c r="I464" s="340">
        <v>-126.434952</v>
      </c>
      <c r="J464" s="340" t="s">
        <v>1591</v>
      </c>
      <c r="K464" s="340" t="s">
        <v>2326</v>
      </c>
      <c r="L464" s="348" t="s">
        <v>181</v>
      </c>
      <c r="M464" s="340"/>
      <c r="N464" s="340"/>
      <c r="O464" s="340"/>
      <c r="Y464" s="24"/>
      <c r="Z464" s="24"/>
      <c r="AA464" s="24"/>
      <c r="AB464" s="24"/>
      <c r="AC464" s="24"/>
      <c r="AD464" s="24"/>
      <c r="AE464" s="24"/>
      <c r="AF464" s="24"/>
      <c r="AG464" s="24"/>
      <c r="AH464" s="24"/>
      <c r="AI464" s="24"/>
      <c r="AJ464" s="24"/>
      <c r="AK464" s="24"/>
      <c r="AL464" s="24"/>
      <c r="AM464" s="24"/>
      <c r="AN464" s="24"/>
      <c r="AO464" s="24"/>
    </row>
    <row r="465" spans="2:41" x14ac:dyDescent="0.25">
      <c r="B465" s="340">
        <v>64762</v>
      </c>
      <c r="C465" s="340" t="s">
        <v>2327</v>
      </c>
      <c r="D465" s="340" t="s">
        <v>1590</v>
      </c>
      <c r="E465" s="349" t="str">
        <f>HYPERLINK(Table20[[#This Row],[Map Link]],Table20[[#This Row],[Map Text]])</f>
        <v>Open Map</v>
      </c>
      <c r="F465" s="340" t="s">
        <v>825</v>
      </c>
      <c r="G465" s="340" t="s">
        <v>826</v>
      </c>
      <c r="H465" s="340">
        <v>54.766418000000002</v>
      </c>
      <c r="I465" s="340">
        <v>-130.451707</v>
      </c>
      <c r="J465" s="340" t="s">
        <v>1591</v>
      </c>
      <c r="K465" s="340" t="s">
        <v>2328</v>
      </c>
      <c r="L465" s="348" t="s">
        <v>181</v>
      </c>
      <c r="M465" s="340"/>
      <c r="N465" s="340"/>
      <c r="O465" s="340"/>
      <c r="Y465" s="24"/>
      <c r="Z465" s="24"/>
      <c r="AA465" s="24"/>
      <c r="AB465" s="24"/>
      <c r="AC465" s="24"/>
      <c r="AD465" s="24"/>
      <c r="AE465" s="24"/>
      <c r="AF465" s="24"/>
      <c r="AG465" s="24"/>
      <c r="AH465" s="24"/>
      <c r="AI465" s="24"/>
      <c r="AJ465" s="24"/>
      <c r="AK465" s="24"/>
      <c r="AL465" s="24"/>
      <c r="AM465" s="24"/>
      <c r="AN465" s="24"/>
      <c r="AO465" s="24"/>
    </row>
    <row r="466" spans="2:41" x14ac:dyDescent="0.25">
      <c r="B466" s="340">
        <v>64763</v>
      </c>
      <c r="C466" s="340" t="s">
        <v>2329</v>
      </c>
      <c r="D466" s="340" t="s">
        <v>1590</v>
      </c>
      <c r="E466" s="349" t="str">
        <f>HYPERLINK(Table20[[#This Row],[Map Link]],Table20[[#This Row],[Map Text]])</f>
        <v>Open Map</v>
      </c>
      <c r="F466" s="340" t="s">
        <v>825</v>
      </c>
      <c r="G466" s="340" t="s">
        <v>826</v>
      </c>
      <c r="H466" s="340">
        <v>54.716416000000002</v>
      </c>
      <c r="I466" s="340">
        <v>-130.51837399999999</v>
      </c>
      <c r="J466" s="340" t="s">
        <v>1591</v>
      </c>
      <c r="K466" s="340" t="s">
        <v>2330</v>
      </c>
      <c r="L466" s="348" t="s">
        <v>181</v>
      </c>
      <c r="M466" s="340"/>
      <c r="N466" s="340"/>
      <c r="O466" s="340"/>
      <c r="Y466" s="24"/>
      <c r="Z466" s="24"/>
      <c r="AA466" s="24"/>
      <c r="AB466" s="24"/>
      <c r="AC466" s="24"/>
      <c r="AD466" s="24"/>
      <c r="AE466" s="24"/>
      <c r="AF466" s="24"/>
      <c r="AG466" s="24"/>
      <c r="AH466" s="24"/>
      <c r="AI466" s="24"/>
      <c r="AJ466" s="24"/>
      <c r="AK466" s="24"/>
      <c r="AL466" s="24"/>
      <c r="AM466" s="24"/>
      <c r="AN466" s="24"/>
      <c r="AO466" s="24"/>
    </row>
    <row r="467" spans="2:41" x14ac:dyDescent="0.25">
      <c r="B467" s="340">
        <v>64775</v>
      </c>
      <c r="C467" s="340" t="s">
        <v>2331</v>
      </c>
      <c r="D467" s="340" t="s">
        <v>1590</v>
      </c>
      <c r="E467" s="349" t="str">
        <f>HYPERLINK(Table20[[#This Row],[Map Link]],Table20[[#This Row],[Map Text]])</f>
        <v>Open Map</v>
      </c>
      <c r="F467" s="340" t="s">
        <v>825</v>
      </c>
      <c r="G467" s="340" t="s">
        <v>826</v>
      </c>
      <c r="H467" s="340">
        <v>54.399768000000002</v>
      </c>
      <c r="I467" s="340">
        <v>-128.91830999999999</v>
      </c>
      <c r="J467" s="340" t="s">
        <v>1591</v>
      </c>
      <c r="K467" s="340" t="s">
        <v>2332</v>
      </c>
      <c r="L467" s="348" t="s">
        <v>181</v>
      </c>
      <c r="M467" s="340"/>
      <c r="N467" s="340"/>
      <c r="O467" s="340"/>
      <c r="Y467" s="24"/>
      <c r="Z467" s="24"/>
      <c r="AA467" s="24"/>
      <c r="AB467" s="24"/>
      <c r="AC467" s="24"/>
      <c r="AD467" s="24"/>
      <c r="AE467" s="24"/>
      <c r="AF467" s="24"/>
      <c r="AG467" s="24"/>
      <c r="AH467" s="24"/>
      <c r="AI467" s="24"/>
      <c r="AJ467" s="24"/>
      <c r="AK467" s="24"/>
      <c r="AL467" s="24"/>
      <c r="AM467" s="24"/>
      <c r="AN467" s="24"/>
      <c r="AO467" s="24"/>
    </row>
    <row r="468" spans="2:41" x14ac:dyDescent="0.25">
      <c r="B468" s="340">
        <v>6289</v>
      </c>
      <c r="C468" s="340" t="s">
        <v>830</v>
      </c>
      <c r="D468" s="340" t="s">
        <v>1597</v>
      </c>
      <c r="E468" s="349" t="str">
        <f>HYPERLINK(Table20[[#This Row],[Map Link]],Table20[[#This Row],[Map Text]])</f>
        <v>Open Map</v>
      </c>
      <c r="F468" s="340" t="s">
        <v>825</v>
      </c>
      <c r="G468" s="340" t="s">
        <v>826</v>
      </c>
      <c r="H468" s="340">
        <v>55.249443999999997</v>
      </c>
      <c r="I468" s="340">
        <v>-127.679722</v>
      </c>
      <c r="J468" s="340" t="s">
        <v>1591</v>
      </c>
      <c r="K468" s="340" t="s">
        <v>2333</v>
      </c>
      <c r="L468" s="348" t="s">
        <v>103</v>
      </c>
      <c r="M468" s="340"/>
      <c r="N468" s="340"/>
      <c r="O468" s="340"/>
      <c r="Y468" s="24"/>
      <c r="Z468" s="24"/>
      <c r="AA468" s="24"/>
      <c r="AB468" s="24"/>
      <c r="AC468" s="24"/>
      <c r="AD468" s="24"/>
      <c r="AE468" s="24"/>
      <c r="AF468" s="24"/>
      <c r="AG468" s="24"/>
      <c r="AH468" s="24"/>
      <c r="AI468" s="24"/>
      <c r="AJ468" s="24"/>
      <c r="AK468" s="24"/>
      <c r="AL468" s="24"/>
      <c r="AM468" s="24"/>
      <c r="AN468" s="24"/>
      <c r="AO468" s="24"/>
    </row>
    <row r="469" spans="2:41" x14ac:dyDescent="0.25">
      <c r="B469" s="340">
        <v>65332</v>
      </c>
      <c r="C469" s="340" t="s">
        <v>2334</v>
      </c>
      <c r="D469" s="340" t="s">
        <v>1590</v>
      </c>
      <c r="E469" s="349" t="str">
        <f>HYPERLINK(Table20[[#This Row],[Map Link]],Table20[[#This Row],[Map Text]])</f>
        <v>Open Map</v>
      </c>
      <c r="F469" s="340" t="s">
        <v>825</v>
      </c>
      <c r="G469" s="340" t="s">
        <v>826</v>
      </c>
      <c r="H469" s="340">
        <v>54.566442000000002</v>
      </c>
      <c r="I469" s="340">
        <v>-128.46830199999999</v>
      </c>
      <c r="J469" s="340" t="s">
        <v>1591</v>
      </c>
      <c r="K469" s="340" t="s">
        <v>2335</v>
      </c>
      <c r="L469" s="348" t="s">
        <v>181</v>
      </c>
      <c r="M469" s="340"/>
      <c r="N469" s="340"/>
      <c r="O469" s="340"/>
      <c r="Y469" s="24"/>
      <c r="Z469" s="24"/>
      <c r="AA469" s="24"/>
      <c r="AB469" s="24"/>
      <c r="AC469" s="24"/>
      <c r="AD469" s="24"/>
      <c r="AE469" s="24"/>
      <c r="AF469" s="24"/>
      <c r="AG469" s="24"/>
      <c r="AH469" s="24"/>
      <c r="AI469" s="24"/>
      <c r="AJ469" s="24"/>
      <c r="AK469" s="24"/>
      <c r="AL469" s="24"/>
      <c r="AM469" s="24"/>
      <c r="AN469" s="24"/>
      <c r="AO469" s="24"/>
    </row>
    <row r="470" spans="2:41" x14ac:dyDescent="0.25">
      <c r="B470" s="340">
        <v>65335</v>
      </c>
      <c r="C470" s="340" t="s">
        <v>2336</v>
      </c>
      <c r="D470" s="340" t="s">
        <v>1590</v>
      </c>
      <c r="E470" s="349" t="str">
        <f>HYPERLINK(Table20[[#This Row],[Map Link]],Table20[[#This Row],[Map Text]])</f>
        <v>Open Map</v>
      </c>
      <c r="F470" s="340" t="s">
        <v>825</v>
      </c>
      <c r="G470" s="340" t="s">
        <v>826</v>
      </c>
      <c r="H470" s="340">
        <v>54.566442000000002</v>
      </c>
      <c r="I470" s="340">
        <v>-128.46830199999999</v>
      </c>
      <c r="J470" s="340" t="s">
        <v>1591</v>
      </c>
      <c r="K470" s="340" t="s">
        <v>2337</v>
      </c>
      <c r="L470" s="348" t="s">
        <v>181</v>
      </c>
      <c r="M470" s="340"/>
      <c r="N470" s="340"/>
      <c r="O470" s="340"/>
      <c r="Y470" s="24"/>
      <c r="Z470" s="24"/>
      <c r="AA470" s="24"/>
      <c r="AB470" s="24"/>
      <c r="AC470" s="24"/>
      <c r="AD470" s="24"/>
      <c r="AE470" s="24"/>
      <c r="AF470" s="24"/>
      <c r="AG470" s="24"/>
      <c r="AH470" s="24"/>
      <c r="AI470" s="24"/>
      <c r="AJ470" s="24"/>
      <c r="AK470" s="24"/>
      <c r="AL470" s="24"/>
      <c r="AM470" s="24"/>
      <c r="AN470" s="24"/>
      <c r="AO470" s="24"/>
    </row>
    <row r="471" spans="2:41" x14ac:dyDescent="0.25">
      <c r="B471" s="340">
        <v>65170</v>
      </c>
      <c r="C471" s="340" t="s">
        <v>2338</v>
      </c>
      <c r="D471" s="340" t="s">
        <v>1590</v>
      </c>
      <c r="E471" s="349" t="str">
        <f>HYPERLINK(Table20[[#This Row],[Map Link]],Table20[[#This Row],[Map Text]])</f>
        <v>Open Map</v>
      </c>
      <c r="F471" s="340" t="s">
        <v>825</v>
      </c>
      <c r="G471" s="340" t="s">
        <v>826</v>
      </c>
      <c r="H471" s="340">
        <v>55.28313</v>
      </c>
      <c r="I471" s="340">
        <v>-127.618303</v>
      </c>
      <c r="J471" s="340" t="s">
        <v>1591</v>
      </c>
      <c r="K471" s="340" t="s">
        <v>2339</v>
      </c>
      <c r="L471" s="348" t="s">
        <v>181</v>
      </c>
      <c r="M471" s="340"/>
      <c r="N471" s="340"/>
      <c r="O471" s="340"/>
      <c r="Y471" s="24"/>
      <c r="Z471" s="24"/>
      <c r="AA471" s="24"/>
      <c r="AB471" s="24"/>
      <c r="AC471" s="24"/>
      <c r="AD471" s="24"/>
      <c r="AE471" s="24"/>
      <c r="AF471" s="24"/>
      <c r="AG471" s="24"/>
      <c r="AH471" s="24"/>
      <c r="AI471" s="24"/>
      <c r="AJ471" s="24"/>
      <c r="AK471" s="24"/>
      <c r="AL471" s="24"/>
      <c r="AM471" s="24"/>
      <c r="AN471" s="24"/>
      <c r="AO471" s="24"/>
    </row>
    <row r="472" spans="2:41" x14ac:dyDescent="0.25">
      <c r="B472" s="340">
        <v>64786</v>
      </c>
      <c r="C472" s="340" t="s">
        <v>2340</v>
      </c>
      <c r="D472" s="340" t="s">
        <v>1590</v>
      </c>
      <c r="E472" s="349" t="str">
        <f>HYPERLINK(Table20[[#This Row],[Map Link]],Table20[[#This Row],[Map Text]])</f>
        <v>Open Map</v>
      </c>
      <c r="F472" s="340" t="s">
        <v>825</v>
      </c>
      <c r="G472" s="340" t="s">
        <v>826</v>
      </c>
      <c r="H472" s="340">
        <v>54.416432</v>
      </c>
      <c r="I472" s="340">
        <v>-129.08498299999999</v>
      </c>
      <c r="J472" s="340" t="s">
        <v>1591</v>
      </c>
      <c r="K472" s="340" t="s">
        <v>2341</v>
      </c>
      <c r="L472" s="348" t="s">
        <v>181</v>
      </c>
      <c r="M472" s="340"/>
      <c r="N472" s="340"/>
      <c r="O472" s="340"/>
      <c r="Y472" s="24"/>
      <c r="Z472" s="24"/>
      <c r="AA472" s="24"/>
      <c r="AB472" s="24"/>
      <c r="AC472" s="24"/>
      <c r="AD472" s="24"/>
      <c r="AE472" s="24"/>
      <c r="AF472" s="24"/>
      <c r="AG472" s="24"/>
      <c r="AH472" s="24"/>
      <c r="AI472" s="24"/>
      <c r="AJ472" s="24"/>
      <c r="AK472" s="24"/>
      <c r="AL472" s="24"/>
      <c r="AM472" s="24"/>
      <c r="AN472" s="24"/>
      <c r="AO472" s="24"/>
    </row>
    <row r="473" spans="2:41" x14ac:dyDescent="0.25">
      <c r="B473" s="340">
        <v>64785</v>
      </c>
      <c r="C473" s="340" t="s">
        <v>2342</v>
      </c>
      <c r="D473" s="340" t="s">
        <v>1590</v>
      </c>
      <c r="E473" s="349" t="str">
        <f>HYPERLINK(Table20[[#This Row],[Map Link]],Table20[[#This Row],[Map Text]])</f>
        <v>Open Map</v>
      </c>
      <c r="F473" s="340" t="s">
        <v>825</v>
      </c>
      <c r="G473" s="340" t="s">
        <v>826</v>
      </c>
      <c r="H473" s="340">
        <v>54.449764999999999</v>
      </c>
      <c r="I473" s="340">
        <v>-129.11831900000001</v>
      </c>
      <c r="J473" s="340" t="s">
        <v>1591</v>
      </c>
      <c r="K473" s="340" t="s">
        <v>2343</v>
      </c>
      <c r="L473" s="348" t="s">
        <v>181</v>
      </c>
      <c r="M473" s="340"/>
      <c r="N473" s="340"/>
      <c r="O473" s="340"/>
      <c r="Y473" s="24"/>
      <c r="Z473" s="24"/>
      <c r="AA473" s="24"/>
      <c r="AB473" s="24"/>
      <c r="AC473" s="24"/>
      <c r="AD473" s="24"/>
      <c r="AE473" s="24"/>
      <c r="AF473" s="24"/>
      <c r="AG473" s="24"/>
      <c r="AH473" s="24"/>
      <c r="AI473" s="24"/>
      <c r="AJ473" s="24"/>
      <c r="AK473" s="24"/>
      <c r="AL473" s="24"/>
      <c r="AM473" s="24"/>
      <c r="AN473" s="24"/>
      <c r="AO473" s="24"/>
    </row>
    <row r="474" spans="2:41" x14ac:dyDescent="0.25">
      <c r="B474" s="340">
        <v>6297</v>
      </c>
      <c r="C474" s="340" t="s">
        <v>2344</v>
      </c>
      <c r="D474" s="340" t="s">
        <v>1036</v>
      </c>
      <c r="E474" s="349" t="str">
        <f>HYPERLINK(Table20[[#This Row],[Map Link]],Table20[[#This Row],[Map Text]])</f>
        <v>Open Map</v>
      </c>
      <c r="F474" s="340" t="s">
        <v>2031</v>
      </c>
      <c r="G474" s="340" t="s">
        <v>769</v>
      </c>
      <c r="H474" s="340">
        <v>55.866467999999998</v>
      </c>
      <c r="I474" s="340">
        <v>-127.90167099999999</v>
      </c>
      <c r="J474" s="340" t="s">
        <v>1591</v>
      </c>
      <c r="K474" s="340" t="s">
        <v>2345</v>
      </c>
      <c r="L474" s="348" t="s">
        <v>103</v>
      </c>
      <c r="M474" s="340"/>
      <c r="N474" s="340"/>
      <c r="O474" s="340"/>
      <c r="Y474" s="24"/>
      <c r="Z474" s="24"/>
      <c r="AA474" s="24"/>
      <c r="AB474" s="24"/>
      <c r="AC474" s="24"/>
      <c r="AD474" s="24"/>
      <c r="AE474" s="24"/>
      <c r="AF474" s="24"/>
      <c r="AG474" s="24"/>
      <c r="AH474" s="24"/>
      <c r="AI474" s="24"/>
      <c r="AJ474" s="24"/>
      <c r="AK474" s="24"/>
      <c r="AL474" s="24"/>
      <c r="AM474" s="24"/>
      <c r="AN474" s="24"/>
      <c r="AO474" s="24"/>
    </row>
    <row r="475" spans="2:41" x14ac:dyDescent="0.25">
      <c r="B475" s="340">
        <v>65154</v>
      </c>
      <c r="C475" s="340" t="s">
        <v>2346</v>
      </c>
      <c r="D475" s="340" t="s">
        <v>1590</v>
      </c>
      <c r="E475" s="349" t="str">
        <f>HYPERLINK(Table20[[#This Row],[Map Link]],Table20[[#This Row],[Map Text]])</f>
        <v>Open Map</v>
      </c>
      <c r="F475" s="340" t="s">
        <v>2031</v>
      </c>
      <c r="G475" s="340" t="s">
        <v>769</v>
      </c>
      <c r="H475" s="340">
        <v>55.866467999999998</v>
      </c>
      <c r="I475" s="340">
        <v>-127.90167099999999</v>
      </c>
      <c r="J475" s="340" t="s">
        <v>1591</v>
      </c>
      <c r="K475" s="340" t="s">
        <v>2347</v>
      </c>
      <c r="L475" s="348" t="s">
        <v>181</v>
      </c>
      <c r="M475" s="340"/>
      <c r="N475" s="340"/>
      <c r="O475" s="340"/>
      <c r="Y475" s="24"/>
      <c r="Z475" s="24"/>
      <c r="AA475" s="24"/>
      <c r="AB475" s="24"/>
      <c r="AC475" s="24"/>
      <c r="AD475" s="24"/>
      <c r="AE475" s="24"/>
      <c r="AF475" s="24"/>
      <c r="AG475" s="24"/>
      <c r="AH475" s="24"/>
      <c r="AI475" s="24"/>
      <c r="AJ475" s="24"/>
      <c r="AK475" s="24"/>
      <c r="AL475" s="24"/>
      <c r="AM475" s="24"/>
      <c r="AN475" s="24"/>
      <c r="AO475" s="24"/>
    </row>
    <row r="476" spans="2:41" x14ac:dyDescent="0.25">
      <c r="B476" s="340">
        <v>65329</v>
      </c>
      <c r="C476" s="340" t="s">
        <v>2348</v>
      </c>
      <c r="D476" s="340" t="s">
        <v>1590</v>
      </c>
      <c r="E476" s="349" t="str">
        <f>HYPERLINK(Table20[[#This Row],[Map Link]],Table20[[#This Row],[Map Text]])</f>
        <v>Open Map</v>
      </c>
      <c r="F476" s="340" t="s">
        <v>825</v>
      </c>
      <c r="G476" s="340" t="s">
        <v>826</v>
      </c>
      <c r="H476" s="340">
        <v>54.499772999999998</v>
      </c>
      <c r="I476" s="340">
        <v>-128.58497</v>
      </c>
      <c r="J476" s="340" t="s">
        <v>1591</v>
      </c>
      <c r="K476" s="340" t="s">
        <v>2349</v>
      </c>
      <c r="L476" s="348" t="s">
        <v>181</v>
      </c>
      <c r="M476" s="340"/>
      <c r="N476" s="340"/>
      <c r="O476" s="340"/>
      <c r="Y476" s="24"/>
      <c r="Z476" s="24"/>
      <c r="AA476" s="24"/>
      <c r="AB476" s="24"/>
      <c r="AC476" s="24"/>
      <c r="AD476" s="24"/>
      <c r="AE476" s="24"/>
      <c r="AF476" s="24"/>
      <c r="AG476" s="24"/>
      <c r="AH476" s="24"/>
      <c r="AI476" s="24"/>
      <c r="AJ476" s="24"/>
      <c r="AK476" s="24"/>
      <c r="AL476" s="24"/>
      <c r="AM476" s="24"/>
      <c r="AN476" s="24"/>
      <c r="AO476" s="24"/>
    </row>
    <row r="477" spans="2:41" x14ac:dyDescent="0.25">
      <c r="B477" s="340">
        <v>64890</v>
      </c>
      <c r="C477" s="340" t="s">
        <v>2350</v>
      </c>
      <c r="D477" s="340" t="s">
        <v>1590</v>
      </c>
      <c r="E477" s="349" t="str">
        <f>HYPERLINK(Table20[[#This Row],[Map Link]],Table20[[#This Row],[Map Text]])</f>
        <v>Open Map</v>
      </c>
      <c r="F477" s="340" t="s">
        <v>2031</v>
      </c>
      <c r="G477" s="340" t="s">
        <v>769</v>
      </c>
      <c r="H477" s="340">
        <v>54.786110999999998</v>
      </c>
      <c r="I477" s="340">
        <v>-124.878333</v>
      </c>
      <c r="J477" s="340" t="s">
        <v>1591</v>
      </c>
      <c r="K477" s="340" t="s">
        <v>2351</v>
      </c>
      <c r="L477" s="348" t="s">
        <v>181</v>
      </c>
      <c r="M477" s="340"/>
      <c r="N477" s="340"/>
      <c r="O477" s="340"/>
      <c r="Y477" s="24"/>
      <c r="Z477" s="24"/>
      <c r="AA477" s="24"/>
      <c r="AB477" s="24"/>
      <c r="AC477" s="24"/>
      <c r="AD477" s="24"/>
      <c r="AE477" s="24"/>
      <c r="AF477" s="24"/>
      <c r="AG477" s="24"/>
      <c r="AH477" s="24"/>
      <c r="AI477" s="24"/>
      <c r="AJ477" s="24"/>
      <c r="AK477" s="24"/>
      <c r="AL477" s="24"/>
      <c r="AM477" s="24"/>
      <c r="AN477" s="24"/>
      <c r="AO477" s="24"/>
    </row>
    <row r="478" spans="2:41" x14ac:dyDescent="0.25">
      <c r="B478" s="340">
        <v>65166</v>
      </c>
      <c r="C478" s="340" t="s">
        <v>2352</v>
      </c>
      <c r="D478" s="340" t="s">
        <v>1590</v>
      </c>
      <c r="E478" s="349" t="str">
        <f>HYPERLINK(Table20[[#This Row],[Map Link]],Table20[[#This Row],[Map Text]])</f>
        <v>Open Map</v>
      </c>
      <c r="F478" s="340" t="s">
        <v>825</v>
      </c>
      <c r="G478" s="340" t="s">
        <v>826</v>
      </c>
      <c r="H478" s="340">
        <v>54.899780999999997</v>
      </c>
      <c r="I478" s="340">
        <v>-128.38498000000001</v>
      </c>
      <c r="J478" s="340" t="s">
        <v>1591</v>
      </c>
      <c r="K478" s="340" t="s">
        <v>2353</v>
      </c>
      <c r="L478" s="348" t="s">
        <v>181</v>
      </c>
      <c r="M478" s="340"/>
      <c r="N478" s="340"/>
      <c r="O478" s="340"/>
      <c r="Y478" s="24"/>
      <c r="Z478" s="24"/>
      <c r="AA478" s="24"/>
      <c r="AB478" s="24"/>
      <c r="AC478" s="24"/>
      <c r="AD478" s="24"/>
      <c r="AE478" s="24"/>
      <c r="AF478" s="24"/>
      <c r="AG478" s="24"/>
      <c r="AH478" s="24"/>
      <c r="AI478" s="24"/>
      <c r="AJ478" s="24"/>
      <c r="AK478" s="24"/>
      <c r="AL478" s="24"/>
      <c r="AM478" s="24"/>
      <c r="AN478" s="24"/>
      <c r="AO478" s="24"/>
    </row>
    <row r="479" spans="2:41" x14ac:dyDescent="0.25">
      <c r="B479" s="340">
        <v>60024</v>
      </c>
      <c r="C479" s="340" t="s">
        <v>2354</v>
      </c>
      <c r="D479" s="340" t="s">
        <v>1590</v>
      </c>
      <c r="E479" s="349" t="str">
        <f>HYPERLINK(Table20[[#This Row],[Map Link]],Table20[[#This Row],[Map Text]])</f>
        <v>Open Map</v>
      </c>
      <c r="F479" s="340" t="s">
        <v>2031</v>
      </c>
      <c r="G479" s="340" t="s">
        <v>769</v>
      </c>
      <c r="H479" s="340">
        <v>54.637500000000003</v>
      </c>
      <c r="I479" s="340">
        <v>-125.01138899999999</v>
      </c>
      <c r="J479" s="340" t="s">
        <v>1591</v>
      </c>
      <c r="K479" s="340" t="s">
        <v>2355</v>
      </c>
      <c r="L479" s="348" t="s">
        <v>181</v>
      </c>
      <c r="M479" s="340"/>
      <c r="N479" s="340"/>
      <c r="O479" s="340"/>
      <c r="Y479" s="24"/>
      <c r="Z479" s="24"/>
      <c r="AA479" s="24"/>
      <c r="AB479" s="24"/>
      <c r="AC479" s="24"/>
      <c r="AD479" s="24"/>
      <c r="AE479" s="24"/>
      <c r="AF479" s="24"/>
      <c r="AG479" s="24"/>
      <c r="AH479" s="24"/>
      <c r="AI479" s="24"/>
      <c r="AJ479" s="24"/>
      <c r="AK479" s="24"/>
      <c r="AL479" s="24"/>
      <c r="AM479" s="24"/>
      <c r="AN479" s="24"/>
      <c r="AO479" s="24"/>
    </row>
    <row r="480" spans="2:41" x14ac:dyDescent="0.25">
      <c r="B480" s="340">
        <v>7368</v>
      </c>
      <c r="C480" s="340" t="s">
        <v>2356</v>
      </c>
      <c r="D480" s="340" t="s">
        <v>1597</v>
      </c>
      <c r="E480" s="349" t="str">
        <f>HYPERLINK(Table20[[#This Row],[Map Link]],Table20[[#This Row],[Map Text]])</f>
        <v>Open Map</v>
      </c>
      <c r="F480" s="340" t="s">
        <v>2031</v>
      </c>
      <c r="G480" s="340" t="s">
        <v>769</v>
      </c>
      <c r="H480" s="340">
        <v>54.816462000000001</v>
      </c>
      <c r="I480" s="340">
        <v>-127.218271</v>
      </c>
      <c r="J480" s="340" t="s">
        <v>1591</v>
      </c>
      <c r="K480" s="340" t="s">
        <v>2357</v>
      </c>
      <c r="L480" s="348" t="s">
        <v>103</v>
      </c>
      <c r="M480" s="340"/>
      <c r="N480" s="340"/>
      <c r="O480" s="340"/>
      <c r="Y480" s="24"/>
      <c r="Z480" s="24"/>
      <c r="AA480" s="24"/>
      <c r="AB480" s="24"/>
      <c r="AC480" s="24"/>
      <c r="AD480" s="24"/>
      <c r="AE480" s="24"/>
      <c r="AF480" s="24"/>
      <c r="AG480" s="24"/>
      <c r="AH480" s="24"/>
      <c r="AI480" s="24"/>
      <c r="AJ480" s="24"/>
      <c r="AK480" s="24"/>
      <c r="AL480" s="24"/>
      <c r="AM480" s="24"/>
      <c r="AN480" s="24"/>
      <c r="AO480" s="24"/>
    </row>
    <row r="481" spans="2:41" x14ac:dyDescent="0.25">
      <c r="B481" s="340">
        <v>64731</v>
      </c>
      <c r="C481" s="340" t="s">
        <v>2358</v>
      </c>
      <c r="D481" s="340" t="s">
        <v>1590</v>
      </c>
      <c r="E481" s="349" t="str">
        <f>HYPERLINK(Table20[[#This Row],[Map Link]],Table20[[#This Row],[Map Text]])</f>
        <v>Open Map</v>
      </c>
      <c r="F481" s="340" t="s">
        <v>825</v>
      </c>
      <c r="G481" s="340" t="s">
        <v>826</v>
      </c>
      <c r="H481" s="340">
        <v>54.383105</v>
      </c>
      <c r="I481" s="340">
        <v>-128.6183</v>
      </c>
      <c r="J481" s="340" t="s">
        <v>1591</v>
      </c>
      <c r="K481" s="340" t="s">
        <v>2359</v>
      </c>
      <c r="L481" s="348" t="s">
        <v>181</v>
      </c>
      <c r="M481" s="340"/>
      <c r="N481" s="340"/>
      <c r="O481" s="340"/>
      <c r="Y481" s="24"/>
      <c r="Z481" s="24"/>
      <c r="AA481" s="24"/>
      <c r="AB481" s="24"/>
      <c r="AC481" s="24"/>
      <c r="AD481" s="24"/>
      <c r="AE481" s="24"/>
      <c r="AF481" s="24"/>
      <c r="AG481" s="24"/>
      <c r="AH481" s="24"/>
      <c r="AI481" s="24"/>
      <c r="AJ481" s="24"/>
      <c r="AK481" s="24"/>
      <c r="AL481" s="24"/>
      <c r="AM481" s="24"/>
      <c r="AN481" s="24"/>
      <c r="AO481" s="24"/>
    </row>
    <row r="482" spans="2:41" x14ac:dyDescent="0.25">
      <c r="B482" s="340">
        <v>35474</v>
      </c>
      <c r="C482" s="340" t="s">
        <v>843</v>
      </c>
      <c r="D482" s="340" t="s">
        <v>1036</v>
      </c>
      <c r="E482" s="349" t="str">
        <f>HYPERLINK(Table20[[#This Row],[Map Link]],Table20[[#This Row],[Map Text]])</f>
        <v>Open Map</v>
      </c>
      <c r="F482" s="340" t="s">
        <v>825</v>
      </c>
      <c r="G482" s="340" t="s">
        <v>826</v>
      </c>
      <c r="H482" s="340">
        <v>54.367010000000001</v>
      </c>
      <c r="I482" s="340">
        <v>-128.54651999999999</v>
      </c>
      <c r="J482" s="340" t="s">
        <v>1591</v>
      </c>
      <c r="K482" s="340" t="s">
        <v>2360</v>
      </c>
      <c r="L482" s="348" t="s">
        <v>103</v>
      </c>
      <c r="M482" s="340"/>
      <c r="N482" s="340"/>
      <c r="O482" s="340"/>
      <c r="Y482" s="24"/>
      <c r="Z482" s="24"/>
      <c r="AA482" s="24"/>
      <c r="AB482" s="24"/>
      <c r="AC482" s="24"/>
      <c r="AD482" s="24"/>
      <c r="AE482" s="24"/>
      <c r="AF482" s="24"/>
      <c r="AG482" s="24"/>
      <c r="AH482" s="24"/>
      <c r="AI482" s="24"/>
      <c r="AJ482" s="24"/>
      <c r="AK482" s="24"/>
      <c r="AL482" s="24"/>
      <c r="AM482" s="24"/>
      <c r="AN482" s="24"/>
      <c r="AO482" s="24"/>
    </row>
    <row r="483" spans="2:41" x14ac:dyDescent="0.25">
      <c r="B483" s="340">
        <v>64927</v>
      </c>
      <c r="C483" s="340" t="s">
        <v>2361</v>
      </c>
      <c r="D483" s="340" t="s">
        <v>1590</v>
      </c>
      <c r="E483" s="349" t="str">
        <f>HYPERLINK(Table20[[#This Row],[Map Link]],Table20[[#This Row],[Map Text]])</f>
        <v>Open Map</v>
      </c>
      <c r="F483" s="340" t="s">
        <v>2031</v>
      </c>
      <c r="G483" s="340" t="s">
        <v>769</v>
      </c>
      <c r="H483" s="340">
        <v>53.933155999999997</v>
      </c>
      <c r="I483" s="340">
        <v>-124.20147</v>
      </c>
      <c r="J483" s="340" t="s">
        <v>1591</v>
      </c>
      <c r="K483" s="340" t="s">
        <v>2362</v>
      </c>
      <c r="L483" s="348" t="s">
        <v>181</v>
      </c>
      <c r="M483" s="340"/>
      <c r="N483" s="340"/>
      <c r="O483" s="340"/>
      <c r="Y483" s="24"/>
      <c r="Z483" s="24"/>
      <c r="AA483" s="24"/>
      <c r="AB483" s="24"/>
      <c r="AC483" s="24"/>
      <c r="AD483" s="24"/>
      <c r="AE483" s="24"/>
      <c r="AF483" s="24"/>
      <c r="AG483" s="24"/>
      <c r="AH483" s="24"/>
      <c r="AI483" s="24"/>
      <c r="AJ483" s="24"/>
      <c r="AK483" s="24"/>
      <c r="AL483" s="24"/>
      <c r="AM483" s="24"/>
      <c r="AN483" s="24"/>
      <c r="AO483" s="24"/>
    </row>
    <row r="484" spans="2:41" x14ac:dyDescent="0.25">
      <c r="B484" s="340">
        <v>64773</v>
      </c>
      <c r="C484" s="340" t="s">
        <v>2363</v>
      </c>
      <c r="D484" s="340" t="s">
        <v>1590</v>
      </c>
      <c r="E484" s="349" t="str">
        <f>HYPERLINK(Table20[[#This Row],[Map Link]],Table20[[#This Row],[Map Text]])</f>
        <v>Open Map</v>
      </c>
      <c r="F484" s="340" t="s">
        <v>825</v>
      </c>
      <c r="G484" s="340" t="s">
        <v>826</v>
      </c>
      <c r="H484" s="340">
        <v>54.399771000000001</v>
      </c>
      <c r="I484" s="340">
        <v>-128.63496799999999</v>
      </c>
      <c r="J484" s="340" t="s">
        <v>1591</v>
      </c>
      <c r="K484" s="340" t="s">
        <v>2364</v>
      </c>
      <c r="L484" s="348" t="s">
        <v>181</v>
      </c>
      <c r="M484" s="340"/>
      <c r="N484" s="340"/>
      <c r="O484" s="340"/>
      <c r="Y484" s="24"/>
      <c r="Z484" s="24"/>
      <c r="AA484" s="24"/>
      <c r="AB484" s="24"/>
      <c r="AC484" s="24"/>
      <c r="AD484" s="24"/>
      <c r="AE484" s="24"/>
      <c r="AF484" s="24"/>
      <c r="AG484" s="24"/>
      <c r="AH484" s="24"/>
      <c r="AI484" s="24"/>
      <c r="AJ484" s="24"/>
      <c r="AK484" s="24"/>
      <c r="AL484" s="24"/>
      <c r="AM484" s="24"/>
      <c r="AN484" s="24"/>
      <c r="AO484" s="24"/>
    </row>
    <row r="485" spans="2:41" x14ac:dyDescent="0.25">
      <c r="B485" s="340">
        <v>53994</v>
      </c>
      <c r="C485" s="340" t="s">
        <v>2365</v>
      </c>
      <c r="D485" s="340" t="s">
        <v>1036</v>
      </c>
      <c r="E485" s="349" t="str">
        <f>HYPERLINK(Table20[[#This Row],[Map Link]],Table20[[#This Row],[Map Text]])</f>
        <v>Open Map</v>
      </c>
      <c r="F485" s="340" t="s">
        <v>825</v>
      </c>
      <c r="G485" s="340" t="s">
        <v>826</v>
      </c>
      <c r="H485" s="340">
        <v>55.030321999999998</v>
      </c>
      <c r="I485" s="340">
        <v>-129.57669100000001</v>
      </c>
      <c r="J485" s="340" t="s">
        <v>1591</v>
      </c>
      <c r="K485" s="340" t="s">
        <v>2366</v>
      </c>
      <c r="L485" s="348" t="s">
        <v>103</v>
      </c>
      <c r="M485" s="340"/>
      <c r="N485" s="340"/>
      <c r="O485" s="340"/>
      <c r="Y485" s="24"/>
      <c r="Z485" s="24"/>
      <c r="AA485" s="24"/>
      <c r="AB485" s="24"/>
      <c r="AC485" s="24"/>
      <c r="AD485" s="24"/>
      <c r="AE485" s="24"/>
      <c r="AF485" s="24"/>
      <c r="AG485" s="24"/>
      <c r="AH485" s="24"/>
      <c r="AI485" s="24"/>
      <c r="AJ485" s="24"/>
      <c r="AK485" s="24"/>
      <c r="AL485" s="24"/>
      <c r="AM485" s="24"/>
      <c r="AN485" s="24"/>
      <c r="AO485" s="24"/>
    </row>
    <row r="486" spans="2:41" x14ac:dyDescent="0.25">
      <c r="B486" s="340">
        <v>933</v>
      </c>
      <c r="C486" s="340" t="s">
        <v>2367</v>
      </c>
      <c r="D486" s="340" t="s">
        <v>1597</v>
      </c>
      <c r="E486" s="349" t="str">
        <f>HYPERLINK(Table20[[#This Row],[Map Link]],Table20[[#This Row],[Map Text]])</f>
        <v>Open Map</v>
      </c>
      <c r="F486" s="340" t="s">
        <v>2031</v>
      </c>
      <c r="G486" s="340" t="s">
        <v>769</v>
      </c>
      <c r="H486" s="340">
        <v>54.049816999999997</v>
      </c>
      <c r="I486" s="340">
        <v>-124.751493</v>
      </c>
      <c r="J486" s="340" t="s">
        <v>1591</v>
      </c>
      <c r="K486" s="340" t="s">
        <v>2368</v>
      </c>
      <c r="L486" s="348" t="s">
        <v>103</v>
      </c>
      <c r="M486" s="340"/>
      <c r="N486" s="340"/>
      <c r="O486" s="340"/>
      <c r="Y486" s="24"/>
      <c r="Z486" s="24"/>
      <c r="AA486" s="24"/>
      <c r="AB486" s="24"/>
      <c r="AC486" s="24"/>
      <c r="AD486" s="24"/>
      <c r="AE486" s="24"/>
      <c r="AF486" s="24"/>
      <c r="AG486" s="24"/>
      <c r="AH486" s="24"/>
      <c r="AI486" s="24"/>
      <c r="AJ486" s="24"/>
      <c r="AK486" s="24"/>
      <c r="AL486" s="24"/>
      <c r="AM486" s="24"/>
      <c r="AN486" s="24"/>
      <c r="AO486" s="24"/>
    </row>
    <row r="487" spans="2:41" x14ac:dyDescent="0.25">
      <c r="B487" s="340">
        <v>961</v>
      </c>
      <c r="C487" s="340" t="s">
        <v>989</v>
      </c>
      <c r="D487" s="340" t="s">
        <v>1036</v>
      </c>
      <c r="E487" s="349" t="str">
        <f>HYPERLINK(Table20[[#This Row],[Map Link]],Table20[[#This Row],[Map Text]])</f>
        <v>Open Map</v>
      </c>
      <c r="F487" s="340" t="s">
        <v>2031</v>
      </c>
      <c r="G487" s="340" t="s">
        <v>769</v>
      </c>
      <c r="H487" s="340">
        <v>55.083154</v>
      </c>
      <c r="I487" s="340">
        <v>-125.568226</v>
      </c>
      <c r="J487" s="340" t="s">
        <v>1591</v>
      </c>
      <c r="K487" s="340" t="s">
        <v>2369</v>
      </c>
      <c r="L487" s="348" t="s">
        <v>103</v>
      </c>
      <c r="M487" s="340"/>
      <c r="N487" s="340"/>
      <c r="O487" s="340"/>
      <c r="Y487" s="24"/>
      <c r="Z487" s="24"/>
      <c r="AA487" s="24"/>
      <c r="AB487" s="24"/>
      <c r="AC487" s="24"/>
      <c r="AD487" s="24"/>
      <c r="AE487" s="24"/>
      <c r="AF487" s="24"/>
      <c r="AG487" s="24"/>
      <c r="AH487" s="24"/>
      <c r="AI487" s="24"/>
      <c r="AJ487" s="24"/>
      <c r="AK487" s="24"/>
      <c r="AL487" s="24"/>
      <c r="AM487" s="24"/>
      <c r="AN487" s="24"/>
      <c r="AO487" s="24"/>
    </row>
    <row r="488" spans="2:41" x14ac:dyDescent="0.25">
      <c r="B488" s="340">
        <v>64809</v>
      </c>
      <c r="C488" s="340" t="s">
        <v>2370</v>
      </c>
      <c r="D488" s="340" t="s">
        <v>1590</v>
      </c>
      <c r="E488" s="349" t="str">
        <f>HYPERLINK(Table20[[#This Row],[Map Link]],Table20[[#This Row],[Map Text]])</f>
        <v>Open Map</v>
      </c>
      <c r="F488" s="340" t="s">
        <v>2031</v>
      </c>
      <c r="G488" s="340" t="s">
        <v>769</v>
      </c>
      <c r="H488" s="340">
        <v>53.466473000000001</v>
      </c>
      <c r="I488" s="340">
        <v>-125.06814900000001</v>
      </c>
      <c r="J488" s="340" t="s">
        <v>1591</v>
      </c>
      <c r="K488" s="340" t="s">
        <v>2371</v>
      </c>
      <c r="L488" s="348" t="s">
        <v>181</v>
      </c>
      <c r="M488" s="340"/>
      <c r="N488" s="340"/>
      <c r="O488" s="340"/>
      <c r="Y488" s="24"/>
      <c r="Z488" s="24"/>
      <c r="AA488" s="24"/>
      <c r="AB488" s="24"/>
      <c r="AC488" s="24"/>
      <c r="AD488" s="24"/>
      <c r="AE488" s="24"/>
      <c r="AF488" s="24"/>
      <c r="AG488" s="24"/>
      <c r="AH488" s="24"/>
      <c r="AI488" s="24"/>
      <c r="AJ488" s="24"/>
      <c r="AK488" s="24"/>
      <c r="AL488" s="24"/>
      <c r="AM488" s="24"/>
      <c r="AN488" s="24"/>
      <c r="AO488" s="24"/>
    </row>
    <row r="489" spans="2:41" x14ac:dyDescent="0.25">
      <c r="B489" s="340">
        <v>60073</v>
      </c>
      <c r="C489" s="340" t="s">
        <v>2372</v>
      </c>
      <c r="D489" s="340" t="s">
        <v>1590</v>
      </c>
      <c r="E489" s="349" t="str">
        <f>HYPERLINK(Table20[[#This Row],[Map Link]],Table20[[#This Row],[Map Text]])</f>
        <v>Open Map</v>
      </c>
      <c r="F489" s="340" t="s">
        <v>2031</v>
      </c>
      <c r="G489" s="340" t="s">
        <v>769</v>
      </c>
      <c r="H489" s="340">
        <v>54.774444000000003</v>
      </c>
      <c r="I489" s="340">
        <v>-124.215833</v>
      </c>
      <c r="J489" s="340" t="s">
        <v>1591</v>
      </c>
      <c r="K489" s="340" t="s">
        <v>2373</v>
      </c>
      <c r="L489" s="348" t="s">
        <v>181</v>
      </c>
      <c r="M489" s="340"/>
      <c r="N489" s="340"/>
      <c r="O489" s="340"/>
      <c r="Y489" s="24"/>
      <c r="Z489" s="24"/>
      <c r="AA489" s="24"/>
      <c r="AB489" s="24"/>
      <c r="AC489" s="24"/>
      <c r="AD489" s="24"/>
      <c r="AE489" s="24"/>
      <c r="AF489" s="24"/>
      <c r="AG489" s="24"/>
      <c r="AH489" s="24"/>
      <c r="AI489" s="24"/>
      <c r="AJ489" s="24"/>
      <c r="AK489" s="24"/>
      <c r="AL489" s="24"/>
      <c r="AM489" s="24"/>
      <c r="AN489" s="24"/>
      <c r="AO489" s="24"/>
    </row>
    <row r="490" spans="2:41" x14ac:dyDescent="0.25">
      <c r="B490" s="340">
        <v>1852</v>
      </c>
      <c r="C490" s="340" t="s">
        <v>2374</v>
      </c>
      <c r="D490" s="340" t="s">
        <v>1597</v>
      </c>
      <c r="E490" s="349" t="str">
        <f>HYPERLINK(Table20[[#This Row],[Map Link]],Table20[[#This Row],[Map Text]])</f>
        <v>Open Map</v>
      </c>
      <c r="F490" s="340" t="s">
        <v>2031</v>
      </c>
      <c r="G490" s="340" t="s">
        <v>769</v>
      </c>
      <c r="H490" s="340">
        <v>53.916485000000002</v>
      </c>
      <c r="I490" s="340">
        <v>-124.551481</v>
      </c>
      <c r="J490" s="340" t="s">
        <v>1591</v>
      </c>
      <c r="K490" s="340" t="s">
        <v>2375</v>
      </c>
      <c r="L490" s="348" t="s">
        <v>103</v>
      </c>
      <c r="M490" s="340"/>
      <c r="N490" s="340"/>
      <c r="O490" s="340"/>
      <c r="Y490" s="24"/>
      <c r="Z490" s="24"/>
      <c r="AA490" s="24"/>
      <c r="AB490" s="24"/>
      <c r="AC490" s="24"/>
      <c r="AD490" s="24"/>
      <c r="AE490" s="24"/>
      <c r="AF490" s="24"/>
      <c r="AG490" s="24"/>
      <c r="AH490" s="24"/>
      <c r="AI490" s="24"/>
      <c r="AJ490" s="24"/>
      <c r="AK490" s="24"/>
      <c r="AL490" s="24"/>
      <c r="AM490" s="24"/>
      <c r="AN490" s="24"/>
      <c r="AO490" s="24"/>
    </row>
    <row r="491" spans="2:41" x14ac:dyDescent="0.25">
      <c r="B491" s="340">
        <v>64752</v>
      </c>
      <c r="C491" s="340" t="s">
        <v>2376</v>
      </c>
      <c r="D491" s="340" t="s">
        <v>1590</v>
      </c>
      <c r="E491" s="349" t="str">
        <f>HYPERLINK(Table20[[#This Row],[Map Link]],Table20[[#This Row],[Map Text]])</f>
        <v>Open Map</v>
      </c>
      <c r="F491" s="340" t="s">
        <v>825</v>
      </c>
      <c r="G491" s="340" t="s">
        <v>826</v>
      </c>
      <c r="H491" s="340">
        <v>54.783085</v>
      </c>
      <c r="I491" s="340">
        <v>-130.43504100000001</v>
      </c>
      <c r="J491" s="340" t="s">
        <v>1591</v>
      </c>
      <c r="K491" s="340" t="s">
        <v>2377</v>
      </c>
      <c r="L491" s="348" t="s">
        <v>181</v>
      </c>
      <c r="M491" s="340"/>
      <c r="N491" s="340"/>
      <c r="O491" s="340"/>
      <c r="Y491" s="24"/>
      <c r="Z491" s="24"/>
      <c r="AA491" s="24"/>
      <c r="AB491" s="24"/>
      <c r="AC491" s="24"/>
      <c r="AD491" s="24"/>
      <c r="AE491" s="24"/>
      <c r="AF491" s="24"/>
      <c r="AG491" s="24"/>
      <c r="AH491" s="24"/>
      <c r="AI491" s="24"/>
      <c r="AJ491" s="24"/>
      <c r="AK491" s="24"/>
      <c r="AL491" s="24"/>
      <c r="AM491" s="24"/>
      <c r="AN491" s="24"/>
      <c r="AO491" s="24"/>
    </row>
    <row r="492" spans="2:41" x14ac:dyDescent="0.25">
      <c r="B492" s="340">
        <v>64761</v>
      </c>
      <c r="C492" s="340" t="s">
        <v>2378</v>
      </c>
      <c r="D492" s="340" t="s">
        <v>1590</v>
      </c>
      <c r="E492" s="349" t="str">
        <f>HYPERLINK(Table20[[#This Row],[Map Link]],Table20[[#This Row],[Map Text]])</f>
        <v>Open Map</v>
      </c>
      <c r="F492" s="340" t="s">
        <v>825</v>
      </c>
      <c r="G492" s="340" t="s">
        <v>826</v>
      </c>
      <c r="H492" s="340">
        <v>54.833084999999997</v>
      </c>
      <c r="I492" s="340">
        <v>-130.48504500000001</v>
      </c>
      <c r="J492" s="340" t="s">
        <v>1591</v>
      </c>
      <c r="K492" s="340" t="s">
        <v>2379</v>
      </c>
      <c r="L492" s="348" t="s">
        <v>181</v>
      </c>
      <c r="M492" s="340"/>
      <c r="N492" s="340"/>
      <c r="O492" s="340"/>
      <c r="Y492" s="24"/>
      <c r="Z492" s="24"/>
      <c r="AA492" s="24"/>
      <c r="AB492" s="24"/>
      <c r="AC492" s="24"/>
      <c r="AD492" s="24"/>
      <c r="AE492" s="24"/>
      <c r="AF492" s="24"/>
      <c r="AG492" s="24"/>
      <c r="AH492" s="24"/>
      <c r="AI492" s="24"/>
      <c r="AJ492" s="24"/>
      <c r="AK492" s="24"/>
      <c r="AL492" s="24"/>
      <c r="AM492" s="24"/>
      <c r="AN492" s="24"/>
      <c r="AO492" s="24"/>
    </row>
    <row r="493" spans="2:41" x14ac:dyDescent="0.25">
      <c r="B493" s="340">
        <v>27186</v>
      </c>
      <c r="C493" s="340" t="s">
        <v>860</v>
      </c>
      <c r="D493" s="340" t="s">
        <v>1597</v>
      </c>
      <c r="E493" s="349" t="str">
        <f>HYPERLINK(Table20[[#This Row],[Map Link]],Table20[[#This Row],[Map Text]])</f>
        <v>Open Map</v>
      </c>
      <c r="F493" s="340" t="s">
        <v>2031</v>
      </c>
      <c r="G493" s="340" t="s">
        <v>769</v>
      </c>
      <c r="H493" s="340">
        <v>55.666510000000002</v>
      </c>
      <c r="I493" s="340">
        <v>-124.48487799999999</v>
      </c>
      <c r="J493" s="340" t="s">
        <v>1591</v>
      </c>
      <c r="K493" s="340" t="s">
        <v>2380</v>
      </c>
      <c r="L493" s="348" t="s">
        <v>103</v>
      </c>
      <c r="M493" s="340"/>
      <c r="N493" s="340"/>
      <c r="O493" s="340"/>
      <c r="Y493" s="24"/>
      <c r="Z493" s="24"/>
      <c r="AA493" s="24"/>
      <c r="AB493" s="24"/>
      <c r="AC493" s="24"/>
      <c r="AD493" s="24"/>
      <c r="AE493" s="24"/>
      <c r="AF493" s="24"/>
      <c r="AG493" s="24"/>
      <c r="AH493" s="24"/>
      <c r="AI493" s="24"/>
      <c r="AJ493" s="24"/>
      <c r="AK493" s="24"/>
      <c r="AL493" s="24"/>
      <c r="AM493" s="24"/>
      <c r="AN493" s="24"/>
      <c r="AO493" s="24"/>
    </row>
    <row r="494" spans="2:41" x14ac:dyDescent="0.25">
      <c r="B494" s="340">
        <v>4740</v>
      </c>
      <c r="C494" s="340" t="s">
        <v>791</v>
      </c>
      <c r="D494" s="340" t="s">
        <v>1597</v>
      </c>
      <c r="E494" s="349" t="str">
        <f>HYPERLINK(Table20[[#This Row],[Map Link]],Table20[[#This Row],[Map Text]])</f>
        <v>Open Map</v>
      </c>
      <c r="F494" s="340" t="s">
        <v>2031</v>
      </c>
      <c r="G494" s="340" t="s">
        <v>769</v>
      </c>
      <c r="H494" s="340">
        <v>53.883159999999997</v>
      </c>
      <c r="I494" s="340">
        <v>-123.86812399999999</v>
      </c>
      <c r="J494" s="340" t="s">
        <v>1591</v>
      </c>
      <c r="K494" s="340" t="s">
        <v>2381</v>
      </c>
      <c r="L494" s="348" t="s">
        <v>103</v>
      </c>
      <c r="M494" s="340"/>
      <c r="N494" s="340"/>
      <c r="O494" s="340"/>
      <c r="Y494" s="24"/>
      <c r="Z494" s="24"/>
      <c r="AA494" s="24"/>
      <c r="AB494" s="24"/>
      <c r="AC494" s="24"/>
      <c r="AD494" s="24"/>
      <c r="AE494" s="24"/>
      <c r="AF494" s="24"/>
      <c r="AG494" s="24"/>
      <c r="AH494" s="24"/>
      <c r="AI494" s="24"/>
      <c r="AJ494" s="24"/>
      <c r="AK494" s="24"/>
      <c r="AL494" s="24"/>
      <c r="AM494" s="24"/>
      <c r="AN494" s="24"/>
      <c r="AO494" s="24"/>
    </row>
    <row r="495" spans="2:41" x14ac:dyDescent="0.25">
      <c r="B495" s="340">
        <v>5592</v>
      </c>
      <c r="C495" s="340" t="s">
        <v>800</v>
      </c>
      <c r="D495" s="340" t="s">
        <v>1597</v>
      </c>
      <c r="E495" s="349" t="str">
        <f>HYPERLINK(Table20[[#This Row],[Map Link]],Table20[[#This Row],[Map Text]])</f>
        <v>Open Map</v>
      </c>
      <c r="F495" s="340" t="s">
        <v>2031</v>
      </c>
      <c r="G495" s="340" t="s">
        <v>769</v>
      </c>
      <c r="H495" s="340">
        <v>53.699798999999999</v>
      </c>
      <c r="I495" s="340">
        <v>-125.851517</v>
      </c>
      <c r="J495" s="340" t="s">
        <v>1591</v>
      </c>
      <c r="K495" s="340" t="s">
        <v>2382</v>
      </c>
      <c r="L495" s="348" t="s">
        <v>103</v>
      </c>
      <c r="M495" s="340"/>
      <c r="N495" s="340"/>
      <c r="O495" s="340"/>
      <c r="Y495" s="24"/>
      <c r="Z495" s="24"/>
      <c r="AA495" s="24"/>
      <c r="AB495" s="24"/>
      <c r="AC495" s="24"/>
      <c r="AD495" s="24"/>
      <c r="AE495" s="24"/>
      <c r="AF495" s="24"/>
      <c r="AG495" s="24"/>
      <c r="AH495" s="24"/>
      <c r="AI495" s="24"/>
      <c r="AJ495" s="24"/>
      <c r="AK495" s="24"/>
      <c r="AL495" s="24"/>
      <c r="AM495" s="24"/>
      <c r="AN495" s="24"/>
      <c r="AO495" s="24"/>
    </row>
    <row r="496" spans="2:41" x14ac:dyDescent="0.25">
      <c r="B496" s="340">
        <v>65840</v>
      </c>
      <c r="C496" s="340" t="s">
        <v>2383</v>
      </c>
      <c r="D496" s="340" t="s">
        <v>1590</v>
      </c>
      <c r="E496" s="349" t="str">
        <f>HYPERLINK(Table20[[#This Row],[Map Link]],Table20[[#This Row],[Map Text]])</f>
        <v>Open Map</v>
      </c>
      <c r="F496" s="340" t="s">
        <v>2031</v>
      </c>
      <c r="G496" s="340" t="s">
        <v>769</v>
      </c>
      <c r="H496" s="340">
        <v>54.333137000000001</v>
      </c>
      <c r="I496" s="340">
        <v>-126.14155</v>
      </c>
      <c r="J496" s="340" t="s">
        <v>1591</v>
      </c>
      <c r="K496" s="340" t="s">
        <v>2384</v>
      </c>
      <c r="L496" s="348" t="s">
        <v>181</v>
      </c>
      <c r="M496" s="340"/>
      <c r="N496" s="340"/>
      <c r="O496" s="340"/>
      <c r="Y496" s="24"/>
      <c r="Z496" s="24"/>
      <c r="AA496" s="24"/>
      <c r="AB496" s="24"/>
      <c r="AC496" s="24"/>
      <c r="AD496" s="24"/>
      <c r="AE496" s="24"/>
      <c r="AF496" s="24"/>
      <c r="AG496" s="24"/>
      <c r="AH496" s="24"/>
      <c r="AI496" s="24"/>
      <c r="AJ496" s="24"/>
      <c r="AK496" s="24"/>
      <c r="AL496" s="24"/>
      <c r="AM496" s="24"/>
      <c r="AN496" s="24"/>
      <c r="AO496" s="24"/>
    </row>
    <row r="497" spans="2:41" x14ac:dyDescent="0.25">
      <c r="B497" s="340">
        <v>65844</v>
      </c>
      <c r="C497" s="340" t="s">
        <v>2385</v>
      </c>
      <c r="D497" s="340" t="s">
        <v>1590</v>
      </c>
      <c r="E497" s="349" t="str">
        <f>HYPERLINK(Table20[[#This Row],[Map Link]],Table20[[#This Row],[Map Text]])</f>
        <v>Open Map</v>
      </c>
      <c r="F497" s="340" t="s">
        <v>2031</v>
      </c>
      <c r="G497" s="340" t="s">
        <v>769</v>
      </c>
      <c r="H497" s="340">
        <v>54.344248</v>
      </c>
      <c r="I497" s="340">
        <v>-126.170996</v>
      </c>
      <c r="J497" s="340" t="s">
        <v>1591</v>
      </c>
      <c r="K497" s="340" t="s">
        <v>2386</v>
      </c>
      <c r="L497" s="348" t="s">
        <v>181</v>
      </c>
      <c r="M497" s="340"/>
      <c r="N497" s="340"/>
      <c r="O497" s="340"/>
      <c r="Y497" s="24"/>
      <c r="Z497" s="24"/>
      <c r="AA497" s="24"/>
      <c r="AB497" s="24"/>
      <c r="AC497" s="24"/>
      <c r="AD497" s="24"/>
      <c r="AE497" s="24"/>
      <c r="AF497" s="24"/>
      <c r="AG497" s="24"/>
      <c r="AH497" s="24"/>
      <c r="AI497" s="24"/>
      <c r="AJ497" s="24"/>
      <c r="AK497" s="24"/>
      <c r="AL497" s="24"/>
      <c r="AM497" s="24"/>
      <c r="AN497" s="24"/>
      <c r="AO497" s="24"/>
    </row>
    <row r="498" spans="2:41" x14ac:dyDescent="0.25">
      <c r="B498" s="340">
        <v>65824</v>
      </c>
      <c r="C498" s="340" t="s">
        <v>2387</v>
      </c>
      <c r="D498" s="340" t="s">
        <v>1590</v>
      </c>
      <c r="E498" s="349" t="str">
        <f>HYPERLINK(Table20[[#This Row],[Map Link]],Table20[[#This Row],[Map Text]])</f>
        <v>Open Map</v>
      </c>
      <c r="F498" s="340" t="s">
        <v>2031</v>
      </c>
      <c r="G498" s="340" t="s">
        <v>769</v>
      </c>
      <c r="H498" s="340">
        <v>54.319443999999997</v>
      </c>
      <c r="I498" s="340">
        <v>-126.113889</v>
      </c>
      <c r="J498" s="340" t="s">
        <v>1591</v>
      </c>
      <c r="K498" s="340" t="s">
        <v>2388</v>
      </c>
      <c r="L498" s="348" t="s">
        <v>181</v>
      </c>
      <c r="M498" s="340"/>
      <c r="N498" s="340"/>
      <c r="O498" s="340"/>
      <c r="Y498" s="24"/>
      <c r="Z498" s="24"/>
      <c r="AA498" s="24"/>
      <c r="AB498" s="24"/>
      <c r="AC498" s="24"/>
      <c r="AD498" s="24"/>
      <c r="AE498" s="24"/>
      <c r="AF498" s="24"/>
      <c r="AG498" s="24"/>
      <c r="AH498" s="24"/>
      <c r="AI498" s="24"/>
      <c r="AJ498" s="24"/>
      <c r="AK498" s="24"/>
      <c r="AL498" s="24"/>
      <c r="AM498" s="24"/>
      <c r="AN498" s="24"/>
      <c r="AO498" s="24"/>
    </row>
    <row r="499" spans="2:41" x14ac:dyDescent="0.25">
      <c r="B499" s="340">
        <v>16355</v>
      </c>
      <c r="C499" s="340" t="s">
        <v>801</v>
      </c>
      <c r="D499" s="340" t="s">
        <v>1597</v>
      </c>
      <c r="E499" s="349" t="str">
        <f>HYPERLINK(Table20[[#This Row],[Map Link]],Table20[[#This Row],[Map Text]])</f>
        <v>Open Map</v>
      </c>
      <c r="F499" s="340" t="s">
        <v>2031</v>
      </c>
      <c r="G499" s="340" t="s">
        <v>769</v>
      </c>
      <c r="H499" s="340">
        <v>53.999800999999998</v>
      </c>
      <c r="I499" s="340">
        <v>-126.03486700000001</v>
      </c>
      <c r="J499" s="340" t="s">
        <v>1591</v>
      </c>
      <c r="K499" s="340" t="s">
        <v>2389</v>
      </c>
      <c r="L499" s="348" t="s">
        <v>103</v>
      </c>
      <c r="M499" s="340"/>
      <c r="N499" s="340"/>
      <c r="O499" s="340"/>
      <c r="Y499" s="24"/>
      <c r="Z499" s="24"/>
      <c r="AA499" s="24"/>
      <c r="AB499" s="24"/>
      <c r="AC499" s="24"/>
      <c r="AD499" s="24"/>
      <c r="AE499" s="24"/>
      <c r="AF499" s="24"/>
      <c r="AG499" s="24"/>
      <c r="AH499" s="24"/>
      <c r="AI499" s="24"/>
      <c r="AJ499" s="24"/>
      <c r="AK499" s="24"/>
      <c r="AL499" s="24"/>
      <c r="AM499" s="24"/>
      <c r="AN499" s="24"/>
      <c r="AO499" s="24"/>
    </row>
    <row r="500" spans="2:41" x14ac:dyDescent="0.25">
      <c r="B500" s="340">
        <v>60079</v>
      </c>
      <c r="C500" s="340" t="s">
        <v>2390</v>
      </c>
      <c r="D500" s="340" t="s">
        <v>1590</v>
      </c>
      <c r="E500" s="349" t="str">
        <f>HYPERLINK(Table20[[#This Row],[Map Link]],Table20[[#This Row],[Map Text]])</f>
        <v>Open Map</v>
      </c>
      <c r="F500" s="340" t="s">
        <v>2031</v>
      </c>
      <c r="G500" s="340" t="s">
        <v>769</v>
      </c>
      <c r="H500" s="340">
        <v>55.179443999999997</v>
      </c>
      <c r="I500" s="340">
        <v>-125.41194400000001</v>
      </c>
      <c r="J500" s="340" t="s">
        <v>1591</v>
      </c>
      <c r="K500" s="340" t="s">
        <v>2391</v>
      </c>
      <c r="L500" s="348" t="s">
        <v>181</v>
      </c>
      <c r="M500" s="340"/>
      <c r="N500" s="340"/>
      <c r="O500" s="340"/>
      <c r="Y500" s="24"/>
      <c r="Z500" s="24"/>
      <c r="AA500" s="24"/>
      <c r="AB500" s="24"/>
      <c r="AC500" s="24"/>
      <c r="AD500" s="24"/>
      <c r="AE500" s="24"/>
      <c r="AF500" s="24"/>
      <c r="AG500" s="24"/>
      <c r="AH500" s="24"/>
      <c r="AI500" s="24"/>
      <c r="AJ500" s="24"/>
      <c r="AK500" s="24"/>
      <c r="AL500" s="24"/>
      <c r="AM500" s="24"/>
      <c r="AN500" s="24"/>
      <c r="AO500" s="24"/>
    </row>
    <row r="501" spans="2:41" x14ac:dyDescent="0.25">
      <c r="B501" s="340">
        <v>64758</v>
      </c>
      <c r="C501" s="340" t="s">
        <v>2392</v>
      </c>
      <c r="D501" s="340" t="s">
        <v>1590</v>
      </c>
      <c r="E501" s="349" t="str">
        <f>HYPERLINK(Table20[[#This Row],[Map Link]],Table20[[#This Row],[Map Text]])</f>
        <v>Open Map</v>
      </c>
      <c r="F501" s="340" t="s">
        <v>825</v>
      </c>
      <c r="G501" s="340" t="s">
        <v>826</v>
      </c>
      <c r="H501" s="340">
        <v>54.716419000000002</v>
      </c>
      <c r="I501" s="340">
        <v>-130.30170000000001</v>
      </c>
      <c r="J501" s="340" t="s">
        <v>1591</v>
      </c>
      <c r="K501" s="340" t="s">
        <v>2393</v>
      </c>
      <c r="L501" s="348" t="s">
        <v>181</v>
      </c>
      <c r="M501" s="340"/>
      <c r="N501" s="340"/>
      <c r="O501" s="340"/>
      <c r="Y501" s="24"/>
      <c r="Z501" s="24"/>
      <c r="AA501" s="24"/>
      <c r="AB501" s="24"/>
      <c r="AC501" s="24"/>
      <c r="AD501" s="24"/>
      <c r="AE501" s="24"/>
      <c r="AF501" s="24"/>
      <c r="AG501" s="24"/>
      <c r="AH501" s="24"/>
      <c r="AI501" s="24"/>
      <c r="AJ501" s="24"/>
      <c r="AK501" s="24"/>
      <c r="AL501" s="24"/>
      <c r="AM501" s="24"/>
      <c r="AN501" s="24"/>
      <c r="AO501" s="24"/>
    </row>
    <row r="502" spans="2:41" x14ac:dyDescent="0.25">
      <c r="B502" s="340">
        <v>64836</v>
      </c>
      <c r="C502" s="340" t="s">
        <v>2394</v>
      </c>
      <c r="D502" s="340" t="s">
        <v>1590</v>
      </c>
      <c r="E502" s="349" t="str">
        <f>HYPERLINK(Table20[[#This Row],[Map Link]],Table20[[#This Row],[Map Text]])</f>
        <v>Open Map</v>
      </c>
      <c r="F502" s="340" t="s">
        <v>2031</v>
      </c>
      <c r="G502" s="340" t="s">
        <v>769</v>
      </c>
      <c r="H502" s="340">
        <v>55.033143000000003</v>
      </c>
      <c r="I502" s="340">
        <v>-126.368251</v>
      </c>
      <c r="J502" s="340" t="s">
        <v>1591</v>
      </c>
      <c r="K502" s="340" t="s">
        <v>2395</v>
      </c>
      <c r="L502" s="348" t="s">
        <v>181</v>
      </c>
      <c r="M502" s="340"/>
      <c r="N502" s="340"/>
      <c r="O502" s="340"/>
      <c r="Y502" s="24"/>
      <c r="Z502" s="24"/>
      <c r="AA502" s="24"/>
      <c r="AB502" s="24"/>
      <c r="AC502" s="24"/>
      <c r="AD502" s="24"/>
      <c r="AE502" s="24"/>
      <c r="AF502" s="24"/>
      <c r="AG502" s="24"/>
      <c r="AH502" s="24"/>
      <c r="AI502" s="24"/>
      <c r="AJ502" s="24"/>
      <c r="AK502" s="24"/>
      <c r="AL502" s="24"/>
      <c r="AM502" s="24"/>
      <c r="AN502" s="24"/>
      <c r="AO502" s="24"/>
    </row>
    <row r="503" spans="2:41" x14ac:dyDescent="0.25">
      <c r="B503" s="340">
        <v>23567</v>
      </c>
      <c r="C503" s="340" t="s">
        <v>818</v>
      </c>
      <c r="D503" s="340" t="s">
        <v>1036</v>
      </c>
      <c r="E503" s="349" t="str">
        <f>HYPERLINK(Table20[[#This Row],[Map Link]],Table20[[#This Row],[Map Text]])</f>
        <v>Open Map</v>
      </c>
      <c r="F503" s="340" t="s">
        <v>2031</v>
      </c>
      <c r="G503" s="340" t="s">
        <v>769</v>
      </c>
      <c r="H503" s="340">
        <v>54.866489999999999</v>
      </c>
      <c r="I503" s="340">
        <v>-125.118202</v>
      </c>
      <c r="J503" s="340" t="s">
        <v>1591</v>
      </c>
      <c r="K503" s="340" t="s">
        <v>2396</v>
      </c>
      <c r="L503" s="348" t="s">
        <v>103</v>
      </c>
      <c r="M503" s="340"/>
      <c r="N503" s="340"/>
      <c r="O503" s="340"/>
      <c r="Y503" s="24"/>
      <c r="Z503" s="24"/>
      <c r="AA503" s="24"/>
      <c r="AB503" s="24"/>
      <c r="AC503" s="24"/>
      <c r="AD503" s="24"/>
      <c r="AE503" s="24"/>
      <c r="AF503" s="24"/>
      <c r="AG503" s="24"/>
      <c r="AH503" s="24"/>
      <c r="AI503" s="24"/>
      <c r="AJ503" s="24"/>
      <c r="AK503" s="24"/>
      <c r="AL503" s="24"/>
      <c r="AM503" s="24"/>
      <c r="AN503" s="24"/>
      <c r="AO503" s="24"/>
    </row>
    <row r="504" spans="2:41" x14ac:dyDescent="0.25">
      <c r="B504" s="340">
        <v>36156</v>
      </c>
      <c r="C504" s="340" t="s">
        <v>683</v>
      </c>
      <c r="D504" s="340" t="s">
        <v>1597</v>
      </c>
      <c r="E504" s="349" t="str">
        <f>HYPERLINK(Table20[[#This Row],[Map Link]],Table20[[#This Row],[Map Text]])</f>
        <v>Open Map</v>
      </c>
      <c r="F504" s="340" t="s">
        <v>825</v>
      </c>
      <c r="G504" s="340" t="s">
        <v>826</v>
      </c>
      <c r="H504" s="340">
        <v>54.992829999999998</v>
      </c>
      <c r="I504" s="340">
        <v>-129.8981</v>
      </c>
      <c r="J504" s="340" t="s">
        <v>1591</v>
      </c>
      <c r="K504" s="340" t="s">
        <v>2397</v>
      </c>
      <c r="L504" s="348" t="s">
        <v>103</v>
      </c>
      <c r="M504" s="340"/>
      <c r="N504" s="340"/>
      <c r="O504" s="340"/>
      <c r="Y504" s="24"/>
      <c r="Z504" s="24"/>
      <c r="AA504" s="24"/>
      <c r="AB504" s="24"/>
      <c r="AC504" s="24"/>
      <c r="AD504" s="24"/>
      <c r="AE504" s="24"/>
      <c r="AF504" s="24"/>
      <c r="AG504" s="24"/>
      <c r="AH504" s="24"/>
      <c r="AI504" s="24"/>
      <c r="AJ504" s="24"/>
      <c r="AK504" s="24"/>
      <c r="AL504" s="24"/>
      <c r="AM504" s="24"/>
      <c r="AN504" s="24"/>
      <c r="AO504" s="24"/>
    </row>
    <row r="505" spans="2:41" x14ac:dyDescent="0.25">
      <c r="B505" s="340">
        <v>62101</v>
      </c>
      <c r="C505" s="340" t="s">
        <v>2398</v>
      </c>
      <c r="D505" s="340" t="s">
        <v>1590</v>
      </c>
      <c r="E505" s="349" t="str">
        <f>HYPERLINK(Table20[[#This Row],[Map Link]],Table20[[#This Row],[Map Text]])</f>
        <v>Open Map</v>
      </c>
      <c r="F505" s="340" t="s">
        <v>2031</v>
      </c>
      <c r="G505" s="340" t="s">
        <v>769</v>
      </c>
      <c r="H505" s="340">
        <v>54.455556000000001</v>
      </c>
      <c r="I505" s="340">
        <v>-124.270833</v>
      </c>
      <c r="J505" s="340" t="s">
        <v>1591</v>
      </c>
      <c r="K505" s="340" t="s">
        <v>2399</v>
      </c>
      <c r="L505" s="348" t="s">
        <v>181</v>
      </c>
      <c r="M505" s="340"/>
      <c r="N505" s="340"/>
      <c r="O505" s="340"/>
      <c r="Y505" s="24"/>
      <c r="Z505" s="24"/>
      <c r="AA505" s="24"/>
      <c r="AB505" s="24"/>
      <c r="AC505" s="24"/>
      <c r="AD505" s="24"/>
      <c r="AE505" s="24"/>
      <c r="AF505" s="24"/>
      <c r="AG505" s="24"/>
      <c r="AH505" s="24"/>
      <c r="AI505" s="24"/>
      <c r="AJ505" s="24"/>
      <c r="AK505" s="24"/>
      <c r="AL505" s="24"/>
      <c r="AM505" s="24"/>
      <c r="AN505" s="24"/>
      <c r="AO505" s="24"/>
    </row>
    <row r="506" spans="2:41" x14ac:dyDescent="0.25">
      <c r="B506" s="340">
        <v>24731</v>
      </c>
      <c r="C506" s="340" t="s">
        <v>516</v>
      </c>
      <c r="D506" s="340" t="s">
        <v>1036</v>
      </c>
      <c r="E506" s="349" t="str">
        <f>HYPERLINK(Table20[[#This Row],[Map Link]],Table20[[#This Row],[Map Text]])</f>
        <v>Open Map</v>
      </c>
      <c r="F506" s="340" t="s">
        <v>494</v>
      </c>
      <c r="G506" s="340" t="s">
        <v>495</v>
      </c>
      <c r="H506" s="340">
        <v>53.949838</v>
      </c>
      <c r="I506" s="340">
        <v>-122.93476099999999</v>
      </c>
      <c r="J506" s="340" t="s">
        <v>1591</v>
      </c>
      <c r="K506" s="340" t="s">
        <v>2400</v>
      </c>
      <c r="L506" s="348" t="s">
        <v>103</v>
      </c>
      <c r="M506" s="340"/>
      <c r="N506" s="340"/>
      <c r="O506" s="340"/>
      <c r="Y506" s="24"/>
      <c r="Z506" s="24"/>
      <c r="AA506" s="24"/>
      <c r="AB506" s="24"/>
      <c r="AC506" s="24"/>
      <c r="AD506" s="24"/>
      <c r="AE506" s="24"/>
      <c r="AF506" s="24"/>
      <c r="AG506" s="24"/>
      <c r="AH506" s="24"/>
      <c r="AI506" s="24"/>
      <c r="AJ506" s="24"/>
      <c r="AK506" s="24"/>
      <c r="AL506" s="24"/>
      <c r="AM506" s="24"/>
      <c r="AN506" s="24"/>
      <c r="AO506" s="24"/>
    </row>
    <row r="507" spans="2:41" x14ac:dyDescent="0.25">
      <c r="B507" s="340">
        <v>8131</v>
      </c>
      <c r="C507" s="340" t="s">
        <v>2401</v>
      </c>
      <c r="D507" s="340" t="s">
        <v>1597</v>
      </c>
      <c r="E507" s="349" t="str">
        <f>HYPERLINK(Table20[[#This Row],[Map Link]],Table20[[#This Row],[Map Text]])</f>
        <v>Open Map</v>
      </c>
      <c r="F507" s="340" t="s">
        <v>825</v>
      </c>
      <c r="G507" s="340" t="s">
        <v>826</v>
      </c>
      <c r="H507" s="340">
        <v>55.03313</v>
      </c>
      <c r="I507" s="340">
        <v>-127.33495000000001</v>
      </c>
      <c r="J507" s="340" t="s">
        <v>1591</v>
      </c>
      <c r="K507" s="340" t="s">
        <v>2402</v>
      </c>
      <c r="L507" s="348" t="s">
        <v>103</v>
      </c>
      <c r="M507" s="340"/>
      <c r="N507" s="340"/>
      <c r="O507" s="340"/>
      <c r="Y507" s="24"/>
      <c r="Z507" s="24"/>
      <c r="AA507" s="24"/>
      <c r="AB507" s="24"/>
      <c r="AC507" s="24"/>
      <c r="AD507" s="24"/>
      <c r="AE507" s="24"/>
      <c r="AF507" s="24"/>
      <c r="AG507" s="24"/>
      <c r="AH507" s="24"/>
      <c r="AI507" s="24"/>
      <c r="AJ507" s="24"/>
      <c r="AK507" s="24"/>
      <c r="AL507" s="24"/>
      <c r="AM507" s="24"/>
      <c r="AN507" s="24"/>
      <c r="AO507" s="24"/>
    </row>
    <row r="508" spans="2:41" x14ac:dyDescent="0.25">
      <c r="B508" s="340">
        <v>65163</v>
      </c>
      <c r="C508" s="340" t="s">
        <v>2403</v>
      </c>
      <c r="D508" s="340" t="s">
        <v>1590</v>
      </c>
      <c r="E508" s="349" t="str">
        <f>HYPERLINK(Table20[[#This Row],[Map Link]],Table20[[#This Row],[Map Text]])</f>
        <v>Open Map</v>
      </c>
      <c r="F508" s="340" t="s">
        <v>825</v>
      </c>
      <c r="G508" s="340" t="s">
        <v>826</v>
      </c>
      <c r="H508" s="340">
        <v>55.016463999999999</v>
      </c>
      <c r="I508" s="340">
        <v>-127.318282</v>
      </c>
      <c r="J508" s="340" t="s">
        <v>1591</v>
      </c>
      <c r="K508" s="340" t="s">
        <v>2404</v>
      </c>
      <c r="L508" s="348" t="s">
        <v>181</v>
      </c>
      <c r="M508" s="340"/>
      <c r="N508" s="340"/>
      <c r="O508" s="340"/>
      <c r="Y508" s="24"/>
      <c r="Z508" s="24"/>
      <c r="AA508" s="24"/>
      <c r="AB508" s="24"/>
      <c r="AC508" s="24"/>
      <c r="AD508" s="24"/>
      <c r="AE508" s="24"/>
      <c r="AF508" s="24"/>
      <c r="AG508" s="24"/>
      <c r="AH508" s="24"/>
      <c r="AI508" s="24"/>
      <c r="AJ508" s="24"/>
      <c r="AK508" s="24"/>
      <c r="AL508" s="24"/>
      <c r="AM508" s="24"/>
      <c r="AN508" s="24"/>
      <c r="AO508" s="24"/>
    </row>
    <row r="509" spans="2:41" x14ac:dyDescent="0.25">
      <c r="B509" s="340">
        <v>8241</v>
      </c>
      <c r="C509" s="340" t="s">
        <v>813</v>
      </c>
      <c r="D509" s="340" t="s">
        <v>1597</v>
      </c>
      <c r="E509" s="349" t="str">
        <f>HYPERLINK(Table20[[#This Row],[Map Link]],Table20[[#This Row],[Map Text]])</f>
        <v>Open Map</v>
      </c>
      <c r="F509" s="340" t="s">
        <v>494</v>
      </c>
      <c r="G509" s="340" t="s">
        <v>495</v>
      </c>
      <c r="H509" s="340">
        <v>53.766502000000003</v>
      </c>
      <c r="I509" s="340">
        <v>-123.01809</v>
      </c>
      <c r="J509" s="340" t="s">
        <v>1591</v>
      </c>
      <c r="K509" s="340" t="s">
        <v>2405</v>
      </c>
      <c r="L509" s="348" t="s">
        <v>103</v>
      </c>
      <c r="M509" s="340"/>
      <c r="N509" s="340"/>
      <c r="O509" s="340"/>
      <c r="Y509" s="24"/>
      <c r="Z509" s="24"/>
      <c r="AA509" s="24"/>
      <c r="AB509" s="24"/>
      <c r="AC509" s="24"/>
      <c r="AD509" s="24"/>
      <c r="AE509" s="24"/>
      <c r="AF509" s="24"/>
      <c r="AG509" s="24"/>
      <c r="AH509" s="24"/>
      <c r="AI509" s="24"/>
      <c r="AJ509" s="24"/>
      <c r="AK509" s="24"/>
      <c r="AL509" s="24"/>
      <c r="AM509" s="24"/>
      <c r="AN509" s="24"/>
      <c r="AO509" s="24"/>
    </row>
    <row r="510" spans="2:41" x14ac:dyDescent="0.25">
      <c r="B510" s="340">
        <v>64806</v>
      </c>
      <c r="C510" s="340" t="s">
        <v>2406</v>
      </c>
      <c r="D510" s="340" t="s">
        <v>1590</v>
      </c>
      <c r="E510" s="349" t="str">
        <f>HYPERLINK(Table20[[#This Row],[Map Link]],Table20[[#This Row],[Map Text]])</f>
        <v>Open Map</v>
      </c>
      <c r="F510" s="340" t="s">
        <v>2031</v>
      </c>
      <c r="G510" s="340" t="s">
        <v>769</v>
      </c>
      <c r="H510" s="340">
        <v>53.666474999999998</v>
      </c>
      <c r="I510" s="340">
        <v>-125.101491</v>
      </c>
      <c r="J510" s="340" t="s">
        <v>1591</v>
      </c>
      <c r="K510" s="340" t="s">
        <v>2407</v>
      </c>
      <c r="L510" s="348" t="s">
        <v>181</v>
      </c>
      <c r="M510" s="340"/>
      <c r="N510" s="340"/>
      <c r="O510" s="340"/>
      <c r="Y510" s="24"/>
      <c r="Z510" s="24"/>
      <c r="AA510" s="24"/>
      <c r="AB510" s="24"/>
      <c r="AC510" s="24"/>
      <c r="AD510" s="24"/>
      <c r="AE510" s="24"/>
      <c r="AF510" s="24"/>
      <c r="AG510" s="24"/>
      <c r="AH510" s="24"/>
      <c r="AI510" s="24"/>
      <c r="AJ510" s="24"/>
      <c r="AK510" s="24"/>
      <c r="AL510" s="24"/>
      <c r="AM510" s="24"/>
      <c r="AN510" s="24"/>
      <c r="AO510" s="24"/>
    </row>
    <row r="511" spans="2:41" x14ac:dyDescent="0.25">
      <c r="B511" s="340">
        <v>64555</v>
      </c>
      <c r="C511" s="340" t="s">
        <v>2408</v>
      </c>
      <c r="D511" s="340" t="s">
        <v>1590</v>
      </c>
      <c r="E511" s="349" t="str">
        <f>HYPERLINK(Table20[[#This Row],[Map Link]],Table20[[#This Row],[Map Text]])</f>
        <v>Open Map</v>
      </c>
      <c r="F511" s="340" t="s">
        <v>494</v>
      </c>
      <c r="G511" s="340" t="s">
        <v>495</v>
      </c>
      <c r="H511" s="340">
        <v>53.299827999999998</v>
      </c>
      <c r="I511" s="340">
        <v>-123.184747</v>
      </c>
      <c r="J511" s="340" t="s">
        <v>1591</v>
      </c>
      <c r="K511" s="340" t="s">
        <v>2409</v>
      </c>
      <c r="L511" s="348" t="s">
        <v>181</v>
      </c>
      <c r="M511" s="340"/>
      <c r="N511" s="340"/>
      <c r="O511" s="340"/>
      <c r="Y511" s="24"/>
      <c r="Z511" s="24"/>
      <c r="AA511" s="24"/>
      <c r="AB511" s="24"/>
      <c r="AC511" s="24"/>
      <c r="AD511" s="24"/>
      <c r="AE511" s="24"/>
      <c r="AF511" s="24"/>
      <c r="AG511" s="24"/>
      <c r="AH511" s="24"/>
      <c r="AI511" s="24"/>
      <c r="AJ511" s="24"/>
      <c r="AK511" s="24"/>
      <c r="AL511" s="24"/>
      <c r="AM511" s="24"/>
      <c r="AN511" s="24"/>
      <c r="AO511" s="24"/>
    </row>
    <row r="512" spans="2:41" x14ac:dyDescent="0.25">
      <c r="B512" s="340">
        <v>60020</v>
      </c>
      <c r="C512" s="340" t="s">
        <v>2410</v>
      </c>
      <c r="D512" s="340" t="s">
        <v>1590</v>
      </c>
      <c r="E512" s="349" t="str">
        <f>HYPERLINK(Table20[[#This Row],[Map Link]],Table20[[#This Row],[Map Text]])</f>
        <v>Open Map</v>
      </c>
      <c r="F512" s="340" t="s">
        <v>2031</v>
      </c>
      <c r="G512" s="340" t="s">
        <v>769</v>
      </c>
      <c r="H512" s="340">
        <v>54.7</v>
      </c>
      <c r="I512" s="340">
        <v>-125.22499999999999</v>
      </c>
      <c r="J512" s="340" t="s">
        <v>1591</v>
      </c>
      <c r="K512" s="340" t="s">
        <v>2411</v>
      </c>
      <c r="L512" s="348" t="s">
        <v>181</v>
      </c>
      <c r="M512" s="340"/>
      <c r="N512" s="340"/>
      <c r="O512" s="340"/>
      <c r="Y512" s="24"/>
      <c r="Z512" s="24"/>
      <c r="AA512" s="24"/>
      <c r="AB512" s="24"/>
      <c r="AC512" s="24"/>
      <c r="AD512" s="24"/>
      <c r="AE512" s="24"/>
      <c r="AF512" s="24"/>
      <c r="AG512" s="24"/>
      <c r="AH512" s="24"/>
      <c r="AI512" s="24"/>
      <c r="AJ512" s="24"/>
      <c r="AK512" s="24"/>
      <c r="AL512" s="24"/>
      <c r="AM512" s="24"/>
      <c r="AN512" s="24"/>
      <c r="AO512" s="24"/>
    </row>
    <row r="513" spans="2:41" x14ac:dyDescent="0.25">
      <c r="B513" s="340">
        <v>66045</v>
      </c>
      <c r="C513" s="340" t="s">
        <v>817</v>
      </c>
      <c r="D513" s="340" t="s">
        <v>1590</v>
      </c>
      <c r="E513" s="349" t="str">
        <f>HYPERLINK(Table20[[#This Row],[Map Link]],Table20[[#This Row],[Map Text]])</f>
        <v>Open Map</v>
      </c>
      <c r="F513" s="340" t="s">
        <v>2031</v>
      </c>
      <c r="G513" s="340" t="s">
        <v>769</v>
      </c>
      <c r="H513" s="340">
        <v>54.431389000000003</v>
      </c>
      <c r="I513" s="340">
        <v>-124.2475</v>
      </c>
      <c r="J513" s="340" t="s">
        <v>1591</v>
      </c>
      <c r="K513" s="340" t="s">
        <v>2412</v>
      </c>
      <c r="L513" s="348" t="s">
        <v>181</v>
      </c>
      <c r="M513" s="340"/>
      <c r="N513" s="340"/>
      <c r="O513" s="340"/>
      <c r="Y513" s="24"/>
      <c r="Z513" s="24"/>
      <c r="AA513" s="24"/>
      <c r="AB513" s="24"/>
      <c r="AC513" s="24"/>
      <c r="AD513" s="24"/>
      <c r="AE513" s="24"/>
      <c r="AF513" s="24"/>
      <c r="AG513" s="24"/>
      <c r="AH513" s="24"/>
      <c r="AI513" s="24"/>
      <c r="AJ513" s="24"/>
      <c r="AK513" s="24"/>
      <c r="AL513" s="24"/>
      <c r="AM513" s="24"/>
      <c r="AN513" s="24"/>
      <c r="AO513" s="24"/>
    </row>
    <row r="514" spans="2:41" x14ac:dyDescent="0.25">
      <c r="B514" s="340">
        <v>64940</v>
      </c>
      <c r="C514" s="340" t="s">
        <v>2413</v>
      </c>
      <c r="D514" s="340" t="s">
        <v>1590</v>
      </c>
      <c r="E514" s="349" t="str">
        <f>HYPERLINK(Table20[[#This Row],[Map Link]],Table20[[#This Row],[Map Text]])</f>
        <v>Open Map</v>
      </c>
      <c r="F514" s="340" t="s">
        <v>2031</v>
      </c>
      <c r="G514" s="340" t="s">
        <v>769</v>
      </c>
      <c r="H514" s="340">
        <v>54.507221999999999</v>
      </c>
      <c r="I514" s="340">
        <v>-125.19194400000001</v>
      </c>
      <c r="J514" s="340" t="s">
        <v>1591</v>
      </c>
      <c r="K514" s="340" t="s">
        <v>2414</v>
      </c>
      <c r="L514" s="348" t="s">
        <v>181</v>
      </c>
      <c r="M514" s="340"/>
      <c r="N514" s="340"/>
      <c r="O514" s="340"/>
      <c r="Y514" s="24"/>
      <c r="Z514" s="24"/>
      <c r="AA514" s="24"/>
      <c r="AB514" s="24"/>
      <c r="AC514" s="24"/>
      <c r="AD514" s="24"/>
      <c r="AE514" s="24"/>
      <c r="AF514" s="24"/>
      <c r="AG514" s="24"/>
      <c r="AH514" s="24"/>
      <c r="AI514" s="24"/>
      <c r="AJ514" s="24"/>
      <c r="AK514" s="24"/>
      <c r="AL514" s="24"/>
      <c r="AM514" s="24"/>
      <c r="AN514" s="24"/>
      <c r="AO514" s="24"/>
    </row>
    <row r="515" spans="2:41" x14ac:dyDescent="0.25">
      <c r="B515" s="340">
        <v>36865</v>
      </c>
      <c r="C515" s="340" t="s">
        <v>851</v>
      </c>
      <c r="D515" s="340" t="s">
        <v>1036</v>
      </c>
      <c r="E515" s="349" t="str">
        <f>HYPERLINK(Table20[[#This Row],[Map Link]],Table20[[#This Row],[Map Text]])</f>
        <v>Open Map</v>
      </c>
      <c r="F515" s="340" t="s">
        <v>825</v>
      </c>
      <c r="G515" s="340" t="s">
        <v>826</v>
      </c>
      <c r="H515" s="340">
        <v>55.283112000000003</v>
      </c>
      <c r="I515" s="340">
        <v>-128.985015</v>
      </c>
      <c r="J515" s="340" t="s">
        <v>1591</v>
      </c>
      <c r="K515" s="340" t="s">
        <v>2415</v>
      </c>
      <c r="L515" s="348" t="s">
        <v>103</v>
      </c>
      <c r="M515" s="340"/>
      <c r="N515" s="340"/>
      <c r="O515" s="340"/>
      <c r="Y515" s="24"/>
      <c r="Z515" s="24"/>
      <c r="AA515" s="24"/>
      <c r="AB515" s="24"/>
      <c r="AC515" s="24"/>
      <c r="AD515" s="24"/>
      <c r="AE515" s="24"/>
      <c r="AF515" s="24"/>
      <c r="AG515" s="24"/>
      <c r="AH515" s="24"/>
      <c r="AI515" s="24"/>
      <c r="AJ515" s="24"/>
      <c r="AK515" s="24"/>
      <c r="AL515" s="24"/>
      <c r="AM515" s="24"/>
      <c r="AN515" s="24"/>
      <c r="AO515" s="24"/>
    </row>
    <row r="516" spans="2:41" x14ac:dyDescent="0.25">
      <c r="B516" s="340">
        <v>60064</v>
      </c>
      <c r="C516" s="340" t="s">
        <v>2416</v>
      </c>
      <c r="D516" s="340" t="s">
        <v>1590</v>
      </c>
      <c r="E516" s="349" t="str">
        <f>HYPERLINK(Table20[[#This Row],[Map Link]],Table20[[#This Row],[Map Text]])</f>
        <v>Open Map</v>
      </c>
      <c r="F516" s="340" t="s">
        <v>2031</v>
      </c>
      <c r="G516" s="340" t="s">
        <v>769</v>
      </c>
      <c r="H516" s="340">
        <v>54.984999999999999</v>
      </c>
      <c r="I516" s="340">
        <v>-125.2825</v>
      </c>
      <c r="J516" s="340" t="s">
        <v>1591</v>
      </c>
      <c r="K516" s="340" t="s">
        <v>2417</v>
      </c>
      <c r="L516" s="348" t="s">
        <v>181</v>
      </c>
      <c r="M516" s="340"/>
      <c r="N516" s="340"/>
      <c r="O516" s="340"/>
      <c r="Y516" s="24"/>
      <c r="Z516" s="24"/>
      <c r="AA516" s="24"/>
      <c r="AB516" s="24"/>
      <c r="AC516" s="24"/>
      <c r="AD516" s="24"/>
      <c r="AE516" s="24"/>
      <c r="AF516" s="24"/>
      <c r="AG516" s="24"/>
      <c r="AH516" s="24"/>
      <c r="AI516" s="24"/>
      <c r="AJ516" s="24"/>
      <c r="AK516" s="24"/>
      <c r="AL516" s="24"/>
      <c r="AM516" s="24"/>
      <c r="AN516" s="24"/>
      <c r="AO516" s="24"/>
    </row>
    <row r="517" spans="2:41" x14ac:dyDescent="0.25">
      <c r="B517" s="340">
        <v>64851</v>
      </c>
      <c r="C517" s="340" t="s">
        <v>2418</v>
      </c>
      <c r="D517" s="340" t="s">
        <v>1590</v>
      </c>
      <c r="E517" s="349" t="str">
        <f>HYPERLINK(Table20[[#This Row],[Map Link]],Table20[[#This Row],[Map Text]])</f>
        <v>Open Map</v>
      </c>
      <c r="F517" s="340" t="s">
        <v>2031</v>
      </c>
      <c r="G517" s="340" t="s">
        <v>769</v>
      </c>
      <c r="H517" s="340">
        <v>54.077596999999997</v>
      </c>
      <c r="I517" s="340">
        <v>-124.60426699999999</v>
      </c>
      <c r="J517" s="340" t="s">
        <v>1591</v>
      </c>
      <c r="K517" s="340" t="s">
        <v>2419</v>
      </c>
      <c r="L517" s="348" t="s">
        <v>181</v>
      </c>
      <c r="M517" s="340"/>
      <c r="N517" s="340"/>
      <c r="O517" s="340"/>
      <c r="Y517" s="24"/>
      <c r="Z517" s="24"/>
      <c r="AA517" s="24"/>
      <c r="AB517" s="24"/>
      <c r="AC517" s="24"/>
      <c r="AD517" s="24"/>
      <c r="AE517" s="24"/>
      <c r="AF517" s="24"/>
      <c r="AG517" s="24"/>
      <c r="AH517" s="24"/>
      <c r="AI517" s="24"/>
      <c r="AJ517" s="24"/>
      <c r="AK517" s="24"/>
      <c r="AL517" s="24"/>
      <c r="AM517" s="24"/>
      <c r="AN517" s="24"/>
      <c r="AO517" s="24"/>
    </row>
    <row r="518" spans="2:41" x14ac:dyDescent="0.25">
      <c r="B518" s="340">
        <v>64835</v>
      </c>
      <c r="C518" s="340" t="s">
        <v>2420</v>
      </c>
      <c r="D518" s="340" t="s">
        <v>1590</v>
      </c>
      <c r="E518" s="349" t="str">
        <f>HYPERLINK(Table20[[#This Row],[Map Link]],Table20[[#This Row],[Map Text]])</f>
        <v>Open Map</v>
      </c>
      <c r="F518" s="340" t="s">
        <v>2031</v>
      </c>
      <c r="G518" s="340" t="s">
        <v>769</v>
      </c>
      <c r="H518" s="340">
        <v>55.049810999999998</v>
      </c>
      <c r="I518" s="340">
        <v>-126.31825000000001</v>
      </c>
      <c r="J518" s="340" t="s">
        <v>1591</v>
      </c>
      <c r="K518" s="340" t="s">
        <v>2421</v>
      </c>
      <c r="L518" s="348" t="s">
        <v>181</v>
      </c>
      <c r="M518" s="340"/>
      <c r="N518" s="340"/>
      <c r="O518" s="340"/>
      <c r="Y518" s="24"/>
      <c r="Z518" s="24"/>
      <c r="AA518" s="24"/>
      <c r="AB518" s="24"/>
      <c r="AC518" s="24"/>
      <c r="AD518" s="24"/>
      <c r="AE518" s="24"/>
      <c r="AF518" s="24"/>
      <c r="AG518" s="24"/>
      <c r="AH518" s="24"/>
      <c r="AI518" s="24"/>
      <c r="AJ518" s="24"/>
      <c r="AK518" s="24"/>
      <c r="AL518" s="24"/>
      <c r="AM518" s="24"/>
      <c r="AN518" s="24"/>
      <c r="AO518" s="24"/>
    </row>
    <row r="519" spans="2:41" x14ac:dyDescent="0.25">
      <c r="B519" s="340">
        <v>64833</v>
      </c>
      <c r="C519" s="340" t="s">
        <v>2422</v>
      </c>
      <c r="D519" s="340" t="s">
        <v>1590</v>
      </c>
      <c r="E519" s="349" t="str">
        <f>HYPERLINK(Table20[[#This Row],[Map Link]],Table20[[#This Row],[Map Text]])</f>
        <v>Open Map</v>
      </c>
      <c r="F519" s="340" t="s">
        <v>2031</v>
      </c>
      <c r="G519" s="340" t="s">
        <v>769</v>
      </c>
      <c r="H519" s="340">
        <v>55.049810000000001</v>
      </c>
      <c r="I519" s="340">
        <v>-126.368252</v>
      </c>
      <c r="J519" s="340" t="s">
        <v>1591</v>
      </c>
      <c r="K519" s="340" t="s">
        <v>2423</v>
      </c>
      <c r="L519" s="348" t="s">
        <v>181</v>
      </c>
      <c r="M519" s="340"/>
      <c r="N519" s="340"/>
      <c r="O519" s="340"/>
      <c r="Y519" s="24"/>
      <c r="Z519" s="24"/>
      <c r="AA519" s="24"/>
      <c r="AB519" s="24"/>
      <c r="AC519" s="24"/>
      <c r="AD519" s="24"/>
      <c r="AE519" s="24"/>
      <c r="AF519" s="24"/>
      <c r="AG519" s="24"/>
      <c r="AH519" s="24"/>
      <c r="AI519" s="24"/>
      <c r="AJ519" s="24"/>
      <c r="AK519" s="24"/>
      <c r="AL519" s="24"/>
      <c r="AM519" s="24"/>
      <c r="AN519" s="24"/>
      <c r="AO519" s="24"/>
    </row>
    <row r="520" spans="2:41" x14ac:dyDescent="0.25">
      <c r="B520" s="340">
        <v>64864</v>
      </c>
      <c r="C520" s="340" t="s">
        <v>2424</v>
      </c>
      <c r="D520" s="340" t="s">
        <v>1590</v>
      </c>
      <c r="E520" s="349" t="str">
        <f>HYPERLINK(Table20[[#This Row],[Map Link]],Table20[[#This Row],[Map Text]])</f>
        <v>Open Map</v>
      </c>
      <c r="F520" s="340" t="s">
        <v>2031</v>
      </c>
      <c r="G520" s="340" t="s">
        <v>769</v>
      </c>
      <c r="H520" s="340">
        <v>54.451388999999999</v>
      </c>
      <c r="I520" s="340">
        <v>-124.090278</v>
      </c>
      <c r="J520" s="340" t="s">
        <v>1591</v>
      </c>
      <c r="K520" s="340" t="s">
        <v>2425</v>
      </c>
      <c r="L520" s="348" t="s">
        <v>181</v>
      </c>
      <c r="M520" s="340"/>
      <c r="N520" s="340"/>
      <c r="O520" s="340"/>
      <c r="Y520" s="24"/>
      <c r="Z520" s="24"/>
      <c r="AA520" s="24"/>
      <c r="AB520" s="24"/>
      <c r="AC520" s="24"/>
      <c r="AD520" s="24"/>
      <c r="AE520" s="24"/>
      <c r="AF520" s="24"/>
      <c r="AG520" s="24"/>
      <c r="AH520" s="24"/>
      <c r="AI520" s="24"/>
      <c r="AJ520" s="24"/>
      <c r="AK520" s="24"/>
      <c r="AL520" s="24"/>
      <c r="AM520" s="24"/>
      <c r="AN520" s="24"/>
      <c r="AO520" s="24"/>
    </row>
    <row r="521" spans="2:41" x14ac:dyDescent="0.25">
      <c r="B521" s="340">
        <v>64838</v>
      </c>
      <c r="C521" s="340" t="s">
        <v>2426</v>
      </c>
      <c r="D521" s="340" t="s">
        <v>1590</v>
      </c>
      <c r="E521" s="349" t="str">
        <f>HYPERLINK(Table20[[#This Row],[Map Link]],Table20[[#This Row],[Map Text]])</f>
        <v>Open Map</v>
      </c>
      <c r="F521" s="340" t="s">
        <v>2031</v>
      </c>
      <c r="G521" s="340" t="s">
        <v>769</v>
      </c>
      <c r="H521" s="340">
        <v>55.066474999999997</v>
      </c>
      <c r="I521" s="340">
        <v>-126.48492299999999</v>
      </c>
      <c r="J521" s="340" t="s">
        <v>1591</v>
      </c>
      <c r="K521" s="340" t="s">
        <v>2427</v>
      </c>
      <c r="L521" s="348" t="s">
        <v>181</v>
      </c>
      <c r="M521" s="340"/>
      <c r="N521" s="340"/>
      <c r="O521" s="340"/>
      <c r="Y521" s="24"/>
      <c r="Z521" s="24"/>
      <c r="AA521" s="24"/>
      <c r="AB521" s="24"/>
      <c r="AC521" s="24"/>
      <c r="AD521" s="24"/>
      <c r="AE521" s="24"/>
      <c r="AF521" s="24"/>
      <c r="AG521" s="24"/>
      <c r="AH521" s="24"/>
      <c r="AI521" s="24"/>
      <c r="AJ521" s="24"/>
      <c r="AK521" s="24"/>
      <c r="AL521" s="24"/>
      <c r="AM521" s="24"/>
      <c r="AN521" s="24"/>
      <c r="AO521" s="24"/>
    </row>
    <row r="522" spans="2:41" x14ac:dyDescent="0.25">
      <c r="B522" s="340">
        <v>36874</v>
      </c>
      <c r="C522" s="340" t="s">
        <v>2428</v>
      </c>
      <c r="D522" s="340" t="s">
        <v>1036</v>
      </c>
      <c r="E522" s="349" t="str">
        <f>HYPERLINK(Table20[[#This Row],[Map Link]],Table20[[#This Row],[Map Text]])</f>
        <v>Open Map</v>
      </c>
      <c r="F522" s="340" t="s">
        <v>825</v>
      </c>
      <c r="G522" s="340" t="s">
        <v>826</v>
      </c>
      <c r="H522" s="340">
        <v>55.203943000000002</v>
      </c>
      <c r="I522" s="340">
        <v>-129.080848</v>
      </c>
      <c r="J522" s="340" t="s">
        <v>1591</v>
      </c>
      <c r="K522" s="340" t="s">
        <v>2429</v>
      </c>
      <c r="L522" s="348" t="s">
        <v>103</v>
      </c>
      <c r="M522" s="340"/>
      <c r="N522" s="340"/>
      <c r="O522" s="340"/>
      <c r="Y522" s="24"/>
      <c r="Z522" s="24"/>
      <c r="AA522" s="24"/>
      <c r="AB522" s="24"/>
      <c r="AC522" s="24"/>
      <c r="AD522" s="24"/>
      <c r="AE522" s="24"/>
      <c r="AF522" s="24"/>
      <c r="AG522" s="24"/>
      <c r="AH522" s="24"/>
      <c r="AI522" s="24"/>
      <c r="AJ522" s="24"/>
      <c r="AK522" s="24"/>
      <c r="AL522" s="24"/>
      <c r="AM522" s="24"/>
      <c r="AN522" s="24"/>
      <c r="AO522" s="24"/>
    </row>
    <row r="523" spans="2:41" x14ac:dyDescent="0.25">
      <c r="B523" s="340">
        <v>65809</v>
      </c>
      <c r="C523" s="340" t="s">
        <v>2430</v>
      </c>
      <c r="D523" s="340" t="s">
        <v>1590</v>
      </c>
      <c r="E523" s="349" t="str">
        <f>HYPERLINK(Table20[[#This Row],[Map Link]],Table20[[#This Row],[Map Text]])</f>
        <v>Open Map</v>
      </c>
      <c r="F523" s="340" t="s">
        <v>825</v>
      </c>
      <c r="G523" s="340" t="s">
        <v>826</v>
      </c>
      <c r="H523" s="340">
        <v>55.166460000000001</v>
      </c>
      <c r="I523" s="340">
        <v>-127.784971</v>
      </c>
      <c r="J523" s="340" t="s">
        <v>1591</v>
      </c>
      <c r="K523" s="340" t="s">
        <v>2431</v>
      </c>
      <c r="L523" s="348" t="s">
        <v>181</v>
      </c>
      <c r="M523" s="340"/>
      <c r="N523" s="340"/>
      <c r="O523" s="340"/>
      <c r="Y523" s="24"/>
      <c r="Z523" s="24"/>
      <c r="AA523" s="24"/>
      <c r="AB523" s="24"/>
      <c r="AC523" s="24"/>
      <c r="AD523" s="24"/>
      <c r="AE523" s="24"/>
      <c r="AF523" s="24"/>
      <c r="AG523" s="24"/>
      <c r="AH523" s="24"/>
      <c r="AI523" s="24"/>
      <c r="AJ523" s="24"/>
      <c r="AK523" s="24"/>
      <c r="AL523" s="24"/>
      <c r="AM523" s="24"/>
      <c r="AN523" s="24"/>
      <c r="AO523" s="24"/>
    </row>
    <row r="524" spans="2:41" x14ac:dyDescent="0.25">
      <c r="B524" s="340">
        <v>14235</v>
      </c>
      <c r="C524" s="340" t="s">
        <v>827</v>
      </c>
      <c r="D524" s="340" t="s">
        <v>1728</v>
      </c>
      <c r="E524" s="349" t="str">
        <f>HYPERLINK(Table20[[#This Row],[Map Link]],Table20[[#This Row],[Map Text]])</f>
        <v>Open Map</v>
      </c>
      <c r="F524" s="340" t="s">
        <v>825</v>
      </c>
      <c r="G524" s="340" t="s">
        <v>826</v>
      </c>
      <c r="H524" s="340">
        <v>55.243333</v>
      </c>
      <c r="I524" s="340">
        <v>-127.586944</v>
      </c>
      <c r="J524" s="340" t="s">
        <v>1591</v>
      </c>
      <c r="K524" s="340" t="s">
        <v>2432</v>
      </c>
      <c r="L524" s="348" t="s">
        <v>103</v>
      </c>
      <c r="M524" s="340"/>
      <c r="N524" s="340"/>
      <c r="O524" s="340"/>
      <c r="Y524" s="24"/>
      <c r="Z524" s="24"/>
      <c r="AA524" s="24"/>
      <c r="AB524" s="24"/>
      <c r="AC524" s="24"/>
      <c r="AD524" s="24"/>
      <c r="AE524" s="24"/>
      <c r="AF524" s="24"/>
      <c r="AG524" s="24"/>
      <c r="AH524" s="24"/>
      <c r="AI524" s="24"/>
      <c r="AJ524" s="24"/>
      <c r="AK524" s="24"/>
      <c r="AL524" s="24"/>
      <c r="AM524" s="24"/>
      <c r="AN524" s="24"/>
      <c r="AO524" s="24"/>
    </row>
    <row r="525" spans="2:41" x14ac:dyDescent="0.25">
      <c r="B525" s="340">
        <v>64842</v>
      </c>
      <c r="C525" s="340" t="s">
        <v>2433</v>
      </c>
      <c r="D525" s="340" t="s">
        <v>1590</v>
      </c>
      <c r="E525" s="349" t="str">
        <f>HYPERLINK(Table20[[#This Row],[Map Link]],Table20[[#This Row],[Map Text]])</f>
        <v>Open Map</v>
      </c>
      <c r="F525" s="340" t="s">
        <v>2031</v>
      </c>
      <c r="G525" s="340" t="s">
        <v>769</v>
      </c>
      <c r="H525" s="340">
        <v>55.341388999999999</v>
      </c>
      <c r="I525" s="340">
        <v>-126.6525</v>
      </c>
      <c r="J525" s="340" t="s">
        <v>1591</v>
      </c>
      <c r="K525" s="340" t="s">
        <v>2434</v>
      </c>
      <c r="L525" s="348" t="s">
        <v>181</v>
      </c>
      <c r="M525" s="340"/>
      <c r="N525" s="340"/>
      <c r="O525" s="340"/>
      <c r="Y525" s="24"/>
      <c r="Z525" s="24"/>
      <c r="AA525" s="24"/>
      <c r="AB525" s="24"/>
      <c r="AC525" s="24"/>
      <c r="AD525" s="24"/>
      <c r="AE525" s="24"/>
      <c r="AF525" s="24"/>
      <c r="AG525" s="24"/>
      <c r="AH525" s="24"/>
      <c r="AI525" s="24"/>
      <c r="AJ525" s="24"/>
      <c r="AK525" s="24"/>
      <c r="AL525" s="24"/>
      <c r="AM525" s="24"/>
      <c r="AN525" s="24"/>
      <c r="AO525" s="24"/>
    </row>
    <row r="526" spans="2:41" x14ac:dyDescent="0.25">
      <c r="B526" s="340">
        <v>60069</v>
      </c>
      <c r="C526" s="340" t="s">
        <v>2435</v>
      </c>
      <c r="D526" s="340" t="s">
        <v>1590</v>
      </c>
      <c r="E526" s="349" t="str">
        <f>HYPERLINK(Table20[[#This Row],[Map Link]],Table20[[#This Row],[Map Text]])</f>
        <v>Open Map</v>
      </c>
      <c r="F526" s="340" t="s">
        <v>2031</v>
      </c>
      <c r="G526" s="340" t="s">
        <v>769</v>
      </c>
      <c r="H526" s="340">
        <v>54.821666999999998</v>
      </c>
      <c r="I526" s="340">
        <v>-125.13416700000001</v>
      </c>
      <c r="J526" s="340" t="s">
        <v>1591</v>
      </c>
      <c r="K526" s="340" t="s">
        <v>2436</v>
      </c>
      <c r="L526" s="348" t="s">
        <v>181</v>
      </c>
      <c r="M526" s="340"/>
      <c r="N526" s="340"/>
      <c r="O526" s="340"/>
      <c r="Y526" s="24"/>
      <c r="Z526" s="24"/>
      <c r="AA526" s="24"/>
      <c r="AB526" s="24"/>
      <c r="AC526" s="24"/>
      <c r="AD526" s="24"/>
      <c r="AE526" s="24"/>
      <c r="AF526" s="24"/>
      <c r="AG526" s="24"/>
      <c r="AH526" s="24"/>
      <c r="AI526" s="24"/>
      <c r="AJ526" s="24"/>
      <c r="AK526" s="24"/>
      <c r="AL526" s="24"/>
      <c r="AM526" s="24"/>
      <c r="AN526" s="24"/>
      <c r="AO526" s="24"/>
    </row>
    <row r="527" spans="2:41" x14ac:dyDescent="0.25">
      <c r="B527" s="340">
        <v>64930</v>
      </c>
      <c r="C527" s="340" t="s">
        <v>2437</v>
      </c>
      <c r="D527" s="340" t="s">
        <v>1590</v>
      </c>
      <c r="E527" s="349" t="str">
        <f>HYPERLINK(Table20[[#This Row],[Map Link]],Table20[[#This Row],[Map Text]])</f>
        <v>Open Map</v>
      </c>
      <c r="F527" s="340" t="s">
        <v>2031</v>
      </c>
      <c r="G527" s="340" t="s">
        <v>769</v>
      </c>
      <c r="H527" s="340">
        <v>54.033158999999998</v>
      </c>
      <c r="I527" s="340">
        <v>-124.068136</v>
      </c>
      <c r="J527" s="340" t="s">
        <v>1591</v>
      </c>
      <c r="K527" s="340" t="s">
        <v>2438</v>
      </c>
      <c r="L527" s="348" t="s">
        <v>181</v>
      </c>
      <c r="M527" s="340"/>
      <c r="N527" s="340"/>
      <c r="O527" s="340"/>
      <c r="Y527" s="24"/>
      <c r="Z527" s="24"/>
      <c r="AA527" s="24"/>
      <c r="AB527" s="24"/>
      <c r="AC527" s="24"/>
      <c r="AD527" s="24"/>
      <c r="AE527" s="24"/>
      <c r="AF527" s="24"/>
      <c r="AG527" s="24"/>
      <c r="AH527" s="24"/>
      <c r="AI527" s="24"/>
      <c r="AJ527" s="24"/>
      <c r="AK527" s="24"/>
      <c r="AL527" s="24"/>
      <c r="AM527" s="24"/>
      <c r="AN527" s="24"/>
      <c r="AO527" s="24"/>
    </row>
    <row r="528" spans="2:41" x14ac:dyDescent="0.25">
      <c r="B528" s="340">
        <v>27197</v>
      </c>
      <c r="C528" s="340" t="s">
        <v>802</v>
      </c>
      <c r="D528" s="340" t="s">
        <v>1597</v>
      </c>
      <c r="E528" s="349" t="str">
        <f>HYPERLINK(Table20[[#This Row],[Map Link]],Table20[[#This Row],[Map Text]])</f>
        <v>Open Map</v>
      </c>
      <c r="F528" s="340" t="s">
        <v>2031</v>
      </c>
      <c r="G528" s="340" t="s">
        <v>769</v>
      </c>
      <c r="H528" s="340">
        <v>53.983128999999998</v>
      </c>
      <c r="I528" s="340">
        <v>-126.43488000000001</v>
      </c>
      <c r="J528" s="340" t="s">
        <v>1591</v>
      </c>
      <c r="K528" s="340" t="s">
        <v>2439</v>
      </c>
      <c r="L528" s="348" t="s">
        <v>103</v>
      </c>
      <c r="M528" s="340"/>
      <c r="N528" s="340"/>
      <c r="O528" s="340"/>
      <c r="Y528" s="24"/>
      <c r="Z528" s="24"/>
      <c r="AA528" s="24"/>
      <c r="AB528" s="24"/>
      <c r="AC528" s="24"/>
      <c r="AD528" s="24"/>
      <c r="AE528" s="24"/>
      <c r="AF528" s="24"/>
      <c r="AG528" s="24"/>
      <c r="AH528" s="24"/>
      <c r="AI528" s="24"/>
      <c r="AJ528" s="24"/>
      <c r="AK528" s="24"/>
      <c r="AL528" s="24"/>
      <c r="AM528" s="24"/>
      <c r="AN528" s="24"/>
      <c r="AO528" s="24"/>
    </row>
    <row r="529" spans="2:41" x14ac:dyDescent="0.25">
      <c r="B529" s="340">
        <v>17059</v>
      </c>
      <c r="C529" s="340" t="s">
        <v>2440</v>
      </c>
      <c r="D529" s="340" t="s">
        <v>1036</v>
      </c>
      <c r="E529" s="349" t="str">
        <f>HYPERLINK(Table20[[#This Row],[Map Link]],Table20[[#This Row],[Map Text]])</f>
        <v>Open Map</v>
      </c>
      <c r="F529" s="340" t="s">
        <v>2031</v>
      </c>
      <c r="G529" s="340" t="s">
        <v>769</v>
      </c>
      <c r="H529" s="340">
        <v>54.483134</v>
      </c>
      <c r="I529" s="340">
        <v>-126.4849</v>
      </c>
      <c r="J529" s="340" t="s">
        <v>1591</v>
      </c>
      <c r="K529" s="340" t="s">
        <v>2441</v>
      </c>
      <c r="L529" s="348" t="s">
        <v>103</v>
      </c>
      <c r="M529" s="340"/>
      <c r="N529" s="340"/>
      <c r="O529" s="340"/>
      <c r="Y529" s="24"/>
      <c r="Z529" s="24"/>
      <c r="AA529" s="24"/>
      <c r="AB529" s="24"/>
      <c r="AC529" s="24"/>
      <c r="AD529" s="24"/>
      <c r="AE529" s="24"/>
      <c r="AF529" s="24"/>
      <c r="AG529" s="24"/>
      <c r="AH529" s="24"/>
      <c r="AI529" s="24"/>
      <c r="AJ529" s="24"/>
      <c r="AK529" s="24"/>
      <c r="AL529" s="24"/>
      <c r="AM529" s="24"/>
      <c r="AN529" s="24"/>
      <c r="AO529" s="24"/>
    </row>
    <row r="530" spans="2:41" x14ac:dyDescent="0.25">
      <c r="B530" s="340">
        <v>17110</v>
      </c>
      <c r="C530" s="340" t="s">
        <v>2442</v>
      </c>
      <c r="D530" s="340" t="s">
        <v>1036</v>
      </c>
      <c r="E530" s="349" t="str">
        <f>HYPERLINK(Table20[[#This Row],[Map Link]],Table20[[#This Row],[Map Text]])</f>
        <v>Open Map</v>
      </c>
      <c r="F530" s="340" t="s">
        <v>494</v>
      </c>
      <c r="G530" s="340" t="s">
        <v>495</v>
      </c>
      <c r="H530" s="340">
        <v>53.933172999999996</v>
      </c>
      <c r="I530" s="340">
        <v>-122.76808800000001</v>
      </c>
      <c r="J530" s="340" t="s">
        <v>1591</v>
      </c>
      <c r="K530" s="340" t="s">
        <v>2443</v>
      </c>
      <c r="L530" s="348" t="s">
        <v>103</v>
      </c>
      <c r="M530" s="340"/>
      <c r="N530" s="340"/>
      <c r="O530" s="340"/>
      <c r="Y530" s="24"/>
      <c r="Z530" s="24"/>
      <c r="AA530" s="24"/>
      <c r="AB530" s="24"/>
      <c r="AC530" s="24"/>
      <c r="AD530" s="24"/>
      <c r="AE530" s="24"/>
      <c r="AF530" s="24"/>
      <c r="AG530" s="24"/>
      <c r="AH530" s="24"/>
      <c r="AI530" s="24"/>
      <c r="AJ530" s="24"/>
      <c r="AK530" s="24"/>
      <c r="AL530" s="24"/>
      <c r="AM530" s="24"/>
      <c r="AN530" s="24"/>
      <c r="AO530" s="24"/>
    </row>
    <row r="531" spans="2:41" x14ac:dyDescent="0.25">
      <c r="B531" s="340">
        <v>60061</v>
      </c>
      <c r="C531" s="340" t="s">
        <v>2444</v>
      </c>
      <c r="D531" s="340" t="s">
        <v>1590</v>
      </c>
      <c r="E531" s="349" t="str">
        <f>HYPERLINK(Table20[[#This Row],[Map Link]],Table20[[#This Row],[Map Text]])</f>
        <v>Open Map</v>
      </c>
      <c r="F531" s="340" t="s">
        <v>2031</v>
      </c>
      <c r="G531" s="340" t="s">
        <v>769</v>
      </c>
      <c r="H531" s="340">
        <v>54.464722000000002</v>
      </c>
      <c r="I531" s="340">
        <v>-124.201944</v>
      </c>
      <c r="J531" s="340" t="s">
        <v>1591</v>
      </c>
      <c r="K531" s="340" t="s">
        <v>2445</v>
      </c>
      <c r="L531" s="348" t="s">
        <v>181</v>
      </c>
      <c r="M531" s="340"/>
      <c r="N531" s="340"/>
      <c r="O531" s="340"/>
      <c r="Y531" s="24"/>
      <c r="Z531" s="24"/>
      <c r="AA531" s="24"/>
      <c r="AB531" s="24"/>
      <c r="AC531" s="24"/>
      <c r="AD531" s="24"/>
      <c r="AE531" s="24"/>
      <c r="AF531" s="24"/>
      <c r="AG531" s="24"/>
      <c r="AH531" s="24"/>
      <c r="AI531" s="24"/>
      <c r="AJ531" s="24"/>
      <c r="AK531" s="24"/>
      <c r="AL531" s="24"/>
      <c r="AM531" s="24"/>
      <c r="AN531" s="24"/>
      <c r="AO531" s="24"/>
    </row>
    <row r="532" spans="2:41" x14ac:dyDescent="0.25">
      <c r="B532" s="340">
        <v>64892</v>
      </c>
      <c r="C532" s="340" t="s">
        <v>2446</v>
      </c>
      <c r="D532" s="340" t="s">
        <v>1590</v>
      </c>
      <c r="E532" s="349" t="str">
        <f>HYPERLINK(Table20[[#This Row],[Map Link]],Table20[[#This Row],[Map Text]])</f>
        <v>Open Map</v>
      </c>
      <c r="F532" s="340" t="s">
        <v>2031</v>
      </c>
      <c r="G532" s="340" t="s">
        <v>769</v>
      </c>
      <c r="H532" s="340">
        <v>55.699821</v>
      </c>
      <c r="I532" s="340">
        <v>-126.23493999999999</v>
      </c>
      <c r="J532" s="340" t="s">
        <v>1591</v>
      </c>
      <c r="K532" s="340" t="s">
        <v>2447</v>
      </c>
      <c r="L532" s="348" t="s">
        <v>181</v>
      </c>
      <c r="M532" s="340"/>
      <c r="N532" s="340"/>
      <c r="O532" s="340"/>
      <c r="Y532" s="24"/>
      <c r="Z532" s="24"/>
      <c r="AA532" s="24"/>
      <c r="AB532" s="24"/>
      <c r="AC532" s="24"/>
      <c r="AD532" s="24"/>
      <c r="AE532" s="24"/>
      <c r="AF532" s="24"/>
      <c r="AG532" s="24"/>
      <c r="AH532" s="24"/>
      <c r="AI532" s="24"/>
      <c r="AJ532" s="24"/>
      <c r="AK532" s="24"/>
      <c r="AL532" s="24"/>
      <c r="AM532" s="24"/>
      <c r="AN532" s="24"/>
      <c r="AO532" s="24"/>
    </row>
    <row r="533" spans="2:41" x14ac:dyDescent="0.25">
      <c r="B533" s="340">
        <v>64905</v>
      </c>
      <c r="C533" s="340" t="s">
        <v>2448</v>
      </c>
      <c r="D533" s="340" t="s">
        <v>1590</v>
      </c>
      <c r="E533" s="349" t="str">
        <f>HYPERLINK(Table20[[#This Row],[Map Link]],Table20[[#This Row],[Map Text]])</f>
        <v>Open Map</v>
      </c>
      <c r="F533" s="340" t="s">
        <v>2031</v>
      </c>
      <c r="G533" s="340" t="s">
        <v>769</v>
      </c>
      <c r="H533" s="340">
        <v>55.699821</v>
      </c>
      <c r="I533" s="340">
        <v>-126.268275</v>
      </c>
      <c r="J533" s="340" t="s">
        <v>1591</v>
      </c>
      <c r="K533" s="340" t="s">
        <v>2449</v>
      </c>
      <c r="L533" s="348" t="s">
        <v>181</v>
      </c>
      <c r="M533" s="340"/>
      <c r="N533" s="340"/>
      <c r="O533" s="340"/>
      <c r="Y533" s="24"/>
      <c r="Z533" s="24"/>
      <c r="AA533" s="24"/>
      <c r="AB533" s="24"/>
      <c r="AC533" s="24"/>
      <c r="AD533" s="24"/>
      <c r="AE533" s="24"/>
      <c r="AF533" s="24"/>
      <c r="AG533" s="24"/>
      <c r="AH533" s="24"/>
      <c r="AI533" s="24"/>
      <c r="AJ533" s="24"/>
      <c r="AK533" s="24"/>
      <c r="AL533" s="24"/>
      <c r="AM533" s="24"/>
      <c r="AN533" s="24"/>
      <c r="AO533" s="24"/>
    </row>
    <row r="534" spans="2:41" x14ac:dyDescent="0.25">
      <c r="B534" s="340">
        <v>64894</v>
      </c>
      <c r="C534" s="340" t="s">
        <v>2450</v>
      </c>
      <c r="D534" s="340" t="s">
        <v>1590</v>
      </c>
      <c r="E534" s="349" t="str">
        <f>HYPERLINK(Table20[[#This Row],[Map Link]],Table20[[#This Row],[Map Text]])</f>
        <v>Open Map</v>
      </c>
      <c r="F534" s="340" t="s">
        <v>2031</v>
      </c>
      <c r="G534" s="340" t="s">
        <v>769</v>
      </c>
      <c r="H534" s="340">
        <v>55.465097999999998</v>
      </c>
      <c r="I534" s="340">
        <v>-126.022423</v>
      </c>
      <c r="J534" s="340" t="s">
        <v>1591</v>
      </c>
      <c r="K534" s="340" t="s">
        <v>2451</v>
      </c>
      <c r="L534" s="348" t="s">
        <v>181</v>
      </c>
      <c r="M534" s="340"/>
      <c r="N534" s="340"/>
      <c r="O534" s="340"/>
      <c r="Y534" s="24"/>
      <c r="Z534" s="24"/>
      <c r="AA534" s="24"/>
      <c r="AB534" s="24"/>
      <c r="AC534" s="24"/>
      <c r="AD534" s="24"/>
      <c r="AE534" s="24"/>
      <c r="AF534" s="24"/>
      <c r="AG534" s="24"/>
      <c r="AH534" s="24"/>
      <c r="AI534" s="24"/>
      <c r="AJ534" s="24"/>
      <c r="AK534" s="24"/>
      <c r="AL534" s="24"/>
      <c r="AM534" s="24"/>
      <c r="AN534" s="24"/>
      <c r="AO534" s="24"/>
    </row>
    <row r="535" spans="2:41" x14ac:dyDescent="0.25">
      <c r="B535" s="340">
        <v>64904</v>
      </c>
      <c r="C535" s="340" t="s">
        <v>2452</v>
      </c>
      <c r="D535" s="340" t="s">
        <v>1590</v>
      </c>
      <c r="E535" s="349" t="str">
        <f>HYPERLINK(Table20[[#This Row],[Map Link]],Table20[[#This Row],[Map Text]])</f>
        <v>Open Map</v>
      </c>
      <c r="F535" s="340" t="s">
        <v>2031</v>
      </c>
      <c r="G535" s="340" t="s">
        <v>769</v>
      </c>
      <c r="H535" s="340">
        <v>55.799843000000003</v>
      </c>
      <c r="I535" s="340">
        <v>-124.634888</v>
      </c>
      <c r="J535" s="340" t="s">
        <v>1591</v>
      </c>
      <c r="K535" s="340" t="s">
        <v>2453</v>
      </c>
      <c r="L535" s="348" t="s">
        <v>181</v>
      </c>
      <c r="M535" s="340"/>
      <c r="N535" s="340"/>
      <c r="O535" s="340"/>
      <c r="Y535" s="24"/>
      <c r="Z535" s="24"/>
      <c r="AA535" s="24"/>
      <c r="AB535" s="24"/>
      <c r="AC535" s="24"/>
      <c r="AD535" s="24"/>
      <c r="AE535" s="24"/>
      <c r="AF535" s="24"/>
      <c r="AG535" s="24"/>
      <c r="AH535" s="24"/>
      <c r="AI535" s="24"/>
      <c r="AJ535" s="24"/>
      <c r="AK535" s="24"/>
      <c r="AL535" s="24"/>
      <c r="AM535" s="24"/>
      <c r="AN535" s="24"/>
      <c r="AO535" s="24"/>
    </row>
    <row r="536" spans="2:41" x14ac:dyDescent="0.25">
      <c r="B536" s="340">
        <v>64896</v>
      </c>
      <c r="C536" s="340" t="s">
        <v>2454</v>
      </c>
      <c r="D536" s="340" t="s">
        <v>1590</v>
      </c>
      <c r="E536" s="349" t="str">
        <f>HYPERLINK(Table20[[#This Row],[Map Link]],Table20[[#This Row],[Map Text]])</f>
        <v>Open Map</v>
      </c>
      <c r="F536" s="340" t="s">
        <v>2031</v>
      </c>
      <c r="G536" s="340" t="s">
        <v>769</v>
      </c>
      <c r="H536" s="340">
        <v>55.483154999999996</v>
      </c>
      <c r="I536" s="340">
        <v>-125.968255</v>
      </c>
      <c r="J536" s="340" t="s">
        <v>1591</v>
      </c>
      <c r="K536" s="340" t="s">
        <v>2455</v>
      </c>
      <c r="L536" s="348" t="s">
        <v>181</v>
      </c>
      <c r="M536" s="340"/>
      <c r="N536" s="340"/>
      <c r="O536" s="340"/>
      <c r="Y536" s="24"/>
      <c r="Z536" s="24"/>
      <c r="AA536" s="24"/>
      <c r="AB536" s="24"/>
      <c r="AC536" s="24"/>
      <c r="AD536" s="24"/>
      <c r="AE536" s="24"/>
      <c r="AF536" s="24"/>
      <c r="AG536" s="24"/>
      <c r="AH536" s="24"/>
      <c r="AI536" s="24"/>
      <c r="AJ536" s="24"/>
      <c r="AK536" s="24"/>
      <c r="AL536" s="24"/>
      <c r="AM536" s="24"/>
      <c r="AN536" s="24"/>
      <c r="AO536" s="24"/>
    </row>
    <row r="537" spans="2:41" x14ac:dyDescent="0.25">
      <c r="B537" s="340">
        <v>64893</v>
      </c>
      <c r="C537" s="340" t="s">
        <v>2456</v>
      </c>
      <c r="D537" s="340" t="s">
        <v>1590</v>
      </c>
      <c r="E537" s="349" t="str">
        <f>HYPERLINK(Table20[[#This Row],[Map Link]],Table20[[#This Row],[Map Text]])</f>
        <v>Open Map</v>
      </c>
      <c r="F537" s="340" t="s">
        <v>2031</v>
      </c>
      <c r="G537" s="340" t="s">
        <v>769</v>
      </c>
      <c r="H537" s="340">
        <v>55.499822000000002</v>
      </c>
      <c r="I537" s="340">
        <v>-125.98492299999999</v>
      </c>
      <c r="J537" s="340" t="s">
        <v>1591</v>
      </c>
      <c r="K537" s="340" t="s">
        <v>2457</v>
      </c>
      <c r="L537" s="348" t="s">
        <v>181</v>
      </c>
      <c r="M537" s="340"/>
      <c r="N537" s="340"/>
      <c r="O537" s="340"/>
      <c r="Y537" s="24"/>
      <c r="Z537" s="24"/>
      <c r="AA537" s="24"/>
      <c r="AB537" s="24"/>
      <c r="AC537" s="24"/>
      <c r="AD537" s="24"/>
      <c r="AE537" s="24"/>
      <c r="AF537" s="24"/>
      <c r="AG537" s="24"/>
      <c r="AH537" s="24"/>
      <c r="AI537" s="24"/>
      <c r="AJ537" s="24"/>
      <c r="AK537" s="24"/>
      <c r="AL537" s="24"/>
      <c r="AM537" s="24"/>
      <c r="AN537" s="24"/>
      <c r="AO537" s="24"/>
    </row>
    <row r="538" spans="2:41" x14ac:dyDescent="0.25">
      <c r="B538" s="340">
        <v>17850</v>
      </c>
      <c r="C538" s="340" t="s">
        <v>771</v>
      </c>
      <c r="D538" s="340" t="s">
        <v>1036</v>
      </c>
      <c r="E538" s="349" t="str">
        <f>HYPERLINK(Table20[[#This Row],[Map Link]],Table20[[#This Row],[Map Text]])</f>
        <v>Open Map</v>
      </c>
      <c r="F538" s="340" t="s">
        <v>494</v>
      </c>
      <c r="G538" s="340" t="s">
        <v>495</v>
      </c>
      <c r="H538" s="340">
        <v>54.083173000000002</v>
      </c>
      <c r="I538" s="340">
        <v>-122.98476700000001</v>
      </c>
      <c r="J538" s="340" t="s">
        <v>1591</v>
      </c>
      <c r="K538" s="340" t="s">
        <v>2458</v>
      </c>
      <c r="L538" s="348" t="s">
        <v>103</v>
      </c>
      <c r="M538" s="340"/>
      <c r="N538" s="340"/>
      <c r="O538" s="340"/>
      <c r="Y538" s="24"/>
      <c r="Z538" s="24"/>
      <c r="AA538" s="24"/>
      <c r="AB538" s="24"/>
      <c r="AC538" s="24"/>
      <c r="AD538" s="24"/>
      <c r="AE538" s="24"/>
      <c r="AF538" s="24"/>
      <c r="AG538" s="24"/>
      <c r="AH538" s="24"/>
      <c r="AI538" s="24"/>
      <c r="AJ538" s="24"/>
      <c r="AK538" s="24"/>
      <c r="AL538" s="24"/>
      <c r="AM538" s="24"/>
      <c r="AN538" s="24"/>
      <c r="AO538" s="24"/>
    </row>
    <row r="539" spans="2:41" x14ac:dyDescent="0.25">
      <c r="B539" s="340">
        <v>38381</v>
      </c>
      <c r="C539" s="340" t="s">
        <v>808</v>
      </c>
      <c r="D539" s="340" t="s">
        <v>1597</v>
      </c>
      <c r="E539" s="349" t="str">
        <f>HYPERLINK(Table20[[#This Row],[Map Link]],Table20[[#This Row],[Map Text]])</f>
        <v>Open Map</v>
      </c>
      <c r="F539" s="340" t="s">
        <v>2031</v>
      </c>
      <c r="G539" s="340" t="s">
        <v>769</v>
      </c>
      <c r="H539" s="340">
        <v>53.916488999999999</v>
      </c>
      <c r="I539" s="340">
        <v>-124.201469</v>
      </c>
      <c r="J539" s="340" t="s">
        <v>1591</v>
      </c>
      <c r="K539" s="340" t="s">
        <v>2459</v>
      </c>
      <c r="L539" s="348" t="s">
        <v>103</v>
      </c>
      <c r="M539" s="340"/>
      <c r="N539" s="340"/>
      <c r="O539" s="340"/>
      <c r="Y539" s="24"/>
      <c r="Z539" s="24"/>
      <c r="AA539" s="24"/>
      <c r="AB539" s="24"/>
      <c r="AC539" s="24"/>
      <c r="AD539" s="24"/>
      <c r="AE539" s="24"/>
      <c r="AF539" s="24"/>
      <c r="AG539" s="24"/>
      <c r="AH539" s="24"/>
      <c r="AI539" s="24"/>
      <c r="AJ539" s="24"/>
      <c r="AK539" s="24"/>
      <c r="AL539" s="24"/>
      <c r="AM539" s="24"/>
      <c r="AN539" s="24"/>
      <c r="AO539" s="24"/>
    </row>
    <row r="540" spans="2:41" x14ac:dyDescent="0.25">
      <c r="B540" s="340">
        <v>60161</v>
      </c>
      <c r="C540" s="340" t="s">
        <v>2460</v>
      </c>
      <c r="D540" s="340" t="s">
        <v>1590</v>
      </c>
      <c r="E540" s="349" t="str">
        <f>HYPERLINK(Table20[[#This Row],[Map Link]],Table20[[#This Row],[Map Text]])</f>
        <v>Open Map</v>
      </c>
      <c r="F540" s="340" t="s">
        <v>2031</v>
      </c>
      <c r="G540" s="340" t="s">
        <v>769</v>
      </c>
      <c r="H540" s="340">
        <v>54.9375</v>
      </c>
      <c r="I540" s="340">
        <v>-125.277778</v>
      </c>
      <c r="J540" s="340" t="s">
        <v>1591</v>
      </c>
      <c r="K540" s="340" t="s">
        <v>2461</v>
      </c>
      <c r="L540" s="348" t="s">
        <v>181</v>
      </c>
      <c r="M540" s="340"/>
      <c r="N540" s="340"/>
      <c r="O540" s="340"/>
      <c r="Y540" s="24"/>
      <c r="Z540" s="24"/>
      <c r="AA540" s="24"/>
      <c r="AB540" s="24"/>
      <c r="AC540" s="24"/>
      <c r="AD540" s="24"/>
      <c r="AE540" s="24"/>
      <c r="AF540" s="24"/>
      <c r="AG540" s="24"/>
      <c r="AH540" s="24"/>
      <c r="AI540" s="24"/>
      <c r="AJ540" s="24"/>
      <c r="AK540" s="24"/>
      <c r="AL540" s="24"/>
      <c r="AM540" s="24"/>
      <c r="AN540" s="24"/>
      <c r="AO540" s="24"/>
    </row>
    <row r="541" spans="2:41" x14ac:dyDescent="0.25">
      <c r="B541" s="340">
        <v>64928</v>
      </c>
      <c r="C541" s="340" t="s">
        <v>2462</v>
      </c>
      <c r="D541" s="340" t="s">
        <v>1590</v>
      </c>
      <c r="E541" s="349" t="str">
        <f>HYPERLINK(Table20[[#This Row],[Map Link]],Table20[[#This Row],[Map Text]])</f>
        <v>Open Map</v>
      </c>
      <c r="F541" s="340" t="s">
        <v>2031</v>
      </c>
      <c r="G541" s="340" t="s">
        <v>769</v>
      </c>
      <c r="H541" s="340">
        <v>53.933155999999997</v>
      </c>
      <c r="I541" s="340">
        <v>-124.218137</v>
      </c>
      <c r="J541" s="340" t="s">
        <v>1591</v>
      </c>
      <c r="K541" s="340" t="s">
        <v>2463</v>
      </c>
      <c r="L541" s="348" t="s">
        <v>181</v>
      </c>
      <c r="M541" s="340"/>
      <c r="N541" s="340"/>
      <c r="O541" s="340"/>
      <c r="Y541" s="24"/>
      <c r="Z541" s="24"/>
      <c r="AA541" s="24"/>
      <c r="AB541" s="24"/>
      <c r="AC541" s="24"/>
      <c r="AD541" s="24"/>
      <c r="AE541" s="24"/>
      <c r="AF541" s="24"/>
      <c r="AG541" s="24"/>
      <c r="AH541" s="24"/>
      <c r="AI541" s="24"/>
      <c r="AJ541" s="24"/>
      <c r="AK541" s="24"/>
      <c r="AL541" s="24"/>
      <c r="AM541" s="24"/>
      <c r="AN541" s="24"/>
      <c r="AO541" s="24"/>
    </row>
    <row r="542" spans="2:41" x14ac:dyDescent="0.25">
      <c r="B542" s="340">
        <v>18632</v>
      </c>
      <c r="C542" s="340" t="s">
        <v>785</v>
      </c>
      <c r="D542" s="340" t="s">
        <v>1597</v>
      </c>
      <c r="E542" s="349" t="str">
        <f>HYPERLINK(Table20[[#This Row],[Map Link]],Table20[[#This Row],[Map Text]])</f>
        <v>Open Map</v>
      </c>
      <c r="F542" s="340" t="s">
        <v>2031</v>
      </c>
      <c r="G542" s="340" t="s">
        <v>769</v>
      </c>
      <c r="H542" s="340">
        <v>55.038611000000003</v>
      </c>
      <c r="I542" s="340">
        <v>-126.31444399999999</v>
      </c>
      <c r="J542" s="340" t="s">
        <v>1591</v>
      </c>
      <c r="K542" s="340" t="s">
        <v>2464</v>
      </c>
      <c r="L542" s="348" t="s">
        <v>103</v>
      </c>
      <c r="M542" s="340"/>
      <c r="N542" s="340"/>
      <c r="O542" s="340"/>
      <c r="Y542" s="24"/>
      <c r="Z542" s="24"/>
      <c r="AA542" s="24"/>
      <c r="AB542" s="24"/>
      <c r="AC542" s="24"/>
      <c r="AD542" s="24"/>
      <c r="AE542" s="24"/>
      <c r="AF542" s="24"/>
      <c r="AG542" s="24"/>
      <c r="AH542" s="24"/>
      <c r="AI542" s="24"/>
      <c r="AJ542" s="24"/>
      <c r="AK542" s="24"/>
      <c r="AL542" s="24"/>
      <c r="AM542" s="24"/>
      <c r="AN542" s="24"/>
      <c r="AO542" s="24"/>
    </row>
    <row r="543" spans="2:41" x14ac:dyDescent="0.25">
      <c r="B543" s="340">
        <v>18640</v>
      </c>
      <c r="C543" s="340" t="s">
        <v>2465</v>
      </c>
      <c r="D543" s="340" t="s">
        <v>1597</v>
      </c>
      <c r="E543" s="349" t="str">
        <f>HYPERLINK(Table20[[#This Row],[Map Link]],Table20[[#This Row],[Map Text]])</f>
        <v>Open Map</v>
      </c>
      <c r="F543" s="340" t="s">
        <v>2031</v>
      </c>
      <c r="G543" s="340" t="s">
        <v>769</v>
      </c>
      <c r="H543" s="340">
        <v>55.766499000000003</v>
      </c>
      <c r="I543" s="340">
        <v>-125.451582</v>
      </c>
      <c r="J543" s="340" t="s">
        <v>1591</v>
      </c>
      <c r="K543" s="340" t="s">
        <v>2466</v>
      </c>
      <c r="L543" s="348" t="s">
        <v>103</v>
      </c>
      <c r="M543" s="340"/>
      <c r="N543" s="340"/>
      <c r="O543" s="340"/>
      <c r="Y543" s="24"/>
      <c r="Z543" s="24"/>
      <c r="AA543" s="24"/>
      <c r="AB543" s="24"/>
      <c r="AC543" s="24"/>
      <c r="AD543" s="24"/>
      <c r="AE543" s="24"/>
      <c r="AF543" s="24"/>
      <c r="AG543" s="24"/>
      <c r="AH543" s="24"/>
      <c r="AI543" s="24"/>
      <c r="AJ543" s="24"/>
      <c r="AK543" s="24"/>
      <c r="AL543" s="24"/>
      <c r="AM543" s="24"/>
      <c r="AN543" s="24"/>
      <c r="AO543" s="24"/>
    </row>
    <row r="544" spans="2:41" x14ac:dyDescent="0.25">
      <c r="B544" s="340">
        <v>18646</v>
      </c>
      <c r="C544" s="340" t="s">
        <v>2467</v>
      </c>
      <c r="D544" s="340" t="s">
        <v>1597</v>
      </c>
      <c r="E544" s="349" t="str">
        <f>HYPERLINK(Table20[[#This Row],[Map Link]],Table20[[#This Row],[Map Text]])</f>
        <v>Open Map</v>
      </c>
      <c r="F544" s="340" t="s">
        <v>825</v>
      </c>
      <c r="G544" s="340" t="s">
        <v>826</v>
      </c>
      <c r="H544" s="340">
        <v>54.466437999999997</v>
      </c>
      <c r="I544" s="340">
        <v>-128.71830600000001</v>
      </c>
      <c r="J544" s="340" t="s">
        <v>1591</v>
      </c>
      <c r="K544" s="340" t="s">
        <v>2468</v>
      </c>
      <c r="L544" s="348" t="s">
        <v>103</v>
      </c>
      <c r="M544" s="340"/>
      <c r="N544" s="340"/>
      <c r="O544" s="340"/>
      <c r="Y544" s="24"/>
      <c r="Z544" s="24"/>
      <c r="AA544" s="24"/>
      <c r="AB544" s="24"/>
      <c r="AC544" s="24"/>
      <c r="AD544" s="24"/>
      <c r="AE544" s="24"/>
      <c r="AF544" s="24"/>
      <c r="AG544" s="24"/>
      <c r="AH544" s="24"/>
      <c r="AI544" s="24"/>
      <c r="AJ544" s="24"/>
      <c r="AK544" s="24"/>
      <c r="AL544" s="24"/>
      <c r="AM544" s="24"/>
      <c r="AN544" s="24"/>
      <c r="AO544" s="24"/>
    </row>
    <row r="545" spans="2:41" x14ac:dyDescent="0.25">
      <c r="B545" s="340">
        <v>64920</v>
      </c>
      <c r="C545" s="340" t="s">
        <v>2469</v>
      </c>
      <c r="D545" s="340" t="s">
        <v>1590</v>
      </c>
      <c r="E545" s="349" t="str">
        <f>HYPERLINK(Table20[[#This Row],[Map Link]],Table20[[#This Row],[Map Text]])</f>
        <v>Open Map</v>
      </c>
      <c r="F545" s="340" t="s">
        <v>2031</v>
      </c>
      <c r="G545" s="340" t="s">
        <v>769</v>
      </c>
      <c r="H545" s="340">
        <v>53.999803</v>
      </c>
      <c r="I545" s="340">
        <v>-125.868195</v>
      </c>
      <c r="J545" s="340" t="s">
        <v>1591</v>
      </c>
      <c r="K545" s="340" t="s">
        <v>2470</v>
      </c>
      <c r="L545" s="348" t="s">
        <v>181</v>
      </c>
      <c r="M545" s="340"/>
      <c r="N545" s="340"/>
      <c r="O545" s="340"/>
      <c r="Y545" s="24"/>
      <c r="Z545" s="24"/>
      <c r="AA545" s="24"/>
      <c r="AB545" s="24"/>
      <c r="AC545" s="24"/>
      <c r="AD545" s="24"/>
      <c r="AE545" s="24"/>
      <c r="AF545" s="24"/>
      <c r="AG545" s="24"/>
      <c r="AH545" s="24"/>
      <c r="AI545" s="24"/>
      <c r="AJ545" s="24"/>
      <c r="AK545" s="24"/>
      <c r="AL545" s="24"/>
      <c r="AM545" s="24"/>
      <c r="AN545" s="24"/>
      <c r="AO545" s="24"/>
    </row>
    <row r="546" spans="2:41" x14ac:dyDescent="0.25">
      <c r="B546" s="340">
        <v>25708</v>
      </c>
      <c r="C546" s="340" t="s">
        <v>804</v>
      </c>
      <c r="D546" s="340" t="s">
        <v>1597</v>
      </c>
      <c r="E546" s="349" t="str">
        <f>HYPERLINK(Table20[[#This Row],[Map Link]],Table20[[#This Row],[Map Text]])</f>
        <v>Open Map</v>
      </c>
      <c r="F546" s="340" t="s">
        <v>2031</v>
      </c>
      <c r="G546" s="340" t="s">
        <v>769</v>
      </c>
      <c r="H546" s="340">
        <v>53.799798000000003</v>
      </c>
      <c r="I546" s="340">
        <v>-126.05152699999999</v>
      </c>
      <c r="J546" s="340" t="s">
        <v>1591</v>
      </c>
      <c r="K546" s="340" t="s">
        <v>2471</v>
      </c>
      <c r="L546" s="348" t="s">
        <v>103</v>
      </c>
      <c r="M546" s="340"/>
      <c r="N546" s="340"/>
      <c r="O546" s="340"/>
      <c r="Y546" s="24"/>
      <c r="Z546" s="24"/>
      <c r="AA546" s="24"/>
      <c r="AB546" s="24"/>
      <c r="AC546" s="24"/>
      <c r="AD546" s="24"/>
      <c r="AE546" s="24"/>
      <c r="AF546" s="24"/>
      <c r="AG546" s="24"/>
      <c r="AH546" s="24"/>
      <c r="AI546" s="24"/>
      <c r="AJ546" s="24"/>
      <c r="AK546" s="24"/>
      <c r="AL546" s="24"/>
      <c r="AM546" s="24"/>
      <c r="AN546" s="24"/>
      <c r="AO546" s="24"/>
    </row>
    <row r="547" spans="2:41" x14ac:dyDescent="0.25">
      <c r="B547" s="340">
        <v>64846</v>
      </c>
      <c r="C547" s="340" t="s">
        <v>2472</v>
      </c>
      <c r="D547" s="340" t="s">
        <v>1590</v>
      </c>
      <c r="E547" s="349" t="str">
        <f>HYPERLINK(Table20[[#This Row],[Map Link]],Table20[[#This Row],[Map Text]])</f>
        <v>Open Map</v>
      </c>
      <c r="F547" s="340" t="s">
        <v>2031</v>
      </c>
      <c r="G547" s="340" t="s">
        <v>769</v>
      </c>
      <c r="H547" s="340">
        <v>54.199820000000003</v>
      </c>
      <c r="I547" s="340">
        <v>-124.68482899999999</v>
      </c>
      <c r="J547" s="340" t="s">
        <v>1591</v>
      </c>
      <c r="K547" s="340" t="s">
        <v>2473</v>
      </c>
      <c r="L547" s="348" t="s">
        <v>181</v>
      </c>
      <c r="M547" s="340"/>
      <c r="N547" s="340"/>
      <c r="O547" s="340"/>
      <c r="Y547" s="24"/>
      <c r="Z547" s="24"/>
      <c r="AA547" s="24"/>
      <c r="AB547" s="24"/>
      <c r="AC547" s="24"/>
      <c r="AD547" s="24"/>
      <c r="AE547" s="24"/>
      <c r="AF547" s="24"/>
      <c r="AG547" s="24"/>
      <c r="AH547" s="24"/>
      <c r="AI547" s="24"/>
      <c r="AJ547" s="24"/>
      <c r="AK547" s="24"/>
      <c r="AL547" s="24"/>
      <c r="AM547" s="24"/>
      <c r="AN547" s="24"/>
      <c r="AO547" s="24"/>
    </row>
    <row r="548" spans="2:41" x14ac:dyDescent="0.25">
      <c r="B548" s="340">
        <v>65142</v>
      </c>
      <c r="C548" s="340" t="s">
        <v>2474</v>
      </c>
      <c r="D548" s="340" t="s">
        <v>1590</v>
      </c>
      <c r="E548" s="349" t="str">
        <f>HYPERLINK(Table20[[#This Row],[Map Link]],Table20[[#This Row],[Map Text]])</f>
        <v>Open Map</v>
      </c>
      <c r="F548" s="340" t="s">
        <v>2031</v>
      </c>
      <c r="G548" s="340" t="s">
        <v>769</v>
      </c>
      <c r="H548" s="340">
        <v>54.933129999999998</v>
      </c>
      <c r="I548" s="340">
        <v>-127.268277</v>
      </c>
      <c r="J548" s="340" t="s">
        <v>1591</v>
      </c>
      <c r="K548" s="340" t="s">
        <v>2475</v>
      </c>
      <c r="L548" s="348" t="s">
        <v>181</v>
      </c>
      <c r="M548" s="340"/>
      <c r="N548" s="340"/>
      <c r="O548" s="340"/>
      <c r="Y548" s="24"/>
      <c r="Z548" s="24"/>
      <c r="AA548" s="24"/>
      <c r="AB548" s="24"/>
      <c r="AC548" s="24"/>
      <c r="AD548" s="24"/>
      <c r="AE548" s="24"/>
      <c r="AF548" s="24"/>
      <c r="AG548" s="24"/>
      <c r="AH548" s="24"/>
      <c r="AI548" s="24"/>
      <c r="AJ548" s="24"/>
      <c r="AK548" s="24"/>
      <c r="AL548" s="24"/>
      <c r="AM548" s="24"/>
      <c r="AN548" s="24"/>
      <c r="AO548" s="24"/>
    </row>
    <row r="549" spans="2:41" x14ac:dyDescent="0.25">
      <c r="B549" s="340">
        <v>15109</v>
      </c>
      <c r="C549" s="340" t="s">
        <v>2476</v>
      </c>
      <c r="D549" s="340" t="s">
        <v>1036</v>
      </c>
      <c r="E549" s="349" t="str">
        <f>HYPERLINK(Table20[[#This Row],[Map Link]],Table20[[#This Row],[Map Text]])</f>
        <v>Open Map</v>
      </c>
      <c r="F549" s="340" t="s">
        <v>494</v>
      </c>
      <c r="G549" s="340" t="s">
        <v>495</v>
      </c>
      <c r="H549" s="340">
        <v>53.963728000000003</v>
      </c>
      <c r="I549" s="340">
        <v>-122.843091</v>
      </c>
      <c r="J549" s="340" t="s">
        <v>1591</v>
      </c>
      <c r="K549" s="340" t="s">
        <v>2477</v>
      </c>
      <c r="L549" s="348" t="s">
        <v>103</v>
      </c>
      <c r="M549" s="340"/>
      <c r="N549" s="340"/>
      <c r="O549" s="340"/>
      <c r="Y549" s="24"/>
      <c r="Z549" s="24"/>
      <c r="AA549" s="24"/>
      <c r="AB549" s="24"/>
      <c r="AC549" s="24"/>
      <c r="AD549" s="24"/>
      <c r="AE549" s="24"/>
      <c r="AF549" s="24"/>
      <c r="AG549" s="24"/>
      <c r="AH549" s="24"/>
      <c r="AI549" s="24"/>
      <c r="AJ549" s="24"/>
      <c r="AK549" s="24"/>
      <c r="AL549" s="24"/>
      <c r="AM549" s="24"/>
      <c r="AN549" s="24"/>
      <c r="AO549" s="24"/>
    </row>
    <row r="550" spans="2:41" x14ac:dyDescent="0.25">
      <c r="B550" s="340">
        <v>15231</v>
      </c>
      <c r="C550" s="340" t="s">
        <v>2478</v>
      </c>
      <c r="D550" s="340" t="s">
        <v>1036</v>
      </c>
      <c r="E550" s="349" t="str">
        <f>HYPERLINK(Table20[[#This Row],[Map Link]],Table20[[#This Row],[Map Text]])</f>
        <v>Open Map</v>
      </c>
      <c r="F550" s="340" t="s">
        <v>2031</v>
      </c>
      <c r="G550" s="340" t="s">
        <v>769</v>
      </c>
      <c r="H550" s="340">
        <v>54.349806999999998</v>
      </c>
      <c r="I550" s="340">
        <v>-125.88487499999999</v>
      </c>
      <c r="J550" s="340" t="s">
        <v>1591</v>
      </c>
      <c r="K550" s="340" t="s">
        <v>2479</v>
      </c>
      <c r="L550" s="348" t="s">
        <v>103</v>
      </c>
      <c r="M550" s="340"/>
      <c r="N550" s="340"/>
      <c r="O550" s="340"/>
      <c r="Y550" s="24"/>
      <c r="Z550" s="24"/>
      <c r="AA550" s="24"/>
      <c r="AB550" s="24"/>
      <c r="AC550" s="24"/>
      <c r="AD550" s="24"/>
      <c r="AE550" s="24"/>
      <c r="AF550" s="24"/>
      <c r="AG550" s="24"/>
      <c r="AH550" s="24"/>
      <c r="AI550" s="24"/>
      <c r="AJ550" s="24"/>
      <c r="AK550" s="24"/>
      <c r="AL550" s="24"/>
      <c r="AM550" s="24"/>
      <c r="AN550" s="24"/>
      <c r="AO550" s="24"/>
    </row>
    <row r="551" spans="2:41" x14ac:dyDescent="0.25">
      <c r="B551" s="340">
        <v>65849</v>
      </c>
      <c r="C551" s="340" t="s">
        <v>2480</v>
      </c>
      <c r="D551" s="340" t="s">
        <v>1590</v>
      </c>
      <c r="E551" s="349" t="str">
        <f>HYPERLINK(Table20[[#This Row],[Map Link]],Table20[[#This Row],[Map Text]])</f>
        <v>Open Map</v>
      </c>
      <c r="F551" s="340" t="s">
        <v>2031</v>
      </c>
      <c r="G551" s="340" t="s">
        <v>769</v>
      </c>
      <c r="H551" s="340">
        <v>54.33314</v>
      </c>
      <c r="I551" s="340">
        <v>-125.918209</v>
      </c>
      <c r="J551" s="340" t="s">
        <v>1591</v>
      </c>
      <c r="K551" s="340" t="s">
        <v>2481</v>
      </c>
      <c r="L551" s="348" t="s">
        <v>181</v>
      </c>
      <c r="M551" s="340"/>
      <c r="N551" s="340"/>
      <c r="O551" s="340"/>
      <c r="Y551" s="24"/>
      <c r="Z551" s="24"/>
      <c r="AA551" s="24"/>
      <c r="AB551" s="24"/>
      <c r="AC551" s="24"/>
      <c r="AD551" s="24"/>
      <c r="AE551" s="24"/>
      <c r="AF551" s="24"/>
      <c r="AG551" s="24"/>
      <c r="AH551" s="24"/>
      <c r="AI551" s="24"/>
      <c r="AJ551" s="24"/>
      <c r="AK551" s="24"/>
      <c r="AL551" s="24"/>
      <c r="AM551" s="24"/>
      <c r="AN551" s="24"/>
      <c r="AO551" s="24"/>
    </row>
    <row r="552" spans="2:41" x14ac:dyDescent="0.25">
      <c r="B552" s="340">
        <v>63921</v>
      </c>
      <c r="C552" s="340" t="s">
        <v>820</v>
      </c>
      <c r="D552" s="340" t="s">
        <v>1597</v>
      </c>
      <c r="E552" s="349" t="str">
        <f>HYPERLINK(Table20[[#This Row],[Map Link]],Table20[[#This Row],[Map Text]])</f>
        <v>Open Map</v>
      </c>
      <c r="F552" s="340" t="s">
        <v>2031</v>
      </c>
      <c r="G552" s="340" t="s">
        <v>769</v>
      </c>
      <c r="H552" s="340">
        <v>54.516666999999998</v>
      </c>
      <c r="I552" s="340">
        <v>-125.711944</v>
      </c>
      <c r="J552" s="340" t="s">
        <v>1591</v>
      </c>
      <c r="K552" s="340" t="s">
        <v>2482</v>
      </c>
      <c r="L552" s="348" t="s">
        <v>103</v>
      </c>
      <c r="M552" s="340"/>
      <c r="N552" s="340"/>
      <c r="O552" s="340"/>
      <c r="Y552" s="24"/>
      <c r="Z552" s="24"/>
      <c r="AA552" s="24"/>
      <c r="AB552" s="24"/>
      <c r="AC552" s="24"/>
      <c r="AD552" s="24"/>
      <c r="AE552" s="24"/>
      <c r="AF552" s="24"/>
      <c r="AG552" s="24"/>
      <c r="AH552" s="24"/>
      <c r="AI552" s="24"/>
      <c r="AJ552" s="24"/>
      <c r="AK552" s="24"/>
      <c r="AL552" s="24"/>
      <c r="AM552" s="24"/>
      <c r="AN552" s="24"/>
      <c r="AO552" s="24"/>
    </row>
    <row r="553" spans="2:41" x14ac:dyDescent="0.25">
      <c r="B553" s="340">
        <v>38781</v>
      </c>
      <c r="C553" s="340" t="s">
        <v>781</v>
      </c>
      <c r="D553" s="340" t="s">
        <v>1036</v>
      </c>
      <c r="E553" s="349" t="str">
        <f>HYPERLINK(Table20[[#This Row],[Map Link]],Table20[[#This Row],[Map Text]])</f>
        <v>Open Map</v>
      </c>
      <c r="F553" s="340" t="s">
        <v>2031</v>
      </c>
      <c r="G553" s="340" t="s">
        <v>769</v>
      </c>
      <c r="H553" s="340">
        <v>54.517778</v>
      </c>
      <c r="I553" s="340">
        <v>-126.443333</v>
      </c>
      <c r="J553" s="340" t="s">
        <v>1591</v>
      </c>
      <c r="K553" s="340" t="s">
        <v>2483</v>
      </c>
      <c r="L553" s="348" t="s">
        <v>103</v>
      </c>
      <c r="M553" s="340"/>
      <c r="N553" s="340"/>
      <c r="O553" s="340"/>
      <c r="Y553" s="24"/>
      <c r="Z553" s="24"/>
      <c r="AA553" s="24"/>
      <c r="AB553" s="24"/>
      <c r="AC553" s="24"/>
      <c r="AD553" s="24"/>
      <c r="AE553" s="24"/>
      <c r="AF553" s="24"/>
      <c r="AG553" s="24"/>
      <c r="AH553" s="24"/>
      <c r="AI553" s="24"/>
      <c r="AJ553" s="24"/>
      <c r="AK553" s="24"/>
      <c r="AL553" s="24"/>
      <c r="AM553" s="24"/>
      <c r="AN553" s="24"/>
      <c r="AO553" s="24"/>
    </row>
    <row r="554" spans="2:41" x14ac:dyDescent="0.25">
      <c r="B554" s="340">
        <v>16804</v>
      </c>
      <c r="C554" s="340" t="s">
        <v>790</v>
      </c>
      <c r="D554" s="340" t="s">
        <v>1597</v>
      </c>
      <c r="E554" s="349" t="str">
        <f>HYPERLINK(Table20[[#This Row],[Map Link]],Table20[[#This Row],[Map Text]])</f>
        <v>Open Map</v>
      </c>
      <c r="F554" s="340" t="s">
        <v>2031</v>
      </c>
      <c r="G554" s="340" t="s">
        <v>769</v>
      </c>
      <c r="H554" s="340">
        <v>54.566493999999999</v>
      </c>
      <c r="I554" s="340">
        <v>-124.501503</v>
      </c>
      <c r="J554" s="340" t="s">
        <v>1591</v>
      </c>
      <c r="K554" s="340" t="s">
        <v>2484</v>
      </c>
      <c r="L554" s="348" t="s">
        <v>103</v>
      </c>
      <c r="M554" s="340"/>
      <c r="N554" s="340"/>
      <c r="O554" s="340"/>
      <c r="Y554" s="24"/>
      <c r="Z554" s="24"/>
      <c r="AA554" s="24"/>
      <c r="AB554" s="24"/>
      <c r="AC554" s="24"/>
      <c r="AD554" s="24"/>
      <c r="AE554" s="24"/>
      <c r="AF554" s="24"/>
      <c r="AG554" s="24"/>
      <c r="AH554" s="24"/>
      <c r="AI554" s="24"/>
      <c r="AJ554" s="24"/>
      <c r="AK554" s="24"/>
      <c r="AL554" s="24"/>
      <c r="AM554" s="24"/>
      <c r="AN554" s="24"/>
      <c r="AO554" s="24"/>
    </row>
    <row r="555" spans="2:41" x14ac:dyDescent="0.25">
      <c r="B555" s="340">
        <v>40789</v>
      </c>
      <c r="C555" s="340" t="s">
        <v>789</v>
      </c>
      <c r="D555" s="340" t="s">
        <v>1597</v>
      </c>
      <c r="E555" s="349" t="str">
        <f>HYPERLINK(Table20[[#This Row],[Map Link]],Table20[[#This Row],[Map Text]])</f>
        <v>Open Map</v>
      </c>
      <c r="F555" s="340" t="s">
        <v>2031</v>
      </c>
      <c r="G555" s="340" t="s">
        <v>769</v>
      </c>
      <c r="H555" s="340">
        <v>54.633161999999999</v>
      </c>
      <c r="I555" s="340">
        <v>-124.41816900000001</v>
      </c>
      <c r="J555" s="340" t="s">
        <v>1591</v>
      </c>
      <c r="K555" s="340" t="s">
        <v>2485</v>
      </c>
      <c r="L555" s="348" t="s">
        <v>103</v>
      </c>
      <c r="M555" s="340"/>
      <c r="N555" s="340"/>
      <c r="O555" s="340"/>
      <c r="Y555" s="24"/>
      <c r="Z555" s="24"/>
      <c r="AA555" s="24"/>
      <c r="AB555" s="24"/>
      <c r="AC555" s="24"/>
      <c r="AD555" s="24"/>
      <c r="AE555" s="24"/>
      <c r="AF555" s="24"/>
      <c r="AG555" s="24"/>
      <c r="AH555" s="24"/>
      <c r="AI555" s="24"/>
      <c r="AJ555" s="24"/>
      <c r="AK555" s="24"/>
      <c r="AL555" s="24"/>
      <c r="AM555" s="24"/>
      <c r="AN555" s="24"/>
      <c r="AO555" s="24"/>
    </row>
    <row r="556" spans="2:41" x14ac:dyDescent="0.25">
      <c r="B556" s="340">
        <v>16834</v>
      </c>
      <c r="C556" s="340" t="s">
        <v>519</v>
      </c>
      <c r="D556" s="340" t="s">
        <v>1036</v>
      </c>
      <c r="E556" s="349" t="str">
        <f>HYPERLINK(Table20[[#This Row],[Map Link]],Table20[[#This Row],[Map Text]])</f>
        <v>Open Map</v>
      </c>
      <c r="F556" s="340" t="s">
        <v>494</v>
      </c>
      <c r="G556" s="340" t="s">
        <v>495</v>
      </c>
      <c r="H556" s="340">
        <v>53.833174</v>
      </c>
      <c r="I556" s="340">
        <v>-122.65141300000001</v>
      </c>
      <c r="J556" s="340" t="s">
        <v>1591</v>
      </c>
      <c r="K556" s="340" t="s">
        <v>2486</v>
      </c>
      <c r="L556" s="348" t="s">
        <v>103</v>
      </c>
      <c r="M556" s="340"/>
      <c r="N556" s="340"/>
      <c r="O556" s="340"/>
      <c r="Y556" s="24"/>
      <c r="Z556" s="24"/>
      <c r="AA556" s="24"/>
      <c r="AB556" s="24"/>
      <c r="AC556" s="24"/>
      <c r="AD556" s="24"/>
      <c r="AE556" s="24"/>
      <c r="AF556" s="24"/>
      <c r="AG556" s="24"/>
      <c r="AH556" s="24"/>
      <c r="AI556" s="24"/>
      <c r="AJ556" s="24"/>
      <c r="AK556" s="24"/>
      <c r="AL556" s="24"/>
      <c r="AM556" s="24"/>
      <c r="AN556" s="24"/>
      <c r="AO556" s="24"/>
    </row>
    <row r="557" spans="2:41" x14ac:dyDescent="0.25">
      <c r="B557" s="340">
        <v>63901</v>
      </c>
      <c r="C557" s="340" t="s">
        <v>2487</v>
      </c>
      <c r="D557" s="340" t="s">
        <v>1590</v>
      </c>
      <c r="E557" s="349" t="str">
        <f>HYPERLINK(Table20[[#This Row],[Map Link]],Table20[[#This Row],[Map Text]])</f>
        <v>Open Map</v>
      </c>
      <c r="F557" s="340" t="s">
        <v>2031</v>
      </c>
      <c r="G557" s="340" t="s">
        <v>769</v>
      </c>
      <c r="H557" s="340">
        <v>54.416666999999997</v>
      </c>
      <c r="I557" s="340">
        <v>-125.681944</v>
      </c>
      <c r="J557" s="340" t="s">
        <v>1591</v>
      </c>
      <c r="K557" s="340" t="s">
        <v>2488</v>
      </c>
      <c r="L557" s="348" t="s">
        <v>181</v>
      </c>
      <c r="M557" s="340"/>
      <c r="N557" s="340"/>
      <c r="O557" s="340"/>
      <c r="Y557" s="24"/>
      <c r="Z557" s="24"/>
      <c r="AA557" s="24"/>
      <c r="AB557" s="24"/>
      <c r="AC557" s="24"/>
      <c r="AD557" s="24"/>
      <c r="AE557" s="24"/>
      <c r="AF557" s="24"/>
      <c r="AG557" s="24"/>
      <c r="AH557" s="24"/>
      <c r="AI557" s="24"/>
      <c r="AJ557" s="24"/>
      <c r="AK557" s="24"/>
      <c r="AL557" s="24"/>
      <c r="AM557" s="24"/>
      <c r="AN557" s="24"/>
      <c r="AO557" s="24"/>
    </row>
    <row r="558" spans="2:41" x14ac:dyDescent="0.25">
      <c r="B558" s="340">
        <v>64814</v>
      </c>
      <c r="C558" s="340" t="s">
        <v>2489</v>
      </c>
      <c r="D558" s="340" t="s">
        <v>1590</v>
      </c>
      <c r="E558" s="349" t="str">
        <f>HYPERLINK(Table20[[#This Row],[Map Link]],Table20[[#This Row],[Map Text]])</f>
        <v>Open Map</v>
      </c>
      <c r="F558" s="340" t="s">
        <v>2031</v>
      </c>
      <c r="G558" s="340" t="s">
        <v>769</v>
      </c>
      <c r="H558" s="340">
        <v>54.233139999999999</v>
      </c>
      <c r="I558" s="340">
        <v>-125.784868</v>
      </c>
      <c r="J558" s="340" t="s">
        <v>1591</v>
      </c>
      <c r="K558" s="340" t="s">
        <v>2490</v>
      </c>
      <c r="L558" s="348" t="s">
        <v>181</v>
      </c>
      <c r="M558" s="340"/>
      <c r="N558" s="340"/>
      <c r="O558" s="340"/>
      <c r="Y558" s="24"/>
      <c r="Z558" s="24"/>
      <c r="AA558" s="24"/>
      <c r="AB558" s="24"/>
      <c r="AC558" s="24"/>
      <c r="AD558" s="24"/>
      <c r="AE558" s="24"/>
      <c r="AF558" s="24"/>
      <c r="AG558" s="24"/>
      <c r="AH558" s="24"/>
      <c r="AI558" s="24"/>
      <c r="AJ558" s="24"/>
      <c r="AK558" s="24"/>
      <c r="AL558" s="24"/>
      <c r="AM558" s="24"/>
      <c r="AN558" s="24"/>
      <c r="AO558" s="24"/>
    </row>
    <row r="559" spans="2:41" x14ac:dyDescent="0.25">
      <c r="B559" s="340">
        <v>64816</v>
      </c>
      <c r="C559" s="340" t="s">
        <v>2491</v>
      </c>
      <c r="D559" s="340" t="s">
        <v>1590</v>
      </c>
      <c r="E559" s="349" t="str">
        <f>HYPERLINK(Table20[[#This Row],[Map Link]],Table20[[#This Row],[Map Text]])</f>
        <v>Open Map</v>
      </c>
      <c r="F559" s="340" t="s">
        <v>2031</v>
      </c>
      <c r="G559" s="340" t="s">
        <v>769</v>
      </c>
      <c r="H559" s="340">
        <v>54.216473000000001</v>
      </c>
      <c r="I559" s="340">
        <v>-125.78486700000001</v>
      </c>
      <c r="J559" s="340" t="s">
        <v>1591</v>
      </c>
      <c r="K559" s="340" t="s">
        <v>2492</v>
      </c>
      <c r="L559" s="348" t="s">
        <v>181</v>
      </c>
      <c r="M559" s="340"/>
      <c r="N559" s="340"/>
      <c r="O559" s="340"/>
      <c r="Y559" s="24"/>
      <c r="Z559" s="24"/>
      <c r="AA559" s="24"/>
      <c r="AB559" s="24"/>
      <c r="AC559" s="24"/>
      <c r="AD559" s="24"/>
      <c r="AE559" s="24"/>
      <c r="AF559" s="24"/>
      <c r="AG559" s="24"/>
      <c r="AH559" s="24"/>
      <c r="AI559" s="24"/>
      <c r="AJ559" s="24"/>
      <c r="AK559" s="24"/>
      <c r="AL559" s="24"/>
      <c r="AM559" s="24"/>
      <c r="AN559" s="24"/>
      <c r="AO559" s="24"/>
    </row>
    <row r="560" spans="2:41" x14ac:dyDescent="0.25">
      <c r="B560" s="340">
        <v>54795</v>
      </c>
      <c r="C560" s="340" t="s">
        <v>2493</v>
      </c>
      <c r="D560" s="340" t="s">
        <v>1597</v>
      </c>
      <c r="E560" s="349" t="str">
        <f>HYPERLINK(Table20[[#This Row],[Map Link]],Table20[[#This Row],[Map Text]])</f>
        <v>Open Map</v>
      </c>
      <c r="F560" s="340" t="s">
        <v>2031</v>
      </c>
      <c r="G560" s="340" t="s">
        <v>769</v>
      </c>
      <c r="H560" s="340">
        <v>54.049826000000003</v>
      </c>
      <c r="I560" s="340">
        <v>-124.068136</v>
      </c>
      <c r="J560" s="340" t="s">
        <v>1591</v>
      </c>
      <c r="K560" s="340" t="s">
        <v>2494</v>
      </c>
      <c r="L560" s="348" t="s">
        <v>103</v>
      </c>
      <c r="M560" s="340"/>
      <c r="N560" s="340"/>
      <c r="O560" s="340"/>
      <c r="Y560" s="24"/>
      <c r="Z560" s="24"/>
      <c r="AA560" s="24"/>
      <c r="AB560" s="24"/>
      <c r="AC560" s="24"/>
      <c r="AD560" s="24"/>
      <c r="AE560" s="24"/>
      <c r="AF560" s="24"/>
      <c r="AG560" s="24"/>
      <c r="AH560" s="24"/>
      <c r="AI560" s="24"/>
      <c r="AJ560" s="24"/>
      <c r="AK560" s="24"/>
      <c r="AL560" s="24"/>
      <c r="AM560" s="24"/>
      <c r="AN560" s="24"/>
      <c r="AO560" s="24"/>
    </row>
    <row r="561" spans="2:41" x14ac:dyDescent="0.25">
      <c r="B561" s="340">
        <v>21226</v>
      </c>
      <c r="C561" s="340" t="s">
        <v>512</v>
      </c>
      <c r="D561" s="340" t="s">
        <v>1780</v>
      </c>
      <c r="E561" s="349" t="str">
        <f>HYPERLINK(Table20[[#This Row],[Map Link]],Table20[[#This Row],[Map Text]])</f>
        <v>Open Map</v>
      </c>
      <c r="F561" s="340" t="s">
        <v>494</v>
      </c>
      <c r="G561" s="340" t="s">
        <v>495</v>
      </c>
      <c r="H561" s="340">
        <v>53.913055999999997</v>
      </c>
      <c r="I561" s="340">
        <v>-122.745278</v>
      </c>
      <c r="J561" s="340" t="s">
        <v>1591</v>
      </c>
      <c r="K561" s="340" t="s">
        <v>2495</v>
      </c>
      <c r="L561" s="348" t="s">
        <v>103</v>
      </c>
      <c r="M561" s="340"/>
      <c r="N561" s="340"/>
      <c r="O561" s="340"/>
      <c r="Y561" s="24"/>
      <c r="Z561" s="24"/>
      <c r="AA561" s="24"/>
      <c r="AB561" s="24"/>
      <c r="AC561" s="24"/>
      <c r="AD561" s="24"/>
      <c r="AE561" s="24"/>
      <c r="AF561" s="24"/>
      <c r="AG561" s="24"/>
      <c r="AH561" s="24"/>
      <c r="AI561" s="24"/>
      <c r="AJ561" s="24"/>
      <c r="AK561" s="24"/>
      <c r="AL561" s="24"/>
      <c r="AM561" s="24"/>
      <c r="AN561" s="24"/>
      <c r="AO561" s="24"/>
    </row>
    <row r="562" spans="2:41" x14ac:dyDescent="0.25">
      <c r="B562" s="340">
        <v>64784</v>
      </c>
      <c r="C562" s="340" t="s">
        <v>2496</v>
      </c>
      <c r="D562" s="340" t="s">
        <v>1590</v>
      </c>
      <c r="E562" s="349" t="str">
        <f>HYPERLINK(Table20[[#This Row],[Map Link]],Table20[[#This Row],[Map Text]])</f>
        <v>Open Map</v>
      </c>
      <c r="F562" s="340" t="s">
        <v>825</v>
      </c>
      <c r="G562" s="340" t="s">
        <v>826</v>
      </c>
      <c r="H562" s="340">
        <v>54.283096</v>
      </c>
      <c r="I562" s="340">
        <v>-129.18498099999999</v>
      </c>
      <c r="J562" s="340" t="s">
        <v>1591</v>
      </c>
      <c r="K562" s="340" t="s">
        <v>2497</v>
      </c>
      <c r="L562" s="348" t="s">
        <v>181</v>
      </c>
      <c r="M562" s="340"/>
      <c r="N562" s="340"/>
      <c r="O562" s="340"/>
      <c r="Y562" s="24"/>
      <c r="Z562" s="24"/>
      <c r="AA562" s="24"/>
      <c r="AB562" s="24"/>
      <c r="AC562" s="24"/>
      <c r="AD562" s="24"/>
      <c r="AE562" s="24"/>
      <c r="AF562" s="24"/>
      <c r="AG562" s="24"/>
      <c r="AH562" s="24"/>
      <c r="AI562" s="24"/>
      <c r="AJ562" s="24"/>
      <c r="AK562" s="24"/>
      <c r="AL562" s="24"/>
      <c r="AM562" s="24"/>
      <c r="AN562" s="24"/>
      <c r="AO562" s="24"/>
    </row>
    <row r="563" spans="2:41" x14ac:dyDescent="0.25">
      <c r="B563" s="340">
        <v>24071</v>
      </c>
      <c r="C563" s="340" t="s">
        <v>595</v>
      </c>
      <c r="D563" s="340" t="s">
        <v>1597</v>
      </c>
      <c r="E563" s="349" t="str">
        <f>HYPERLINK(Table20[[#This Row],[Map Link]],Table20[[#This Row],[Map Text]])</f>
        <v>Open Map</v>
      </c>
      <c r="F563" s="340" t="s">
        <v>494</v>
      </c>
      <c r="G563" s="340" t="s">
        <v>495</v>
      </c>
      <c r="H563" s="340">
        <v>53.433162000000003</v>
      </c>
      <c r="I563" s="340">
        <v>-123.184752</v>
      </c>
      <c r="J563" s="340" t="s">
        <v>1591</v>
      </c>
      <c r="K563" s="340" t="s">
        <v>2498</v>
      </c>
      <c r="L563" s="348" t="s">
        <v>103</v>
      </c>
      <c r="M563" s="340"/>
      <c r="N563" s="340"/>
      <c r="O563" s="340"/>
      <c r="Y563" s="24"/>
      <c r="Z563" s="24"/>
      <c r="AA563" s="24"/>
      <c r="AB563" s="24"/>
      <c r="AC563" s="24"/>
      <c r="AD563" s="24"/>
      <c r="AE563" s="24"/>
      <c r="AF563" s="24"/>
      <c r="AG563" s="24"/>
      <c r="AH563" s="24"/>
      <c r="AI563" s="24"/>
      <c r="AJ563" s="24"/>
      <c r="AK563" s="24"/>
      <c r="AL563" s="24"/>
      <c r="AM563" s="24"/>
      <c r="AN563" s="24"/>
      <c r="AO563" s="24"/>
    </row>
    <row r="564" spans="2:41" x14ac:dyDescent="0.25">
      <c r="B564" s="340">
        <v>65157</v>
      </c>
      <c r="C564" s="340" t="s">
        <v>2499</v>
      </c>
      <c r="D564" s="340" t="s">
        <v>1590</v>
      </c>
      <c r="E564" s="349" t="str">
        <f>HYPERLINK(Table20[[#This Row],[Map Link]],Table20[[#This Row],[Map Text]])</f>
        <v>Open Map</v>
      </c>
      <c r="F564" s="340" t="s">
        <v>825</v>
      </c>
      <c r="G564" s="340" t="s">
        <v>826</v>
      </c>
      <c r="H564" s="340">
        <v>55.383130999999999</v>
      </c>
      <c r="I564" s="340">
        <v>-127.651642</v>
      </c>
      <c r="J564" s="340" t="s">
        <v>1591</v>
      </c>
      <c r="K564" s="340" t="s">
        <v>2500</v>
      </c>
      <c r="L564" s="348" t="s">
        <v>181</v>
      </c>
      <c r="M564" s="340"/>
      <c r="N564" s="340"/>
      <c r="O564" s="340"/>
      <c r="Y564" s="24"/>
      <c r="Z564" s="24"/>
      <c r="AA564" s="24"/>
      <c r="AB564" s="24"/>
      <c r="AC564" s="24"/>
      <c r="AD564" s="24"/>
      <c r="AE564" s="24"/>
      <c r="AF564" s="24"/>
      <c r="AG564" s="24"/>
      <c r="AH564" s="24"/>
      <c r="AI564" s="24"/>
      <c r="AJ564" s="24"/>
      <c r="AK564" s="24"/>
      <c r="AL564" s="24"/>
      <c r="AM564" s="24"/>
      <c r="AN564" s="24"/>
      <c r="AO564" s="24"/>
    </row>
    <row r="565" spans="2:41" x14ac:dyDescent="0.25">
      <c r="B565" s="340">
        <v>22309</v>
      </c>
      <c r="C565" s="340" t="s">
        <v>2501</v>
      </c>
      <c r="D565" s="340" t="s">
        <v>1036</v>
      </c>
      <c r="E565" s="349" t="str">
        <f>HYPERLINK(Table20[[#This Row],[Map Link]],Table20[[#This Row],[Map Text]])</f>
        <v>Open Map</v>
      </c>
      <c r="F565" s="340" t="s">
        <v>2031</v>
      </c>
      <c r="G565" s="340" t="s">
        <v>769</v>
      </c>
      <c r="H565" s="340">
        <v>54.616464000000001</v>
      </c>
      <c r="I565" s="340">
        <v>-126.90158599999999</v>
      </c>
      <c r="J565" s="340" t="s">
        <v>1591</v>
      </c>
      <c r="K565" s="340" t="s">
        <v>2502</v>
      </c>
      <c r="L565" s="348" t="s">
        <v>103</v>
      </c>
      <c r="M565" s="340"/>
      <c r="N565" s="340"/>
      <c r="O565" s="340"/>
      <c r="Y565" s="24"/>
      <c r="Z565" s="24"/>
      <c r="AA565" s="24"/>
      <c r="AB565" s="24"/>
      <c r="AC565" s="24"/>
      <c r="AD565" s="24"/>
      <c r="AE565" s="24"/>
      <c r="AF565" s="24"/>
      <c r="AG565" s="24"/>
      <c r="AH565" s="24"/>
      <c r="AI565" s="24"/>
      <c r="AJ565" s="24"/>
      <c r="AK565" s="24"/>
      <c r="AL565" s="24"/>
      <c r="AM565" s="24"/>
      <c r="AN565" s="24"/>
      <c r="AO565" s="24"/>
    </row>
    <row r="566" spans="2:41" x14ac:dyDescent="0.25">
      <c r="B566" s="340">
        <v>64774</v>
      </c>
      <c r="C566" s="340" t="s">
        <v>2503</v>
      </c>
      <c r="D566" s="340" t="s">
        <v>1590</v>
      </c>
      <c r="E566" s="349" t="str">
        <f>HYPERLINK(Table20[[#This Row],[Map Link]],Table20[[#This Row],[Map Text]])</f>
        <v>Open Map</v>
      </c>
      <c r="F566" s="340" t="s">
        <v>825</v>
      </c>
      <c r="G566" s="340" t="s">
        <v>826</v>
      </c>
      <c r="H566" s="340">
        <v>54.991430999999999</v>
      </c>
      <c r="I566" s="340">
        <v>-129.70169300000001</v>
      </c>
      <c r="J566" s="340" t="s">
        <v>1591</v>
      </c>
      <c r="K566" s="340" t="s">
        <v>2504</v>
      </c>
      <c r="L566" s="348" t="s">
        <v>181</v>
      </c>
      <c r="M566" s="340"/>
      <c r="N566" s="340"/>
      <c r="O566" s="340"/>
      <c r="Y566" s="24"/>
      <c r="Z566" s="24"/>
      <c r="AA566" s="24"/>
      <c r="AB566" s="24"/>
      <c r="AC566" s="24"/>
      <c r="AD566" s="24"/>
      <c r="AE566" s="24"/>
      <c r="AF566" s="24"/>
      <c r="AG566" s="24"/>
      <c r="AH566" s="24"/>
      <c r="AI566" s="24"/>
      <c r="AJ566" s="24"/>
      <c r="AK566" s="24"/>
      <c r="AL566" s="24"/>
      <c r="AM566" s="24"/>
      <c r="AN566" s="24"/>
      <c r="AO566" s="24"/>
    </row>
    <row r="567" spans="2:41" x14ac:dyDescent="0.25">
      <c r="B567" s="340">
        <v>22261</v>
      </c>
      <c r="C567" s="340" t="s">
        <v>520</v>
      </c>
      <c r="D567" s="340" t="s">
        <v>1036</v>
      </c>
      <c r="E567" s="349" t="str">
        <f>HYPERLINK(Table20[[#This Row],[Map Link]],Table20[[#This Row],[Map Text]])</f>
        <v>Open Map</v>
      </c>
      <c r="F567" s="340" t="s">
        <v>494</v>
      </c>
      <c r="G567" s="340" t="s">
        <v>495</v>
      </c>
      <c r="H567" s="340">
        <v>53.683171000000002</v>
      </c>
      <c r="I567" s="340">
        <v>-122.668076</v>
      </c>
      <c r="J567" s="340" t="s">
        <v>1591</v>
      </c>
      <c r="K567" s="340" t="s">
        <v>2505</v>
      </c>
      <c r="L567" s="348" t="s">
        <v>103</v>
      </c>
      <c r="M567" s="340"/>
      <c r="N567" s="340"/>
      <c r="O567" s="340"/>
      <c r="Y567" s="24"/>
      <c r="Z567" s="24"/>
      <c r="AA567" s="24"/>
      <c r="AB567" s="24"/>
      <c r="AC567" s="24"/>
      <c r="AD567" s="24"/>
      <c r="AE567" s="24"/>
      <c r="AF567" s="24"/>
      <c r="AG567" s="24"/>
      <c r="AH567" s="24"/>
      <c r="AI567" s="24"/>
      <c r="AJ567" s="24"/>
      <c r="AK567" s="24"/>
      <c r="AL567" s="24"/>
      <c r="AM567" s="24"/>
      <c r="AN567" s="24"/>
      <c r="AO567" s="24"/>
    </row>
    <row r="568" spans="2:41" x14ac:dyDescent="0.25">
      <c r="B568" s="340">
        <v>37439</v>
      </c>
      <c r="C568" s="340" t="s">
        <v>2506</v>
      </c>
      <c r="D568" s="340" t="s">
        <v>1597</v>
      </c>
      <c r="E568" s="349" t="str">
        <f>HYPERLINK(Table20[[#This Row],[Map Link]],Table20[[#This Row],[Map Text]])</f>
        <v>Open Map</v>
      </c>
      <c r="F568" s="340" t="s">
        <v>825</v>
      </c>
      <c r="G568" s="340" t="s">
        <v>826</v>
      </c>
      <c r="H568" s="340">
        <v>55.131667</v>
      </c>
      <c r="I568" s="340">
        <v>-127.618889</v>
      </c>
      <c r="J568" s="340" t="s">
        <v>1591</v>
      </c>
      <c r="K568" s="340" t="s">
        <v>2507</v>
      </c>
      <c r="L568" s="348" t="s">
        <v>103</v>
      </c>
      <c r="M568" s="340"/>
      <c r="N568" s="340"/>
      <c r="O568" s="340"/>
      <c r="Y568" s="24"/>
      <c r="Z568" s="24"/>
      <c r="AA568" s="24"/>
      <c r="AB568" s="24"/>
      <c r="AC568" s="24"/>
      <c r="AD568" s="24"/>
      <c r="AE568" s="24"/>
      <c r="AF568" s="24"/>
      <c r="AG568" s="24"/>
      <c r="AH568" s="24"/>
      <c r="AI568" s="24"/>
      <c r="AJ568" s="24"/>
      <c r="AK568" s="24"/>
      <c r="AL568" s="24"/>
      <c r="AM568" s="24"/>
      <c r="AN568" s="24"/>
      <c r="AO568" s="24"/>
    </row>
    <row r="569" spans="2:41" x14ac:dyDescent="0.25">
      <c r="B569" s="340">
        <v>18952</v>
      </c>
      <c r="C569" s="340" t="s">
        <v>815</v>
      </c>
      <c r="D569" s="340" t="s">
        <v>1036</v>
      </c>
      <c r="E569" s="349" t="str">
        <f>HYPERLINK(Table20[[#This Row],[Map Link]],Table20[[#This Row],[Map Text]])</f>
        <v>Open Map</v>
      </c>
      <c r="F569" s="340" t="s">
        <v>494</v>
      </c>
      <c r="G569" s="340" t="s">
        <v>495</v>
      </c>
      <c r="H569" s="340">
        <v>53.966503000000003</v>
      </c>
      <c r="I569" s="340">
        <v>-123.101434</v>
      </c>
      <c r="J569" s="340" t="s">
        <v>1591</v>
      </c>
      <c r="K569" s="340" t="s">
        <v>2508</v>
      </c>
      <c r="L569" s="348" t="s">
        <v>103</v>
      </c>
      <c r="M569" s="340"/>
      <c r="N569" s="340"/>
      <c r="O569" s="340"/>
      <c r="Y569" s="24"/>
      <c r="Z569" s="24"/>
      <c r="AA569" s="24"/>
      <c r="AB569" s="24"/>
      <c r="AC569" s="24"/>
      <c r="AD569" s="24"/>
      <c r="AE569" s="24"/>
      <c r="AF569" s="24"/>
      <c r="AG569" s="24"/>
      <c r="AH569" s="24"/>
      <c r="AI569" s="24"/>
      <c r="AJ569" s="24"/>
      <c r="AK569" s="24"/>
      <c r="AL569" s="24"/>
      <c r="AM569" s="24"/>
      <c r="AN569" s="24"/>
      <c r="AO569" s="24"/>
    </row>
    <row r="570" spans="2:41" x14ac:dyDescent="0.25">
      <c r="B570" s="340">
        <v>18966</v>
      </c>
      <c r="C570" s="340" t="s">
        <v>844</v>
      </c>
      <c r="D570" s="340" t="s">
        <v>1036</v>
      </c>
      <c r="E570" s="349" t="str">
        <f>HYPERLINK(Table20[[#This Row],[Map Link]],Table20[[#This Row],[Map Text]])</f>
        <v>Open Map</v>
      </c>
      <c r="F570" s="340" t="s">
        <v>825</v>
      </c>
      <c r="G570" s="340" t="s">
        <v>826</v>
      </c>
      <c r="H570" s="340">
        <v>54.483105000000002</v>
      </c>
      <c r="I570" s="340">
        <v>-128.71830700000001</v>
      </c>
      <c r="J570" s="340" t="s">
        <v>1591</v>
      </c>
      <c r="K570" s="340" t="s">
        <v>2509</v>
      </c>
      <c r="L570" s="348" t="s">
        <v>103</v>
      </c>
      <c r="M570" s="340"/>
      <c r="N570" s="340"/>
      <c r="O570" s="340"/>
      <c r="Y570" s="24"/>
      <c r="Z570" s="24"/>
      <c r="AA570" s="24"/>
      <c r="AB570" s="24"/>
      <c r="AC570" s="24"/>
      <c r="AD570" s="24"/>
      <c r="AE570" s="24"/>
      <c r="AF570" s="24"/>
      <c r="AG570" s="24"/>
      <c r="AH570" s="24"/>
      <c r="AI570" s="24"/>
      <c r="AJ570" s="24"/>
      <c r="AK570" s="24"/>
      <c r="AL570" s="24"/>
      <c r="AM570" s="24"/>
      <c r="AN570" s="24"/>
      <c r="AO570" s="24"/>
    </row>
    <row r="571" spans="2:41" x14ac:dyDescent="0.25">
      <c r="B571" s="340">
        <v>21815</v>
      </c>
      <c r="C571" s="340" t="s">
        <v>2510</v>
      </c>
      <c r="D571" s="340" t="s">
        <v>1036</v>
      </c>
      <c r="E571" s="349" t="str">
        <f>HYPERLINK(Table20[[#This Row],[Map Link]],Table20[[#This Row],[Map Text]])</f>
        <v>Open Map</v>
      </c>
      <c r="F571" s="340" t="s">
        <v>2031</v>
      </c>
      <c r="G571" s="340" t="s">
        <v>769</v>
      </c>
      <c r="H571" s="340">
        <v>54.399805999999998</v>
      </c>
      <c r="I571" s="340">
        <v>-126.034882</v>
      </c>
      <c r="J571" s="340" t="s">
        <v>1591</v>
      </c>
      <c r="K571" s="340" t="s">
        <v>2511</v>
      </c>
      <c r="L571" s="348" t="s">
        <v>103</v>
      </c>
      <c r="M571" s="340"/>
      <c r="N571" s="340"/>
      <c r="O571" s="340"/>
      <c r="Y571" s="24"/>
      <c r="Z571" s="24"/>
      <c r="AA571" s="24"/>
      <c r="AB571" s="24"/>
      <c r="AC571" s="24"/>
      <c r="AD571" s="24"/>
      <c r="AE571" s="24"/>
      <c r="AF571" s="24"/>
      <c r="AG571" s="24"/>
      <c r="AH571" s="24"/>
      <c r="AI571" s="24"/>
      <c r="AJ571" s="24"/>
      <c r="AK571" s="24"/>
      <c r="AL571" s="24"/>
      <c r="AM571" s="24"/>
      <c r="AN571" s="24"/>
      <c r="AO571" s="24"/>
    </row>
    <row r="572" spans="2:41" x14ac:dyDescent="0.25">
      <c r="B572" s="340">
        <v>27602</v>
      </c>
      <c r="C572" s="340" t="s">
        <v>850</v>
      </c>
      <c r="D572" s="340" t="s">
        <v>1597</v>
      </c>
      <c r="E572" s="349" t="str">
        <f>HYPERLINK(Table20[[#This Row],[Map Link]],Table20[[#This Row],[Map Text]])</f>
        <v>Open Map</v>
      </c>
      <c r="F572" s="340" t="s">
        <v>825</v>
      </c>
      <c r="G572" s="340" t="s">
        <v>826</v>
      </c>
      <c r="H572" s="340">
        <v>54.799774999999997</v>
      </c>
      <c r="I572" s="340">
        <v>-128.76832099999999</v>
      </c>
      <c r="J572" s="340" t="s">
        <v>1591</v>
      </c>
      <c r="K572" s="340" t="s">
        <v>2512</v>
      </c>
      <c r="L572" s="348" t="s">
        <v>103</v>
      </c>
      <c r="M572" s="340"/>
      <c r="N572" s="340"/>
      <c r="O572" s="340"/>
      <c r="Y572" s="24"/>
      <c r="Z572" s="24"/>
      <c r="AA572" s="24"/>
      <c r="AB572" s="24"/>
      <c r="AC572" s="24"/>
      <c r="AD572" s="24"/>
      <c r="AE572" s="24"/>
      <c r="AF572" s="24"/>
      <c r="AG572" s="24"/>
      <c r="AH572" s="24"/>
      <c r="AI572" s="24"/>
      <c r="AJ572" s="24"/>
      <c r="AK572" s="24"/>
      <c r="AL572" s="24"/>
      <c r="AM572" s="24"/>
      <c r="AN572" s="24"/>
      <c r="AO572" s="24"/>
    </row>
    <row r="573" spans="2:41" x14ac:dyDescent="0.25">
      <c r="B573" s="340">
        <v>21888</v>
      </c>
      <c r="C573" s="340" t="s">
        <v>823</v>
      </c>
      <c r="D573" s="340" t="s">
        <v>1597</v>
      </c>
      <c r="E573" s="349" t="str">
        <f>HYPERLINK(Table20[[#This Row],[Map Link]],Table20[[#This Row],[Map Text]])</f>
        <v>Open Map</v>
      </c>
      <c r="F573" s="340" t="s">
        <v>2031</v>
      </c>
      <c r="G573" s="340" t="s">
        <v>769</v>
      </c>
      <c r="H573" s="340">
        <v>54.666463999999998</v>
      </c>
      <c r="I573" s="340">
        <v>-126.918255</v>
      </c>
      <c r="J573" s="340" t="s">
        <v>1591</v>
      </c>
      <c r="K573" s="340" t="s">
        <v>2513</v>
      </c>
      <c r="L573" s="348" t="s">
        <v>103</v>
      </c>
      <c r="M573" s="340"/>
      <c r="N573" s="340"/>
      <c r="O573" s="340"/>
      <c r="Y573" s="24"/>
      <c r="Z573" s="24"/>
      <c r="AA573" s="24"/>
      <c r="AB573" s="24"/>
      <c r="AC573" s="24"/>
      <c r="AD573" s="24"/>
      <c r="AE573" s="24"/>
      <c r="AF573" s="24"/>
      <c r="AG573" s="24"/>
      <c r="AH573" s="24"/>
      <c r="AI573" s="24"/>
      <c r="AJ573" s="24"/>
      <c r="AK573" s="24"/>
      <c r="AL573" s="24"/>
      <c r="AM573" s="24"/>
      <c r="AN573" s="24"/>
      <c r="AO573" s="24"/>
    </row>
    <row r="574" spans="2:41" x14ac:dyDescent="0.25">
      <c r="B574" s="340">
        <v>64918</v>
      </c>
      <c r="C574" s="340" t="s">
        <v>2514</v>
      </c>
      <c r="D574" s="340" t="s">
        <v>1590</v>
      </c>
      <c r="E574" s="349" t="str">
        <f>HYPERLINK(Table20[[#This Row],[Map Link]],Table20[[#This Row],[Map Text]])</f>
        <v>Open Map</v>
      </c>
      <c r="F574" s="340" t="s">
        <v>2031</v>
      </c>
      <c r="G574" s="340" t="s">
        <v>769</v>
      </c>
      <c r="H574" s="340">
        <v>53.899824000000002</v>
      </c>
      <c r="I574" s="340">
        <v>-124.101465</v>
      </c>
      <c r="J574" s="340" t="s">
        <v>1591</v>
      </c>
      <c r="K574" s="340" t="s">
        <v>2515</v>
      </c>
      <c r="L574" s="348" t="s">
        <v>181</v>
      </c>
      <c r="M574" s="340"/>
      <c r="N574" s="340"/>
      <c r="O574" s="340"/>
      <c r="Y574" s="24"/>
      <c r="Z574" s="24"/>
      <c r="AA574" s="24"/>
      <c r="AB574" s="24"/>
      <c r="AC574" s="24"/>
      <c r="AD574" s="24"/>
      <c r="AE574" s="24"/>
      <c r="AF574" s="24"/>
      <c r="AG574" s="24"/>
      <c r="AH574" s="24"/>
      <c r="AI574" s="24"/>
      <c r="AJ574" s="24"/>
      <c r="AK574" s="24"/>
      <c r="AL574" s="24"/>
      <c r="AM574" s="24"/>
      <c r="AN574" s="24"/>
      <c r="AO574" s="24"/>
    </row>
    <row r="575" spans="2:41" x14ac:dyDescent="0.25">
      <c r="B575" s="340">
        <v>64800</v>
      </c>
      <c r="C575" s="340" t="s">
        <v>2516</v>
      </c>
      <c r="D575" s="340" t="s">
        <v>1590</v>
      </c>
      <c r="E575" s="349" t="str">
        <f>HYPERLINK(Table20[[#This Row],[Map Link]],Table20[[#This Row],[Map Text]])</f>
        <v>Open Map</v>
      </c>
      <c r="F575" s="340" t="s">
        <v>494</v>
      </c>
      <c r="G575" s="340" t="s">
        <v>495</v>
      </c>
      <c r="H575" s="340">
        <v>53.887222000000001</v>
      </c>
      <c r="I575" s="340">
        <v>-122.97361100000001</v>
      </c>
      <c r="J575" s="340" t="s">
        <v>1591</v>
      </c>
      <c r="K575" s="340" t="s">
        <v>2517</v>
      </c>
      <c r="L575" s="348" t="s">
        <v>181</v>
      </c>
      <c r="M575" s="340"/>
      <c r="N575" s="340"/>
      <c r="O575" s="340"/>
      <c r="Y575" s="24"/>
      <c r="Z575" s="24"/>
      <c r="AA575" s="24"/>
      <c r="AB575" s="24"/>
      <c r="AC575" s="24"/>
      <c r="AD575" s="24"/>
      <c r="AE575" s="24"/>
      <c r="AF575" s="24"/>
      <c r="AG575" s="24"/>
      <c r="AH575" s="24"/>
      <c r="AI575" s="24"/>
      <c r="AJ575" s="24"/>
      <c r="AK575" s="24"/>
      <c r="AL575" s="24"/>
      <c r="AM575" s="24"/>
      <c r="AN575" s="24"/>
      <c r="AO575" s="24"/>
    </row>
    <row r="576" spans="2:41" x14ac:dyDescent="0.25">
      <c r="B576" s="340">
        <v>13645</v>
      </c>
      <c r="C576" s="340" t="s">
        <v>523</v>
      </c>
      <c r="D576" s="340" t="s">
        <v>1036</v>
      </c>
      <c r="E576" s="349" t="str">
        <f>HYPERLINK(Table20[[#This Row],[Map Link]],Table20[[#This Row],[Map Text]])</f>
        <v>Open Map</v>
      </c>
      <c r="F576" s="340" t="s">
        <v>494</v>
      </c>
      <c r="G576" s="340" t="s">
        <v>495</v>
      </c>
      <c r="H576" s="340">
        <v>54.083176000000002</v>
      </c>
      <c r="I576" s="340">
        <v>-122.701424</v>
      </c>
      <c r="J576" s="340" t="s">
        <v>1591</v>
      </c>
      <c r="K576" s="340" t="s">
        <v>2518</v>
      </c>
      <c r="L576" s="348" t="s">
        <v>103</v>
      </c>
      <c r="M576" s="340"/>
      <c r="N576" s="340"/>
      <c r="O576" s="340"/>
      <c r="Y576" s="24"/>
      <c r="Z576" s="24"/>
      <c r="AA576" s="24"/>
      <c r="AB576" s="24"/>
      <c r="AC576" s="24"/>
      <c r="AD576" s="24"/>
      <c r="AE576" s="24"/>
      <c r="AF576" s="24"/>
      <c r="AG576" s="24"/>
      <c r="AH576" s="24"/>
      <c r="AI576" s="24"/>
      <c r="AJ576" s="24"/>
      <c r="AK576" s="24"/>
      <c r="AL576" s="24"/>
      <c r="AM576" s="24"/>
      <c r="AN576" s="24"/>
      <c r="AO576" s="24"/>
    </row>
    <row r="577" spans="2:41" x14ac:dyDescent="0.25">
      <c r="B577" s="340">
        <v>64848</v>
      </c>
      <c r="C577" s="340" t="s">
        <v>2519</v>
      </c>
      <c r="D577" s="340" t="s">
        <v>1590</v>
      </c>
      <c r="E577" s="349" t="str">
        <f>HYPERLINK(Table20[[#This Row],[Map Link]],Table20[[#This Row],[Map Text]])</f>
        <v>Open Map</v>
      </c>
      <c r="F577" s="340" t="s">
        <v>2031</v>
      </c>
      <c r="G577" s="340" t="s">
        <v>769</v>
      </c>
      <c r="H577" s="340">
        <v>54.049816999999997</v>
      </c>
      <c r="I577" s="340">
        <v>-124.76815999999999</v>
      </c>
      <c r="J577" s="340" t="s">
        <v>1591</v>
      </c>
      <c r="K577" s="340" t="s">
        <v>2520</v>
      </c>
      <c r="L577" s="348" t="s">
        <v>181</v>
      </c>
      <c r="M577" s="340"/>
      <c r="N577" s="340"/>
      <c r="O577" s="340"/>
      <c r="Y577" s="24"/>
      <c r="Z577" s="24"/>
      <c r="AA577" s="24"/>
      <c r="AB577" s="24"/>
      <c r="AC577" s="24"/>
      <c r="AD577" s="24"/>
      <c r="AE577" s="24"/>
      <c r="AF577" s="24"/>
      <c r="AG577" s="24"/>
      <c r="AH577" s="24"/>
      <c r="AI577" s="24"/>
      <c r="AJ577" s="24"/>
      <c r="AK577" s="24"/>
      <c r="AL577" s="24"/>
      <c r="AM577" s="24"/>
      <c r="AN577" s="24"/>
      <c r="AO577" s="24"/>
    </row>
    <row r="578" spans="2:41" x14ac:dyDescent="0.25">
      <c r="B578" s="340">
        <v>15304</v>
      </c>
      <c r="C578" s="340" t="s">
        <v>2521</v>
      </c>
      <c r="D578" s="340" t="s">
        <v>1597</v>
      </c>
      <c r="E578" s="349" t="str">
        <f>HYPERLINK(Table20[[#This Row],[Map Link]],Table20[[#This Row],[Map Text]])</f>
        <v>Open Map</v>
      </c>
      <c r="F578" s="340" t="s">
        <v>2031</v>
      </c>
      <c r="G578" s="340" t="s">
        <v>769</v>
      </c>
      <c r="H578" s="340">
        <v>54.749794999999999</v>
      </c>
      <c r="I578" s="340">
        <v>-127.168267</v>
      </c>
      <c r="J578" s="340" t="s">
        <v>1591</v>
      </c>
      <c r="K578" s="340" t="s">
        <v>2522</v>
      </c>
      <c r="L578" s="348" t="s">
        <v>103</v>
      </c>
      <c r="M578" s="340"/>
      <c r="N578" s="340"/>
      <c r="O578" s="340"/>
      <c r="Y578" s="24"/>
      <c r="Z578" s="24"/>
      <c r="AA578" s="24"/>
      <c r="AB578" s="24"/>
      <c r="AC578" s="24"/>
      <c r="AD578" s="24"/>
      <c r="AE578" s="24"/>
      <c r="AF578" s="24"/>
      <c r="AG578" s="24"/>
      <c r="AH578" s="24"/>
      <c r="AI578" s="24"/>
      <c r="AJ578" s="24"/>
      <c r="AK578" s="24"/>
      <c r="AL578" s="24"/>
      <c r="AM578" s="24"/>
      <c r="AN578" s="24"/>
      <c r="AO578" s="24"/>
    </row>
    <row r="579" spans="2:41" x14ac:dyDescent="0.25">
      <c r="B579" s="340">
        <v>15321</v>
      </c>
      <c r="C579" s="340" t="s">
        <v>816</v>
      </c>
      <c r="D579" s="340" t="s">
        <v>1036</v>
      </c>
      <c r="E579" s="349" t="str">
        <f>HYPERLINK(Table20[[#This Row],[Map Link]],Table20[[#This Row],[Map Text]])</f>
        <v>Open Map</v>
      </c>
      <c r="F579" s="340" t="s">
        <v>494</v>
      </c>
      <c r="G579" s="340" t="s">
        <v>495</v>
      </c>
      <c r="H579" s="340">
        <v>53.966507999999997</v>
      </c>
      <c r="I579" s="340">
        <v>-122.718087</v>
      </c>
      <c r="J579" s="340" t="s">
        <v>1591</v>
      </c>
      <c r="K579" s="340" t="s">
        <v>2523</v>
      </c>
      <c r="L579" s="348" t="s">
        <v>103</v>
      </c>
      <c r="M579" s="340"/>
      <c r="N579" s="340"/>
      <c r="O579" s="340"/>
      <c r="Y579" s="24"/>
      <c r="Z579" s="24"/>
      <c r="AA579" s="24"/>
      <c r="AB579" s="24"/>
      <c r="AC579" s="24"/>
      <c r="AD579" s="24"/>
      <c r="AE579" s="24"/>
      <c r="AF579" s="24"/>
      <c r="AG579" s="24"/>
      <c r="AH579" s="24"/>
      <c r="AI579" s="24"/>
      <c r="AJ579" s="24"/>
      <c r="AK579" s="24"/>
      <c r="AL579" s="24"/>
      <c r="AM579" s="24"/>
      <c r="AN579" s="24"/>
      <c r="AO579" s="24"/>
    </row>
    <row r="580" spans="2:41" x14ac:dyDescent="0.25">
      <c r="B580" s="340">
        <v>60080</v>
      </c>
      <c r="C580" s="340" t="s">
        <v>2524</v>
      </c>
      <c r="D580" s="340" t="s">
        <v>1590</v>
      </c>
      <c r="E580" s="349" t="str">
        <f>HYPERLINK(Table20[[#This Row],[Map Link]],Table20[[#This Row],[Map Text]])</f>
        <v>Open Map</v>
      </c>
      <c r="F580" s="340" t="s">
        <v>2031</v>
      </c>
      <c r="G580" s="340" t="s">
        <v>769</v>
      </c>
      <c r="H580" s="340">
        <v>54.4925</v>
      </c>
      <c r="I580" s="340">
        <v>-124.979444</v>
      </c>
      <c r="J580" s="340" t="s">
        <v>1591</v>
      </c>
      <c r="K580" s="340" t="s">
        <v>2525</v>
      </c>
      <c r="L580" s="348" t="s">
        <v>181</v>
      </c>
      <c r="M580" s="340"/>
      <c r="N580" s="340"/>
      <c r="O580" s="340"/>
      <c r="Y580" s="24"/>
      <c r="Z580" s="24"/>
      <c r="AA580" s="24"/>
      <c r="AB580" s="24"/>
      <c r="AC580" s="24"/>
      <c r="AD580" s="24"/>
      <c r="AE580" s="24"/>
      <c r="AF580" s="24"/>
      <c r="AG580" s="24"/>
      <c r="AH580" s="24"/>
      <c r="AI580" s="24"/>
      <c r="AJ580" s="24"/>
      <c r="AK580" s="24"/>
      <c r="AL580" s="24"/>
      <c r="AM580" s="24"/>
      <c r="AN580" s="24"/>
      <c r="AO580" s="24"/>
    </row>
    <row r="581" spans="2:41" x14ac:dyDescent="0.25">
      <c r="B581" s="340">
        <v>16265</v>
      </c>
      <c r="C581" s="340" t="s">
        <v>2526</v>
      </c>
      <c r="D581" s="340" t="s">
        <v>1036</v>
      </c>
      <c r="E581" s="349" t="str">
        <f>HYPERLINK(Table20[[#This Row],[Map Link]],Table20[[#This Row],[Map Text]])</f>
        <v>Open Map</v>
      </c>
      <c r="F581" s="340" t="s">
        <v>2031</v>
      </c>
      <c r="G581" s="340" t="s">
        <v>769</v>
      </c>
      <c r="H581" s="340">
        <v>54.166477</v>
      </c>
      <c r="I581" s="340">
        <v>-125.468188</v>
      </c>
      <c r="J581" s="340" t="s">
        <v>1591</v>
      </c>
      <c r="K581" s="340" t="s">
        <v>2527</v>
      </c>
      <c r="L581" s="348" t="s">
        <v>103</v>
      </c>
      <c r="M581" s="340"/>
      <c r="N581" s="340"/>
      <c r="O581" s="340"/>
      <c r="Y581" s="24"/>
      <c r="Z581" s="24"/>
      <c r="AA581" s="24"/>
      <c r="AB581" s="24"/>
      <c r="AC581" s="24"/>
      <c r="AD581" s="24"/>
      <c r="AE581" s="24"/>
      <c r="AF581" s="24"/>
      <c r="AG581" s="24"/>
      <c r="AH581" s="24"/>
      <c r="AI581" s="24"/>
      <c r="AJ581" s="24"/>
      <c r="AK581" s="24"/>
      <c r="AL581" s="24"/>
      <c r="AM581" s="24"/>
      <c r="AN581" s="24"/>
      <c r="AO581" s="24"/>
    </row>
    <row r="582" spans="2:41" x14ac:dyDescent="0.25">
      <c r="B582" s="340">
        <v>64818</v>
      </c>
      <c r="C582" s="340" t="s">
        <v>2528</v>
      </c>
      <c r="D582" s="340" t="s">
        <v>1590</v>
      </c>
      <c r="E582" s="349" t="str">
        <f>HYPERLINK(Table20[[#This Row],[Map Link]],Table20[[#This Row],[Map Text]])</f>
        <v>Open Map</v>
      </c>
      <c r="F582" s="340" t="s">
        <v>2031</v>
      </c>
      <c r="G582" s="340" t="s">
        <v>769</v>
      </c>
      <c r="H582" s="340">
        <v>54.183143000000001</v>
      </c>
      <c r="I582" s="340">
        <v>-125.48485599999999</v>
      </c>
      <c r="J582" s="340" t="s">
        <v>1591</v>
      </c>
      <c r="K582" s="340" t="s">
        <v>2529</v>
      </c>
      <c r="L582" s="348" t="s">
        <v>181</v>
      </c>
      <c r="M582" s="340"/>
      <c r="N582" s="340"/>
      <c r="O582" s="340"/>
      <c r="Y582" s="24"/>
      <c r="Z582" s="24"/>
      <c r="AA582" s="24"/>
      <c r="AB582" s="24"/>
      <c r="AC582" s="24"/>
      <c r="AD582" s="24"/>
      <c r="AE582" s="24"/>
      <c r="AF582" s="24"/>
      <c r="AG582" s="24"/>
      <c r="AH582" s="24"/>
      <c r="AI582" s="24"/>
      <c r="AJ582" s="24"/>
      <c r="AK582" s="24"/>
      <c r="AL582" s="24"/>
      <c r="AM582" s="24"/>
      <c r="AN582" s="24"/>
      <c r="AO582" s="24"/>
    </row>
    <row r="583" spans="2:41" x14ac:dyDescent="0.25">
      <c r="B583" s="340">
        <v>65159</v>
      </c>
      <c r="C583" s="340" t="s">
        <v>2530</v>
      </c>
      <c r="D583" s="340" t="s">
        <v>1590</v>
      </c>
      <c r="E583" s="349" t="str">
        <f>HYPERLINK(Table20[[#This Row],[Map Link]],Table20[[#This Row],[Map Text]])</f>
        <v>Open Map</v>
      </c>
      <c r="F583" s="340" t="s">
        <v>825</v>
      </c>
      <c r="G583" s="340" t="s">
        <v>826</v>
      </c>
      <c r="H583" s="340">
        <v>55.449798999999999</v>
      </c>
      <c r="I583" s="340">
        <v>-127.61830999999999</v>
      </c>
      <c r="J583" s="340" t="s">
        <v>1591</v>
      </c>
      <c r="K583" s="340" t="s">
        <v>2531</v>
      </c>
      <c r="L583" s="348" t="s">
        <v>181</v>
      </c>
      <c r="M583" s="340"/>
      <c r="N583" s="340"/>
      <c r="O583" s="340"/>
      <c r="Y583" s="24"/>
      <c r="Z583" s="24"/>
      <c r="AA583" s="24"/>
      <c r="AB583" s="24"/>
      <c r="AC583" s="24"/>
      <c r="AD583" s="24"/>
      <c r="AE583" s="24"/>
      <c r="AF583" s="24"/>
      <c r="AG583" s="24"/>
      <c r="AH583" s="24"/>
      <c r="AI583" s="24"/>
      <c r="AJ583" s="24"/>
      <c r="AK583" s="24"/>
      <c r="AL583" s="24"/>
      <c r="AM583" s="24"/>
      <c r="AN583" s="24"/>
      <c r="AO583" s="24"/>
    </row>
    <row r="584" spans="2:41" x14ac:dyDescent="0.25">
      <c r="B584" s="340">
        <v>65179</v>
      </c>
      <c r="C584" s="340" t="s">
        <v>2532</v>
      </c>
      <c r="D584" s="340" t="s">
        <v>1590</v>
      </c>
      <c r="E584" s="349" t="str">
        <f>HYPERLINK(Table20[[#This Row],[Map Link]],Table20[[#This Row],[Map Text]])</f>
        <v>Open Map</v>
      </c>
      <c r="F584" s="340" t="s">
        <v>825</v>
      </c>
      <c r="G584" s="340" t="s">
        <v>826</v>
      </c>
      <c r="H584" s="340">
        <v>55.299796000000001</v>
      </c>
      <c r="I584" s="340">
        <v>-127.684973</v>
      </c>
      <c r="J584" s="340" t="s">
        <v>1591</v>
      </c>
      <c r="K584" s="340" t="s">
        <v>2533</v>
      </c>
      <c r="L584" s="348" t="s">
        <v>181</v>
      </c>
      <c r="M584" s="340"/>
      <c r="N584" s="340"/>
      <c r="O584" s="340"/>
      <c r="Y584" s="24"/>
      <c r="Z584" s="24"/>
      <c r="AA584" s="24"/>
      <c r="AB584" s="24"/>
      <c r="AC584" s="24"/>
      <c r="AD584" s="24"/>
      <c r="AE584" s="24"/>
      <c r="AF584" s="24"/>
      <c r="AG584" s="24"/>
      <c r="AH584" s="24"/>
      <c r="AI584" s="24"/>
      <c r="AJ584" s="24"/>
      <c r="AK584" s="24"/>
      <c r="AL584" s="24"/>
      <c r="AM584" s="24"/>
      <c r="AN584" s="24"/>
      <c r="AO584" s="24"/>
    </row>
    <row r="585" spans="2:41" x14ac:dyDescent="0.25">
      <c r="B585" s="340">
        <v>64924</v>
      </c>
      <c r="C585" s="340" t="s">
        <v>2534</v>
      </c>
      <c r="D585" s="340" t="s">
        <v>1590</v>
      </c>
      <c r="E585" s="349" t="str">
        <f>HYPERLINK(Table20[[#This Row],[Map Link]],Table20[[#This Row],[Map Text]])</f>
        <v>Open Map</v>
      </c>
      <c r="F585" s="340" t="s">
        <v>2031</v>
      </c>
      <c r="G585" s="340" t="s">
        <v>769</v>
      </c>
      <c r="H585" s="340">
        <v>53.910936</v>
      </c>
      <c r="I585" s="340">
        <v>-123.96812799999999</v>
      </c>
      <c r="J585" s="340" t="s">
        <v>1591</v>
      </c>
      <c r="K585" s="340" t="s">
        <v>2535</v>
      </c>
      <c r="L585" s="348" t="s">
        <v>181</v>
      </c>
      <c r="M585" s="340"/>
      <c r="N585" s="340"/>
      <c r="O585" s="340"/>
      <c r="Y585" s="24"/>
      <c r="Z585" s="24"/>
      <c r="AA585" s="24"/>
      <c r="AB585" s="24"/>
      <c r="AC585" s="24"/>
      <c r="AD585" s="24"/>
      <c r="AE585" s="24"/>
      <c r="AF585" s="24"/>
      <c r="AG585" s="24"/>
      <c r="AH585" s="24"/>
      <c r="AI585" s="24"/>
      <c r="AJ585" s="24"/>
      <c r="AK585" s="24"/>
      <c r="AL585" s="24"/>
      <c r="AM585" s="24"/>
      <c r="AN585" s="24"/>
      <c r="AO585" s="24"/>
    </row>
    <row r="586" spans="2:41" x14ac:dyDescent="0.25">
      <c r="B586" s="340">
        <v>38829</v>
      </c>
      <c r="C586" s="340" t="s">
        <v>810</v>
      </c>
      <c r="D586" s="340" t="s">
        <v>1597</v>
      </c>
      <c r="E586" s="349" t="str">
        <f>HYPERLINK(Table20[[#This Row],[Map Link]],Table20[[#This Row],[Map Text]])</f>
        <v>Open Map</v>
      </c>
      <c r="F586" s="340" t="s">
        <v>2031</v>
      </c>
      <c r="G586" s="340" t="s">
        <v>769</v>
      </c>
      <c r="H586" s="340">
        <v>53.949826999999999</v>
      </c>
      <c r="I586" s="340">
        <v>-123.868126</v>
      </c>
      <c r="J586" s="340" t="s">
        <v>1591</v>
      </c>
      <c r="K586" s="340" t="s">
        <v>2536</v>
      </c>
      <c r="L586" s="348" t="s">
        <v>103</v>
      </c>
      <c r="M586" s="340"/>
      <c r="N586" s="340"/>
      <c r="O586" s="340"/>
      <c r="Y586" s="24"/>
      <c r="Z586" s="24"/>
      <c r="AA586" s="24"/>
      <c r="AB586" s="24"/>
      <c r="AC586" s="24"/>
      <c r="AD586" s="24"/>
      <c r="AE586" s="24"/>
      <c r="AF586" s="24"/>
      <c r="AG586" s="24"/>
      <c r="AH586" s="24"/>
      <c r="AI586" s="24"/>
      <c r="AJ586" s="24"/>
      <c r="AK586" s="24"/>
      <c r="AL586" s="24"/>
      <c r="AM586" s="24"/>
      <c r="AN586" s="24"/>
      <c r="AO586" s="24"/>
    </row>
    <row r="587" spans="2:41" x14ac:dyDescent="0.25">
      <c r="B587" s="340">
        <v>60067</v>
      </c>
      <c r="C587" s="340" t="s">
        <v>2537</v>
      </c>
      <c r="D587" s="340" t="s">
        <v>1590</v>
      </c>
      <c r="E587" s="349" t="str">
        <f>HYPERLINK(Table20[[#This Row],[Map Link]],Table20[[#This Row],[Map Text]])</f>
        <v>Open Map</v>
      </c>
      <c r="F587" s="340" t="s">
        <v>2031</v>
      </c>
      <c r="G587" s="340" t="s">
        <v>769</v>
      </c>
      <c r="H587" s="340">
        <v>54.650832999999999</v>
      </c>
      <c r="I587" s="340">
        <v>-124.66583300000001</v>
      </c>
      <c r="J587" s="340" t="s">
        <v>1591</v>
      </c>
      <c r="K587" s="340" t="s">
        <v>2538</v>
      </c>
      <c r="L587" s="348" t="s">
        <v>181</v>
      </c>
      <c r="M587" s="340"/>
      <c r="N587" s="340"/>
      <c r="O587" s="340"/>
      <c r="Y587" s="24"/>
      <c r="Z587" s="24"/>
      <c r="AA587" s="24"/>
      <c r="AB587" s="24"/>
      <c r="AC587" s="24"/>
      <c r="AD587" s="24"/>
      <c r="AE587" s="24"/>
      <c r="AF587" s="24"/>
      <c r="AG587" s="24"/>
      <c r="AH587" s="24"/>
      <c r="AI587" s="24"/>
      <c r="AJ587" s="24"/>
      <c r="AK587" s="24"/>
      <c r="AL587" s="24"/>
      <c r="AM587" s="24"/>
      <c r="AN587" s="24"/>
      <c r="AO587" s="24"/>
    </row>
    <row r="588" spans="2:41" x14ac:dyDescent="0.25">
      <c r="B588" s="340">
        <v>60066</v>
      </c>
      <c r="C588" s="340" t="s">
        <v>2539</v>
      </c>
      <c r="D588" s="340" t="s">
        <v>1590</v>
      </c>
      <c r="E588" s="349" t="str">
        <f>HYPERLINK(Table20[[#This Row],[Map Link]],Table20[[#This Row],[Map Text]])</f>
        <v>Open Map</v>
      </c>
      <c r="F588" s="340" t="s">
        <v>2031</v>
      </c>
      <c r="G588" s="340" t="s">
        <v>769</v>
      </c>
      <c r="H588" s="340">
        <v>54.661943999999998</v>
      </c>
      <c r="I588" s="340">
        <v>-124.666667</v>
      </c>
      <c r="J588" s="340" t="s">
        <v>1591</v>
      </c>
      <c r="K588" s="340" t="s">
        <v>2540</v>
      </c>
      <c r="L588" s="348" t="s">
        <v>181</v>
      </c>
      <c r="M588" s="340"/>
      <c r="N588" s="340"/>
      <c r="O588" s="340"/>
      <c r="Y588" s="24"/>
      <c r="Z588" s="24"/>
      <c r="AA588" s="24"/>
      <c r="AB588" s="24"/>
      <c r="AC588" s="24"/>
      <c r="AD588" s="24"/>
      <c r="AE588" s="24"/>
      <c r="AF588" s="24"/>
      <c r="AG588" s="24"/>
      <c r="AH588" s="24"/>
      <c r="AI588" s="24"/>
      <c r="AJ588" s="24"/>
      <c r="AK588" s="24"/>
      <c r="AL588" s="24"/>
      <c r="AM588" s="24"/>
      <c r="AN588" s="24"/>
      <c r="AO588" s="24"/>
    </row>
    <row r="589" spans="2:41" x14ac:dyDescent="0.25">
      <c r="B589" s="340">
        <v>65804</v>
      </c>
      <c r="C589" s="340" t="s">
        <v>2541</v>
      </c>
      <c r="D589" s="340" t="s">
        <v>1590</v>
      </c>
      <c r="E589" s="349" t="str">
        <f>HYPERLINK(Table20[[#This Row],[Map Link]],Table20[[#This Row],[Map Text]])</f>
        <v>Open Map</v>
      </c>
      <c r="F589" s="340" t="s">
        <v>2031</v>
      </c>
      <c r="G589" s="340" t="s">
        <v>769</v>
      </c>
      <c r="H589" s="340">
        <v>54.337221999999997</v>
      </c>
      <c r="I589" s="340">
        <v>-124.276944</v>
      </c>
      <c r="J589" s="340" t="s">
        <v>1591</v>
      </c>
      <c r="K589" s="340" t="s">
        <v>2542</v>
      </c>
      <c r="L589" s="348" t="s">
        <v>181</v>
      </c>
      <c r="M589" s="340"/>
      <c r="N589" s="340"/>
      <c r="O589" s="340"/>
      <c r="Y589" s="24"/>
      <c r="Z589" s="24"/>
      <c r="AA589" s="24"/>
      <c r="AB589" s="24"/>
      <c r="AC589" s="24"/>
      <c r="AD589" s="24"/>
      <c r="AE589" s="24"/>
      <c r="AF589" s="24"/>
      <c r="AG589" s="24"/>
      <c r="AH589" s="24"/>
      <c r="AI589" s="24"/>
      <c r="AJ589" s="24"/>
      <c r="AK589" s="24"/>
      <c r="AL589" s="24"/>
      <c r="AM589" s="24"/>
      <c r="AN589" s="24"/>
      <c r="AO589" s="24"/>
    </row>
    <row r="590" spans="2:41" x14ac:dyDescent="0.25">
      <c r="B590" s="340">
        <v>21473</v>
      </c>
      <c r="C590" s="340" t="s">
        <v>2543</v>
      </c>
      <c r="D590" s="340" t="s">
        <v>1597</v>
      </c>
      <c r="E590" s="349" t="str">
        <f>HYPERLINK(Table20[[#This Row],[Map Link]],Table20[[#This Row],[Map Text]])</f>
        <v>Open Map</v>
      </c>
      <c r="F590" s="340" t="s">
        <v>825</v>
      </c>
      <c r="G590" s="340" t="s">
        <v>826</v>
      </c>
      <c r="H590" s="340">
        <v>55.098402999999998</v>
      </c>
      <c r="I590" s="340">
        <v>-127.812747</v>
      </c>
      <c r="J590" s="340" t="s">
        <v>1591</v>
      </c>
      <c r="K590" s="340" t="s">
        <v>2544</v>
      </c>
      <c r="L590" s="348" t="s">
        <v>103</v>
      </c>
      <c r="M590" s="340"/>
      <c r="N590" s="340"/>
      <c r="O590" s="340"/>
      <c r="Y590" s="24"/>
      <c r="Z590" s="24"/>
      <c r="AA590" s="24"/>
      <c r="AB590" s="24"/>
      <c r="AC590" s="24"/>
      <c r="AD590" s="24"/>
      <c r="AE590" s="24"/>
      <c r="AF590" s="24"/>
      <c r="AG590" s="24"/>
      <c r="AH590" s="24"/>
      <c r="AI590" s="24"/>
      <c r="AJ590" s="24"/>
      <c r="AK590" s="24"/>
      <c r="AL590" s="24"/>
      <c r="AM590" s="24"/>
      <c r="AN590" s="24"/>
      <c r="AO590" s="24"/>
    </row>
    <row r="591" spans="2:41" x14ac:dyDescent="0.25">
      <c r="B591" s="340">
        <v>64858</v>
      </c>
      <c r="C591" s="340" t="s">
        <v>2545</v>
      </c>
      <c r="D591" s="340" t="s">
        <v>1590</v>
      </c>
      <c r="E591" s="349" t="str">
        <f>HYPERLINK(Table20[[#This Row],[Map Link]],Table20[[#This Row],[Map Text]])</f>
        <v>Open Map</v>
      </c>
      <c r="F591" s="340" t="s">
        <v>2031</v>
      </c>
      <c r="G591" s="340" t="s">
        <v>769</v>
      </c>
      <c r="H591" s="340">
        <v>53.783132999999999</v>
      </c>
      <c r="I591" s="340">
        <v>-125.918189</v>
      </c>
      <c r="J591" s="340" t="s">
        <v>1591</v>
      </c>
      <c r="K591" s="340" t="s">
        <v>2546</v>
      </c>
      <c r="L591" s="348" t="s">
        <v>181</v>
      </c>
      <c r="M591" s="340"/>
      <c r="N591" s="340"/>
      <c r="O591" s="340"/>
      <c r="Y591" s="24"/>
      <c r="Z591" s="24"/>
      <c r="AA591" s="24"/>
      <c r="AB591" s="24"/>
      <c r="AC591" s="24"/>
      <c r="AD591" s="24"/>
      <c r="AE591" s="24"/>
      <c r="AF591" s="24"/>
      <c r="AG591" s="24"/>
      <c r="AH591" s="24"/>
      <c r="AI591" s="24"/>
      <c r="AJ591" s="24"/>
      <c r="AK591" s="24"/>
      <c r="AL591" s="24"/>
      <c r="AM591" s="24"/>
      <c r="AN591" s="24"/>
      <c r="AO591" s="24"/>
    </row>
    <row r="592" spans="2:41" x14ac:dyDescent="0.25">
      <c r="B592" s="340">
        <v>64859</v>
      </c>
      <c r="C592" s="340" t="s">
        <v>2547</v>
      </c>
      <c r="D592" s="340" t="s">
        <v>1590</v>
      </c>
      <c r="E592" s="349" t="str">
        <f>HYPERLINK(Table20[[#This Row],[Map Link]],Table20[[#This Row],[Map Text]])</f>
        <v>Open Map</v>
      </c>
      <c r="F592" s="340" t="s">
        <v>2031</v>
      </c>
      <c r="G592" s="340" t="s">
        <v>769</v>
      </c>
      <c r="H592" s="340">
        <v>53.999802000000003</v>
      </c>
      <c r="I592" s="340">
        <v>-125.90152999999999</v>
      </c>
      <c r="J592" s="340" t="s">
        <v>1591</v>
      </c>
      <c r="K592" s="340" t="s">
        <v>2548</v>
      </c>
      <c r="L592" s="348" t="s">
        <v>181</v>
      </c>
      <c r="M592" s="340"/>
      <c r="N592" s="340"/>
      <c r="O592" s="340"/>
      <c r="Y592" s="24"/>
      <c r="Z592" s="24"/>
      <c r="AA592" s="24"/>
      <c r="AB592" s="24"/>
      <c r="AC592" s="24"/>
      <c r="AD592" s="24"/>
      <c r="AE592" s="24"/>
      <c r="AF592" s="24"/>
      <c r="AG592" s="24"/>
      <c r="AH592" s="24"/>
      <c r="AI592" s="24"/>
      <c r="AJ592" s="24"/>
      <c r="AK592" s="24"/>
      <c r="AL592" s="24"/>
      <c r="AM592" s="24"/>
      <c r="AN592" s="24"/>
      <c r="AO592" s="24"/>
    </row>
    <row r="593" spans="2:41" x14ac:dyDescent="0.25">
      <c r="B593" s="340">
        <v>64919</v>
      </c>
      <c r="C593" s="340" t="s">
        <v>2549</v>
      </c>
      <c r="D593" s="340" t="s">
        <v>1590</v>
      </c>
      <c r="E593" s="349" t="str">
        <f>HYPERLINK(Table20[[#This Row],[Map Link]],Table20[[#This Row],[Map Text]])</f>
        <v>Open Map</v>
      </c>
      <c r="F593" s="340" t="s">
        <v>2031</v>
      </c>
      <c r="G593" s="340" t="s">
        <v>769</v>
      </c>
      <c r="H593" s="340">
        <v>53.949804999999998</v>
      </c>
      <c r="I593" s="340">
        <v>-125.65151899999999</v>
      </c>
      <c r="J593" s="340" t="s">
        <v>1591</v>
      </c>
      <c r="K593" s="340" t="s">
        <v>2550</v>
      </c>
      <c r="L593" s="348" t="s">
        <v>181</v>
      </c>
      <c r="M593" s="340"/>
      <c r="N593" s="340"/>
      <c r="O593" s="340"/>
      <c r="Y593" s="24"/>
      <c r="Z593" s="24"/>
      <c r="AA593" s="24"/>
      <c r="AB593" s="24"/>
      <c r="AC593" s="24"/>
      <c r="AD593" s="24"/>
      <c r="AE593" s="24"/>
      <c r="AF593" s="24"/>
      <c r="AG593" s="24"/>
      <c r="AH593" s="24"/>
      <c r="AI593" s="24"/>
      <c r="AJ593" s="24"/>
      <c r="AK593" s="24"/>
      <c r="AL593" s="24"/>
      <c r="AM593" s="24"/>
      <c r="AN593" s="24"/>
      <c r="AO593" s="24"/>
    </row>
    <row r="594" spans="2:41" x14ac:dyDescent="0.25">
      <c r="B594" s="340">
        <v>60021</v>
      </c>
      <c r="C594" s="340" t="s">
        <v>2551</v>
      </c>
      <c r="D594" s="340" t="s">
        <v>1590</v>
      </c>
      <c r="E594" s="349" t="str">
        <f>HYPERLINK(Table20[[#This Row],[Map Link]],Table20[[#This Row],[Map Text]])</f>
        <v>Open Map</v>
      </c>
      <c r="F594" s="340" t="s">
        <v>2031</v>
      </c>
      <c r="G594" s="340" t="s">
        <v>769</v>
      </c>
      <c r="H594" s="340">
        <v>54.575277999999997</v>
      </c>
      <c r="I594" s="340">
        <v>-125.245</v>
      </c>
      <c r="J594" s="340" t="s">
        <v>1591</v>
      </c>
      <c r="K594" s="340" t="s">
        <v>2552</v>
      </c>
      <c r="L594" s="348" t="s">
        <v>181</v>
      </c>
      <c r="M594" s="340"/>
      <c r="N594" s="340"/>
      <c r="O594" s="340"/>
      <c r="Y594" s="24"/>
      <c r="Z594" s="24"/>
      <c r="AA594" s="24"/>
      <c r="AB594" s="24"/>
      <c r="AC594" s="24"/>
      <c r="AD594" s="24"/>
      <c r="AE594" s="24"/>
      <c r="AF594" s="24"/>
      <c r="AG594" s="24"/>
      <c r="AH594" s="24"/>
      <c r="AI594" s="24"/>
      <c r="AJ594" s="24"/>
      <c r="AK594" s="24"/>
      <c r="AL594" s="24"/>
      <c r="AM594" s="24"/>
      <c r="AN594" s="24"/>
      <c r="AO594" s="24"/>
    </row>
    <row r="595" spans="2:41" x14ac:dyDescent="0.25">
      <c r="B595" s="340">
        <v>21687</v>
      </c>
      <c r="C595" s="340" t="s">
        <v>824</v>
      </c>
      <c r="D595" s="340" t="s">
        <v>2553</v>
      </c>
      <c r="E595" s="349" t="str">
        <f>HYPERLINK(Table20[[#This Row],[Map Link]],Table20[[#This Row],[Map Text]])</f>
        <v>Open Map</v>
      </c>
      <c r="F595" s="340" t="s">
        <v>2031</v>
      </c>
      <c r="G595" s="340" t="s">
        <v>769</v>
      </c>
      <c r="H595" s="340">
        <v>54.779167000000001</v>
      </c>
      <c r="I595" s="340">
        <v>-127.17611100000001</v>
      </c>
      <c r="J595" s="340" t="s">
        <v>1591</v>
      </c>
      <c r="K595" s="340" t="s">
        <v>2554</v>
      </c>
      <c r="L595" s="348" t="s">
        <v>103</v>
      </c>
      <c r="M595" s="340"/>
      <c r="N595" s="340"/>
      <c r="O595" s="340"/>
      <c r="Y595" s="24"/>
      <c r="Z595" s="24"/>
      <c r="AA595" s="24"/>
      <c r="AB595" s="24"/>
      <c r="AC595" s="24"/>
      <c r="AD595" s="24"/>
      <c r="AE595" s="24"/>
      <c r="AF595" s="24"/>
      <c r="AG595" s="24"/>
      <c r="AH595" s="24"/>
      <c r="AI595" s="24"/>
      <c r="AJ595" s="24"/>
      <c r="AK595" s="24"/>
      <c r="AL595" s="24"/>
      <c r="AM595" s="24"/>
      <c r="AN595" s="24"/>
      <c r="AO595" s="24"/>
    </row>
    <row r="596" spans="2:41" x14ac:dyDescent="0.25">
      <c r="B596" s="340">
        <v>20669</v>
      </c>
      <c r="C596" s="340" t="s">
        <v>2555</v>
      </c>
      <c r="D596" s="340" t="s">
        <v>1036</v>
      </c>
      <c r="E596" s="349" t="str">
        <f>HYPERLINK(Table20[[#This Row],[Map Link]],Table20[[#This Row],[Map Text]])</f>
        <v>Open Map</v>
      </c>
      <c r="F596" s="340" t="s">
        <v>494</v>
      </c>
      <c r="G596" s="340" t="s">
        <v>495</v>
      </c>
      <c r="H596" s="340">
        <v>53.899839999999998</v>
      </c>
      <c r="I596" s="340">
        <v>-122.751419</v>
      </c>
      <c r="J596" s="340" t="s">
        <v>1591</v>
      </c>
      <c r="K596" s="340" t="s">
        <v>2556</v>
      </c>
      <c r="L596" s="348" t="s">
        <v>103</v>
      </c>
      <c r="M596" s="340"/>
      <c r="N596" s="340"/>
      <c r="O596" s="340"/>
      <c r="Y596" s="24"/>
      <c r="Z596" s="24"/>
      <c r="AA596" s="24"/>
      <c r="AB596" s="24"/>
      <c r="AC596" s="24"/>
      <c r="AD596" s="24"/>
      <c r="AE596" s="24"/>
      <c r="AF596" s="24"/>
      <c r="AG596" s="24"/>
      <c r="AH596" s="24"/>
      <c r="AI596" s="24"/>
      <c r="AJ596" s="24"/>
      <c r="AK596" s="24"/>
      <c r="AL596" s="24"/>
      <c r="AM596" s="24"/>
      <c r="AN596" s="24"/>
      <c r="AO596" s="24"/>
    </row>
    <row r="597" spans="2:41" x14ac:dyDescent="0.25">
      <c r="B597" s="340">
        <v>20681</v>
      </c>
      <c r="C597" s="340" t="s">
        <v>829</v>
      </c>
      <c r="D597" s="340" t="s">
        <v>1036</v>
      </c>
      <c r="E597" s="349" t="str">
        <f>HYPERLINK(Table20[[#This Row],[Map Link]],Table20[[#This Row],[Map Text]])</f>
        <v>Open Map</v>
      </c>
      <c r="F597" s="340" t="s">
        <v>825</v>
      </c>
      <c r="G597" s="340" t="s">
        <v>826</v>
      </c>
      <c r="H597" s="340">
        <v>55.233128999999998</v>
      </c>
      <c r="I597" s="340">
        <v>-127.66830299999999</v>
      </c>
      <c r="J597" s="340" t="s">
        <v>1591</v>
      </c>
      <c r="K597" s="340" t="s">
        <v>2557</v>
      </c>
      <c r="L597" s="348" t="s">
        <v>103</v>
      </c>
      <c r="M597" s="340"/>
      <c r="N597" s="340"/>
      <c r="O597" s="340"/>
      <c r="Y597" s="24"/>
      <c r="Z597" s="24"/>
      <c r="AA597" s="24"/>
      <c r="AB597" s="24"/>
      <c r="AC597" s="24"/>
      <c r="AD597" s="24"/>
      <c r="AE597" s="24"/>
      <c r="AF597" s="24"/>
      <c r="AG597" s="24"/>
      <c r="AH597" s="24"/>
      <c r="AI597" s="24"/>
      <c r="AJ597" s="24"/>
      <c r="AK597" s="24"/>
      <c r="AL597" s="24"/>
      <c r="AM597" s="24"/>
      <c r="AN597" s="24"/>
      <c r="AO597" s="24"/>
    </row>
    <row r="598" spans="2:41" x14ac:dyDescent="0.25">
      <c r="B598" s="340">
        <v>20648</v>
      </c>
      <c r="C598" s="340" t="s">
        <v>793</v>
      </c>
      <c r="D598" s="340" t="s">
        <v>1036</v>
      </c>
      <c r="E598" s="349" t="str">
        <f>HYPERLINK(Table20[[#This Row],[Map Link]],Table20[[#This Row],[Map Text]])</f>
        <v>Open Map</v>
      </c>
      <c r="F598" s="340" t="s">
        <v>2031</v>
      </c>
      <c r="G598" s="340" t="s">
        <v>769</v>
      </c>
      <c r="H598" s="340">
        <v>54.016471000000003</v>
      </c>
      <c r="I598" s="340">
        <v>-125.768192</v>
      </c>
      <c r="J598" s="340" t="s">
        <v>1591</v>
      </c>
      <c r="K598" s="340" t="s">
        <v>2558</v>
      </c>
      <c r="L598" s="348" t="s">
        <v>103</v>
      </c>
      <c r="M598" s="340"/>
      <c r="N598" s="340"/>
      <c r="O598" s="340"/>
      <c r="Y598" s="24"/>
      <c r="Z598" s="24"/>
      <c r="AA598" s="24"/>
      <c r="AB598" s="24"/>
      <c r="AC598" s="24"/>
      <c r="AD598" s="24"/>
      <c r="AE598" s="24"/>
      <c r="AF598" s="24"/>
      <c r="AG598" s="24"/>
      <c r="AH598" s="24"/>
      <c r="AI598" s="24"/>
      <c r="AJ598" s="24"/>
      <c r="AK598" s="24"/>
      <c r="AL598" s="24"/>
      <c r="AM598" s="24"/>
      <c r="AN598" s="24"/>
      <c r="AO598" s="24"/>
    </row>
    <row r="599" spans="2:41" x14ac:dyDescent="0.25">
      <c r="B599" s="340">
        <v>64870</v>
      </c>
      <c r="C599" s="340" t="s">
        <v>2559</v>
      </c>
      <c r="D599" s="340" t="s">
        <v>1590</v>
      </c>
      <c r="E599" s="349" t="str">
        <f>HYPERLINK(Table20[[#This Row],[Map Link]],Table20[[#This Row],[Map Text]])</f>
        <v>Open Map</v>
      </c>
      <c r="F599" s="340" t="s">
        <v>2031</v>
      </c>
      <c r="G599" s="340" t="s">
        <v>769</v>
      </c>
      <c r="H599" s="340">
        <v>54.420659999999998</v>
      </c>
      <c r="I599" s="340">
        <v>-124.395939</v>
      </c>
      <c r="J599" s="340" t="s">
        <v>1591</v>
      </c>
      <c r="K599" s="340" t="s">
        <v>2560</v>
      </c>
      <c r="L599" s="348" t="s">
        <v>181</v>
      </c>
      <c r="M599" s="340"/>
      <c r="N599" s="340"/>
      <c r="O599" s="340"/>
      <c r="Y599" s="24"/>
      <c r="Z599" s="24"/>
      <c r="AA599" s="24"/>
      <c r="AB599" s="24"/>
      <c r="AC599" s="24"/>
      <c r="AD599" s="24"/>
      <c r="AE599" s="24"/>
      <c r="AF599" s="24"/>
      <c r="AG599" s="24"/>
      <c r="AH599" s="24"/>
      <c r="AI599" s="24"/>
      <c r="AJ599" s="24"/>
      <c r="AK599" s="24"/>
      <c r="AL599" s="24"/>
      <c r="AM599" s="24"/>
      <c r="AN599" s="24"/>
      <c r="AO599" s="24"/>
    </row>
    <row r="600" spans="2:41" x14ac:dyDescent="0.25">
      <c r="B600" s="340">
        <v>64869</v>
      </c>
      <c r="C600" s="340" t="s">
        <v>2561</v>
      </c>
      <c r="D600" s="340" t="s">
        <v>1590</v>
      </c>
      <c r="E600" s="349" t="str">
        <f>HYPERLINK(Table20[[#This Row],[Map Link]],Table20[[#This Row],[Map Text]])</f>
        <v>Open Map</v>
      </c>
      <c r="F600" s="340" t="s">
        <v>2031</v>
      </c>
      <c r="G600" s="340" t="s">
        <v>769</v>
      </c>
      <c r="H600" s="340">
        <v>54.423437999999997</v>
      </c>
      <c r="I600" s="340">
        <v>-124.41121699999999</v>
      </c>
      <c r="J600" s="340" t="s">
        <v>1591</v>
      </c>
      <c r="K600" s="340" t="s">
        <v>2562</v>
      </c>
      <c r="L600" s="348" t="s">
        <v>181</v>
      </c>
      <c r="M600" s="340"/>
      <c r="N600" s="340"/>
      <c r="O600" s="340"/>
      <c r="Y600" s="24"/>
      <c r="Z600" s="24"/>
      <c r="AA600" s="24"/>
      <c r="AB600" s="24"/>
      <c r="AC600" s="24"/>
      <c r="AD600" s="24"/>
      <c r="AE600" s="24"/>
      <c r="AF600" s="24"/>
      <c r="AG600" s="24"/>
      <c r="AH600" s="24"/>
      <c r="AI600" s="24"/>
      <c r="AJ600" s="24"/>
      <c r="AK600" s="24"/>
      <c r="AL600" s="24"/>
      <c r="AM600" s="24"/>
      <c r="AN600" s="24"/>
      <c r="AO600" s="24"/>
    </row>
    <row r="601" spans="2:41" x14ac:dyDescent="0.25">
      <c r="B601" s="340">
        <v>66001</v>
      </c>
      <c r="C601" s="340" t="s">
        <v>2563</v>
      </c>
      <c r="D601" s="340" t="s">
        <v>1590</v>
      </c>
      <c r="E601" s="349" t="str">
        <f>HYPERLINK(Table20[[#This Row],[Map Link]],Table20[[#This Row],[Map Text]])</f>
        <v>Open Map</v>
      </c>
      <c r="F601" s="340" t="s">
        <v>825</v>
      </c>
      <c r="G601" s="340" t="s">
        <v>826</v>
      </c>
      <c r="H601" s="340">
        <v>55.048611000000001</v>
      </c>
      <c r="I601" s="340">
        <v>-128.27194399999999</v>
      </c>
      <c r="J601" s="340" t="s">
        <v>1591</v>
      </c>
      <c r="K601" s="340" t="s">
        <v>2564</v>
      </c>
      <c r="L601" s="348" t="s">
        <v>181</v>
      </c>
      <c r="M601" s="340"/>
      <c r="N601" s="340"/>
      <c r="O601" s="340"/>
      <c r="Y601" s="24"/>
      <c r="Z601" s="24"/>
      <c r="AA601" s="24"/>
      <c r="AB601" s="24"/>
      <c r="AC601" s="24"/>
      <c r="AD601" s="24"/>
      <c r="AE601" s="24"/>
      <c r="AF601" s="24"/>
      <c r="AG601" s="24"/>
      <c r="AH601" s="24"/>
      <c r="AI601" s="24"/>
      <c r="AJ601" s="24"/>
      <c r="AK601" s="24"/>
      <c r="AL601" s="24"/>
      <c r="AM601" s="24"/>
      <c r="AN601" s="24"/>
      <c r="AO601" s="24"/>
    </row>
    <row r="602" spans="2:41" x14ac:dyDescent="0.25">
      <c r="B602" s="340">
        <v>7759</v>
      </c>
      <c r="C602" s="340" t="s">
        <v>2565</v>
      </c>
      <c r="D602" s="340" t="s">
        <v>1036</v>
      </c>
      <c r="E602" s="349" t="str">
        <f>HYPERLINK(Table20[[#This Row],[Map Link]],Table20[[#This Row],[Map Text]])</f>
        <v>Open Map</v>
      </c>
      <c r="F602" s="340" t="s">
        <v>2031</v>
      </c>
      <c r="G602" s="340" t="s">
        <v>769</v>
      </c>
      <c r="H602" s="340">
        <v>54.066482000000001</v>
      </c>
      <c r="I602" s="340">
        <v>-124.901498</v>
      </c>
      <c r="J602" s="340" t="s">
        <v>1591</v>
      </c>
      <c r="K602" s="340" t="s">
        <v>2566</v>
      </c>
      <c r="L602" s="348" t="s">
        <v>103</v>
      </c>
      <c r="M602" s="340"/>
      <c r="N602" s="340"/>
      <c r="O602" s="340"/>
      <c r="Y602" s="24"/>
      <c r="Z602" s="24"/>
      <c r="AA602" s="24"/>
      <c r="AB602" s="24"/>
      <c r="AC602" s="24"/>
      <c r="AD602" s="24"/>
      <c r="AE602" s="24"/>
      <c r="AF602" s="24"/>
      <c r="AG602" s="24"/>
      <c r="AH602" s="24"/>
      <c r="AI602" s="24"/>
      <c r="AJ602" s="24"/>
      <c r="AK602" s="24"/>
      <c r="AL602" s="24"/>
      <c r="AM602" s="24"/>
      <c r="AN602" s="24"/>
      <c r="AO602" s="24"/>
    </row>
    <row r="603" spans="2:41" x14ac:dyDescent="0.25">
      <c r="B603" s="340">
        <v>64916</v>
      </c>
      <c r="C603" s="340" t="s">
        <v>2567</v>
      </c>
      <c r="D603" s="340" t="s">
        <v>1590</v>
      </c>
      <c r="E603" s="349" t="str">
        <f>HYPERLINK(Table20[[#This Row],[Map Link]],Table20[[#This Row],[Map Text]])</f>
        <v>Open Map</v>
      </c>
      <c r="F603" s="340" t="s">
        <v>2031</v>
      </c>
      <c r="G603" s="340" t="s">
        <v>769</v>
      </c>
      <c r="H603" s="340">
        <v>54.049815000000002</v>
      </c>
      <c r="I603" s="340">
        <v>-124.918165</v>
      </c>
      <c r="J603" s="340" t="s">
        <v>1591</v>
      </c>
      <c r="K603" s="340" t="s">
        <v>2568</v>
      </c>
      <c r="L603" s="348" t="s">
        <v>181</v>
      </c>
      <c r="M603" s="340"/>
      <c r="N603" s="340"/>
      <c r="O603" s="340"/>
      <c r="Y603" s="24"/>
      <c r="Z603" s="24"/>
      <c r="AA603" s="24"/>
      <c r="AB603" s="24"/>
      <c r="AC603" s="24"/>
      <c r="AD603" s="24"/>
      <c r="AE603" s="24"/>
      <c r="AF603" s="24"/>
      <c r="AG603" s="24"/>
      <c r="AH603" s="24"/>
      <c r="AI603" s="24"/>
      <c r="AJ603" s="24"/>
      <c r="AK603" s="24"/>
      <c r="AL603" s="24"/>
      <c r="AM603" s="24"/>
      <c r="AN603" s="24"/>
      <c r="AO603" s="24"/>
    </row>
    <row r="604" spans="2:41" x14ac:dyDescent="0.25">
      <c r="B604" s="340">
        <v>37819</v>
      </c>
      <c r="C604" s="340" t="s">
        <v>521</v>
      </c>
      <c r="D604" s="340" t="s">
        <v>1036</v>
      </c>
      <c r="E604" s="349" t="str">
        <f>HYPERLINK(Table20[[#This Row],[Map Link]],Table20[[#This Row],[Map Text]])</f>
        <v>Open Map</v>
      </c>
      <c r="F604" s="340" t="s">
        <v>494</v>
      </c>
      <c r="G604" s="340" t="s">
        <v>495</v>
      </c>
      <c r="H604" s="340">
        <v>53.633170999999997</v>
      </c>
      <c r="I604" s="340">
        <v>-122.65140700000001</v>
      </c>
      <c r="J604" s="340" t="s">
        <v>1591</v>
      </c>
      <c r="K604" s="340" t="s">
        <v>2569</v>
      </c>
      <c r="L604" s="348" t="s">
        <v>103</v>
      </c>
      <c r="M604" s="340"/>
      <c r="N604" s="340"/>
      <c r="O604" s="340"/>
      <c r="Y604" s="24"/>
      <c r="Z604" s="24"/>
      <c r="AA604" s="24"/>
      <c r="AB604" s="24"/>
      <c r="AC604" s="24"/>
      <c r="AD604" s="24"/>
      <c r="AE604" s="24"/>
      <c r="AF604" s="24"/>
      <c r="AG604" s="24"/>
      <c r="AH604" s="24"/>
      <c r="AI604" s="24"/>
      <c r="AJ604" s="24"/>
      <c r="AK604" s="24"/>
      <c r="AL604" s="24"/>
      <c r="AM604" s="24"/>
      <c r="AN604" s="24"/>
      <c r="AO604" s="24"/>
    </row>
    <row r="605" spans="2:41" x14ac:dyDescent="0.25">
      <c r="B605" s="340">
        <v>64917</v>
      </c>
      <c r="C605" s="340" t="s">
        <v>2570</v>
      </c>
      <c r="D605" s="340" t="s">
        <v>1590</v>
      </c>
      <c r="E605" s="349" t="str">
        <f>HYPERLINK(Table20[[#This Row],[Map Link]],Table20[[#This Row],[Map Text]])</f>
        <v>Open Map</v>
      </c>
      <c r="F605" s="340" t="s">
        <v>2031</v>
      </c>
      <c r="G605" s="340" t="s">
        <v>769</v>
      </c>
      <c r="H605" s="340">
        <v>53.945833</v>
      </c>
      <c r="I605" s="340">
        <v>-124.119444</v>
      </c>
      <c r="J605" s="340" t="s">
        <v>1591</v>
      </c>
      <c r="K605" s="340" t="s">
        <v>2571</v>
      </c>
      <c r="L605" s="348" t="s">
        <v>181</v>
      </c>
      <c r="M605" s="340"/>
      <c r="N605" s="340"/>
      <c r="O605" s="340"/>
      <c r="Y605" s="24"/>
      <c r="Z605" s="24"/>
      <c r="AA605" s="24"/>
      <c r="AB605" s="24"/>
      <c r="AC605" s="24"/>
      <c r="AD605" s="24"/>
      <c r="AE605" s="24"/>
      <c r="AF605" s="24"/>
      <c r="AG605" s="24"/>
      <c r="AH605" s="24"/>
      <c r="AI605" s="24"/>
      <c r="AJ605" s="24"/>
      <c r="AK605" s="24"/>
      <c r="AL605" s="24"/>
      <c r="AM605" s="24"/>
      <c r="AN605" s="24"/>
      <c r="AO605" s="24"/>
    </row>
    <row r="606" spans="2:41" x14ac:dyDescent="0.25">
      <c r="B606" s="340">
        <v>8710</v>
      </c>
      <c r="C606" s="340" t="s">
        <v>2572</v>
      </c>
      <c r="D606" s="340" t="s">
        <v>1597</v>
      </c>
      <c r="E606" s="349" t="str">
        <f>HYPERLINK(Table20[[#This Row],[Map Link]],Table20[[#This Row],[Map Text]])</f>
        <v>Open Map</v>
      </c>
      <c r="F606" s="340" t="s">
        <v>2031</v>
      </c>
      <c r="G606" s="340" t="s">
        <v>769</v>
      </c>
      <c r="H606" s="340">
        <v>53.833129</v>
      </c>
      <c r="I606" s="340">
        <v>-126.251535</v>
      </c>
      <c r="J606" s="340" t="s">
        <v>1591</v>
      </c>
      <c r="K606" s="340" t="s">
        <v>2573</v>
      </c>
      <c r="L606" s="348" t="s">
        <v>103</v>
      </c>
      <c r="M606" s="340"/>
      <c r="N606" s="340"/>
      <c r="O606" s="340"/>
      <c r="Y606" s="24"/>
      <c r="Z606" s="24"/>
      <c r="AA606" s="24"/>
      <c r="AB606" s="24"/>
      <c r="AC606" s="24"/>
      <c r="AD606" s="24"/>
      <c r="AE606" s="24"/>
      <c r="AF606" s="24"/>
      <c r="AG606" s="24"/>
      <c r="AH606" s="24"/>
      <c r="AI606" s="24"/>
      <c r="AJ606" s="24"/>
      <c r="AK606" s="24"/>
      <c r="AL606" s="24"/>
      <c r="AM606" s="24"/>
      <c r="AN606" s="24"/>
      <c r="AO606" s="24"/>
    </row>
    <row r="607" spans="2:41" x14ac:dyDescent="0.25">
      <c r="B607" s="340">
        <v>64868</v>
      </c>
      <c r="C607" s="340" t="s">
        <v>2574</v>
      </c>
      <c r="D607" s="340" t="s">
        <v>1590</v>
      </c>
      <c r="E607" s="349" t="str">
        <f>HYPERLINK(Table20[[#This Row],[Map Link]],Table20[[#This Row],[Map Text]])</f>
        <v>Open Map</v>
      </c>
      <c r="F607" s="340" t="s">
        <v>2031</v>
      </c>
      <c r="G607" s="340" t="s">
        <v>769</v>
      </c>
      <c r="H607" s="340">
        <v>54.518056000000001</v>
      </c>
      <c r="I607" s="340">
        <v>-124.582778</v>
      </c>
      <c r="J607" s="340" t="s">
        <v>1591</v>
      </c>
      <c r="K607" s="340" t="s">
        <v>2575</v>
      </c>
      <c r="L607" s="348" t="s">
        <v>181</v>
      </c>
      <c r="M607" s="340"/>
      <c r="N607" s="340"/>
      <c r="O607" s="340"/>
      <c r="Y607" s="24"/>
      <c r="Z607" s="24"/>
      <c r="AA607" s="24"/>
      <c r="AB607" s="24"/>
      <c r="AC607" s="24"/>
      <c r="AD607" s="24"/>
      <c r="AE607" s="24"/>
      <c r="AF607" s="24"/>
      <c r="AG607" s="24"/>
      <c r="AH607" s="24"/>
      <c r="AI607" s="24"/>
      <c r="AJ607" s="24"/>
      <c r="AK607" s="24"/>
      <c r="AL607" s="24"/>
      <c r="AM607" s="24"/>
      <c r="AN607" s="24"/>
      <c r="AO607" s="24"/>
    </row>
    <row r="608" spans="2:41" x14ac:dyDescent="0.25">
      <c r="B608" s="340">
        <v>65806</v>
      </c>
      <c r="C608" s="340" t="s">
        <v>2576</v>
      </c>
      <c r="D608" s="340" t="s">
        <v>1590</v>
      </c>
      <c r="E608" s="349" t="str">
        <f>HYPERLINK(Table20[[#This Row],[Map Link]],Table20[[#This Row],[Map Text]])</f>
        <v>Open Map</v>
      </c>
      <c r="F608" s="340" t="s">
        <v>2031</v>
      </c>
      <c r="G608" s="340" t="s">
        <v>769</v>
      </c>
      <c r="H608" s="340">
        <v>54.503056000000001</v>
      </c>
      <c r="I608" s="340">
        <v>-124.565</v>
      </c>
      <c r="J608" s="340" t="s">
        <v>1591</v>
      </c>
      <c r="K608" s="340" t="s">
        <v>2577</v>
      </c>
      <c r="L608" s="348" t="s">
        <v>181</v>
      </c>
      <c r="M608" s="340"/>
      <c r="N608" s="340"/>
      <c r="O608" s="340"/>
      <c r="Y608" s="24"/>
      <c r="Z608" s="24"/>
      <c r="AA608" s="24"/>
      <c r="AB608" s="24"/>
      <c r="AC608" s="24"/>
      <c r="AD608" s="24"/>
      <c r="AE608" s="24"/>
      <c r="AF608" s="24"/>
      <c r="AG608" s="24"/>
      <c r="AH608" s="24"/>
      <c r="AI608" s="24"/>
      <c r="AJ608" s="24"/>
      <c r="AK608" s="24"/>
      <c r="AL608" s="24"/>
      <c r="AM608" s="24"/>
      <c r="AN608" s="24"/>
      <c r="AO608" s="24"/>
    </row>
    <row r="609" spans="2:41" x14ac:dyDescent="0.25">
      <c r="B609" s="340">
        <v>13966</v>
      </c>
      <c r="C609" s="340" t="s">
        <v>2578</v>
      </c>
      <c r="D609" s="340" t="s">
        <v>1036</v>
      </c>
      <c r="E609" s="349" t="str">
        <f>HYPERLINK(Table20[[#This Row],[Map Link]],Table20[[#This Row],[Map Text]])</f>
        <v>Open Map</v>
      </c>
      <c r="F609" s="340" t="s">
        <v>2031</v>
      </c>
      <c r="G609" s="340" t="s">
        <v>769</v>
      </c>
      <c r="H609" s="340">
        <v>54.649825</v>
      </c>
      <c r="I609" s="340">
        <v>-124.734847</v>
      </c>
      <c r="J609" s="340" t="s">
        <v>1591</v>
      </c>
      <c r="K609" s="340" t="s">
        <v>2579</v>
      </c>
      <c r="L609" s="348" t="s">
        <v>103</v>
      </c>
      <c r="M609" s="340"/>
      <c r="N609" s="340"/>
      <c r="O609" s="340"/>
      <c r="Y609" s="24"/>
      <c r="Z609" s="24"/>
      <c r="AA609" s="24"/>
      <c r="AB609" s="24"/>
      <c r="AC609" s="24"/>
      <c r="AD609" s="24"/>
      <c r="AE609" s="24"/>
      <c r="AF609" s="24"/>
      <c r="AG609" s="24"/>
      <c r="AH609" s="24"/>
      <c r="AI609" s="24"/>
      <c r="AJ609" s="24"/>
      <c r="AK609" s="24"/>
      <c r="AL609" s="24"/>
      <c r="AM609" s="24"/>
      <c r="AN609" s="24"/>
      <c r="AO609" s="24"/>
    </row>
    <row r="610" spans="2:41" x14ac:dyDescent="0.25">
      <c r="B610" s="340">
        <v>60006</v>
      </c>
      <c r="C610" s="340" t="s">
        <v>2580</v>
      </c>
      <c r="D610" s="340" t="s">
        <v>1590</v>
      </c>
      <c r="E610" s="349" t="str">
        <f>HYPERLINK(Table20[[#This Row],[Map Link]],Table20[[#This Row],[Map Text]])</f>
        <v>Open Map</v>
      </c>
      <c r="F610" s="340" t="s">
        <v>2031</v>
      </c>
      <c r="G610" s="340" t="s">
        <v>769</v>
      </c>
      <c r="H610" s="340">
        <v>54.6</v>
      </c>
      <c r="I610" s="340">
        <v>-125.45</v>
      </c>
      <c r="J610" s="340" t="s">
        <v>1591</v>
      </c>
      <c r="K610" s="340" t="s">
        <v>2581</v>
      </c>
      <c r="L610" s="348" t="s">
        <v>181</v>
      </c>
      <c r="M610" s="340"/>
      <c r="N610" s="340"/>
      <c r="O610" s="340"/>
      <c r="Y610" s="24"/>
      <c r="Z610" s="24"/>
      <c r="AA610" s="24"/>
      <c r="AB610" s="24"/>
      <c r="AC610" s="24"/>
      <c r="AD610" s="24"/>
      <c r="AE610" s="24"/>
      <c r="AF610" s="24"/>
      <c r="AG610" s="24"/>
      <c r="AH610" s="24"/>
      <c r="AI610" s="24"/>
      <c r="AJ610" s="24"/>
      <c r="AK610" s="24"/>
      <c r="AL610" s="24"/>
      <c r="AM610" s="24"/>
      <c r="AN610" s="24"/>
      <c r="AO610" s="24"/>
    </row>
    <row r="611" spans="2:41" x14ac:dyDescent="0.25">
      <c r="B611" s="340">
        <v>64936</v>
      </c>
      <c r="C611" s="340" t="s">
        <v>2582</v>
      </c>
      <c r="D611" s="340" t="s">
        <v>1590</v>
      </c>
      <c r="E611" s="349" t="str">
        <f>HYPERLINK(Table20[[#This Row],[Map Link]],Table20[[#This Row],[Map Text]])</f>
        <v>Open Map</v>
      </c>
      <c r="F611" s="340" t="s">
        <v>2031</v>
      </c>
      <c r="G611" s="340" t="s">
        <v>769</v>
      </c>
      <c r="H611" s="340">
        <v>54.665278000000001</v>
      </c>
      <c r="I611" s="340">
        <v>-124.754167</v>
      </c>
      <c r="J611" s="340" t="s">
        <v>1591</v>
      </c>
      <c r="K611" s="340" t="s">
        <v>2583</v>
      </c>
      <c r="L611" s="348" t="s">
        <v>181</v>
      </c>
      <c r="M611" s="340"/>
      <c r="N611" s="340"/>
      <c r="O611" s="340"/>
      <c r="Y611" s="24"/>
      <c r="Z611" s="24"/>
      <c r="AA611" s="24"/>
      <c r="AB611" s="24"/>
      <c r="AC611" s="24"/>
      <c r="AD611" s="24"/>
      <c r="AE611" s="24"/>
      <c r="AF611" s="24"/>
      <c r="AG611" s="24"/>
      <c r="AH611" s="24"/>
      <c r="AI611" s="24"/>
      <c r="AJ611" s="24"/>
      <c r="AK611" s="24"/>
      <c r="AL611" s="24"/>
      <c r="AM611" s="24"/>
      <c r="AN611" s="24"/>
      <c r="AO611" s="24"/>
    </row>
    <row r="612" spans="2:41" x14ac:dyDescent="0.25">
      <c r="B612" s="340">
        <v>16733</v>
      </c>
      <c r="C612" s="340" t="s">
        <v>792</v>
      </c>
      <c r="D612" s="340" t="s">
        <v>1036</v>
      </c>
      <c r="E612" s="349" t="str">
        <f>HYPERLINK(Table20[[#This Row],[Map Link]],Table20[[#This Row],[Map Text]])</f>
        <v>Open Map</v>
      </c>
      <c r="F612" s="340" t="s">
        <v>2031</v>
      </c>
      <c r="G612" s="340" t="s">
        <v>769</v>
      </c>
      <c r="H612" s="340">
        <v>54.652881000000001</v>
      </c>
      <c r="I612" s="340">
        <v>-124.73206999999999</v>
      </c>
      <c r="J612" s="340" t="s">
        <v>1591</v>
      </c>
      <c r="K612" s="340" t="s">
        <v>2584</v>
      </c>
      <c r="L612" s="348" t="s">
        <v>103</v>
      </c>
      <c r="M612" s="340"/>
      <c r="N612" s="340"/>
      <c r="O612" s="340"/>
      <c r="Y612" s="24"/>
      <c r="Z612" s="24"/>
      <c r="AA612" s="24"/>
      <c r="AB612" s="24"/>
      <c r="AC612" s="24"/>
      <c r="AD612" s="24"/>
      <c r="AE612" s="24"/>
      <c r="AF612" s="24"/>
      <c r="AG612" s="24"/>
      <c r="AH612" s="24"/>
      <c r="AI612" s="24"/>
      <c r="AJ612" s="24"/>
      <c r="AK612" s="24"/>
      <c r="AL612" s="24"/>
      <c r="AM612" s="24"/>
      <c r="AN612" s="24"/>
      <c r="AO612" s="24"/>
    </row>
    <row r="613" spans="2:41" x14ac:dyDescent="0.25">
      <c r="B613" s="340">
        <v>64891</v>
      </c>
      <c r="C613" s="340" t="s">
        <v>2585</v>
      </c>
      <c r="D613" s="340" t="s">
        <v>1590</v>
      </c>
      <c r="E613" s="349" t="str">
        <f>HYPERLINK(Table20[[#This Row],[Map Link]],Table20[[#This Row],[Map Text]])</f>
        <v>Open Map</v>
      </c>
      <c r="F613" s="340" t="s">
        <v>2031</v>
      </c>
      <c r="G613" s="340" t="s">
        <v>769</v>
      </c>
      <c r="H613" s="340">
        <v>55.316485</v>
      </c>
      <c r="I613" s="340">
        <v>-126.01824999999999</v>
      </c>
      <c r="J613" s="340" t="s">
        <v>1591</v>
      </c>
      <c r="K613" s="340" t="s">
        <v>2586</v>
      </c>
      <c r="L613" s="348" t="s">
        <v>181</v>
      </c>
      <c r="M613" s="340"/>
      <c r="N613" s="340"/>
      <c r="O613" s="340"/>
      <c r="Y613" s="24"/>
      <c r="Z613" s="24"/>
      <c r="AA613" s="24"/>
      <c r="AB613" s="24"/>
      <c r="AC613" s="24"/>
      <c r="AD613" s="24"/>
      <c r="AE613" s="24"/>
      <c r="AF613" s="24"/>
      <c r="AG613" s="24"/>
      <c r="AH613" s="24"/>
      <c r="AI613" s="24"/>
      <c r="AJ613" s="24"/>
      <c r="AK613" s="24"/>
      <c r="AL613" s="24"/>
      <c r="AM613" s="24"/>
      <c r="AN613" s="24"/>
      <c r="AO613" s="24"/>
    </row>
    <row r="614" spans="2:41" x14ac:dyDescent="0.25">
      <c r="B614" s="340">
        <v>64831</v>
      </c>
      <c r="C614" s="340" t="s">
        <v>2587</v>
      </c>
      <c r="D614" s="340" t="s">
        <v>1590</v>
      </c>
      <c r="E614" s="349" t="str">
        <f>HYPERLINK(Table20[[#This Row],[Map Link]],Table20[[#This Row],[Map Text]])</f>
        <v>Open Map</v>
      </c>
      <c r="F614" s="340" t="s">
        <v>2031</v>
      </c>
      <c r="G614" s="340" t="s">
        <v>769</v>
      </c>
      <c r="H614" s="340">
        <v>55.066474999999997</v>
      </c>
      <c r="I614" s="340">
        <v>-126.50158999999999</v>
      </c>
      <c r="J614" s="340" t="s">
        <v>1591</v>
      </c>
      <c r="K614" s="340" t="s">
        <v>2588</v>
      </c>
      <c r="L614" s="348" t="s">
        <v>181</v>
      </c>
      <c r="M614" s="340"/>
      <c r="N614" s="340"/>
      <c r="O614" s="340"/>
      <c r="Y614" s="24"/>
      <c r="Z614" s="24"/>
      <c r="AA614" s="24"/>
      <c r="AB614" s="24"/>
      <c r="AC614" s="24"/>
      <c r="AD614" s="24"/>
      <c r="AE614" s="24"/>
      <c r="AF614" s="24"/>
      <c r="AG614" s="24"/>
      <c r="AH614" s="24"/>
      <c r="AI614" s="24"/>
      <c r="AJ614" s="24"/>
      <c r="AK614" s="24"/>
      <c r="AL614" s="24"/>
      <c r="AM614" s="24"/>
      <c r="AN614" s="24"/>
      <c r="AO614" s="24"/>
    </row>
    <row r="615" spans="2:41" x14ac:dyDescent="0.25">
      <c r="B615" s="340">
        <v>65788</v>
      </c>
      <c r="C615" s="340" t="s">
        <v>2589</v>
      </c>
      <c r="D615" s="340" t="s">
        <v>1590</v>
      </c>
      <c r="E615" s="349" t="str">
        <f>HYPERLINK(Table20[[#This Row],[Map Link]],Table20[[#This Row],[Map Text]])</f>
        <v>Open Map</v>
      </c>
      <c r="F615" s="340" t="s">
        <v>2031</v>
      </c>
      <c r="G615" s="340" t="s">
        <v>769</v>
      </c>
      <c r="H615" s="340">
        <v>55.353611000000001</v>
      </c>
      <c r="I615" s="340">
        <v>-126.481111</v>
      </c>
      <c r="J615" s="340" t="s">
        <v>1591</v>
      </c>
      <c r="K615" s="340" t="s">
        <v>2590</v>
      </c>
      <c r="L615" s="348" t="s">
        <v>181</v>
      </c>
      <c r="M615" s="340"/>
      <c r="N615" s="340"/>
      <c r="O615" s="340"/>
      <c r="Y615" s="24"/>
      <c r="Z615" s="24"/>
      <c r="AA615" s="24"/>
      <c r="AB615" s="24"/>
      <c r="AC615" s="24"/>
      <c r="AD615" s="24"/>
      <c r="AE615" s="24"/>
      <c r="AF615" s="24"/>
      <c r="AG615" s="24"/>
      <c r="AH615" s="24"/>
      <c r="AI615" s="24"/>
      <c r="AJ615" s="24"/>
      <c r="AK615" s="24"/>
      <c r="AL615" s="24"/>
      <c r="AM615" s="24"/>
      <c r="AN615" s="24"/>
      <c r="AO615" s="24"/>
    </row>
    <row r="616" spans="2:41" x14ac:dyDescent="0.25">
      <c r="B616" s="340">
        <v>38423</v>
      </c>
      <c r="C616" s="340" t="s">
        <v>2591</v>
      </c>
      <c r="D616" s="340" t="s">
        <v>1597</v>
      </c>
      <c r="E616" s="349" t="str">
        <f>HYPERLINK(Table20[[#This Row],[Map Link]],Table20[[#This Row],[Map Text]])</f>
        <v>Open Map</v>
      </c>
      <c r="F616" s="340" t="s">
        <v>2031</v>
      </c>
      <c r="G616" s="340" t="s">
        <v>769</v>
      </c>
      <c r="H616" s="340">
        <v>55.483154999999996</v>
      </c>
      <c r="I616" s="340">
        <v>-125.968255</v>
      </c>
      <c r="J616" s="340" t="s">
        <v>1591</v>
      </c>
      <c r="K616" s="340" t="s">
        <v>2592</v>
      </c>
      <c r="L616" s="348" t="s">
        <v>103</v>
      </c>
      <c r="M616" s="340"/>
      <c r="N616" s="340"/>
      <c r="O616" s="340"/>
      <c r="Y616" s="24"/>
      <c r="Z616" s="24"/>
      <c r="AA616" s="24"/>
      <c r="AB616" s="24"/>
      <c r="AC616" s="24"/>
      <c r="AD616" s="24"/>
      <c r="AE616" s="24"/>
      <c r="AF616" s="24"/>
      <c r="AG616" s="24"/>
      <c r="AH616" s="24"/>
      <c r="AI616" s="24"/>
      <c r="AJ616" s="24"/>
      <c r="AK616" s="24"/>
      <c r="AL616" s="24"/>
      <c r="AM616" s="24"/>
      <c r="AN616" s="24"/>
      <c r="AO616" s="24"/>
    </row>
    <row r="617" spans="2:41" x14ac:dyDescent="0.25">
      <c r="B617" s="340">
        <v>17576</v>
      </c>
      <c r="C617" s="340" t="s">
        <v>798</v>
      </c>
      <c r="D617" s="340" t="s">
        <v>1597</v>
      </c>
      <c r="E617" s="349" t="str">
        <f>HYPERLINK(Table20[[#This Row],[Map Link]],Table20[[#This Row],[Map Text]])</f>
        <v>Open Map</v>
      </c>
      <c r="F617" s="340" t="s">
        <v>2031</v>
      </c>
      <c r="G617" s="340" t="s">
        <v>769</v>
      </c>
      <c r="H617" s="340">
        <v>53.883135000000003</v>
      </c>
      <c r="I617" s="340">
        <v>-125.868191</v>
      </c>
      <c r="J617" s="340" t="s">
        <v>1591</v>
      </c>
      <c r="K617" s="340" t="s">
        <v>2593</v>
      </c>
      <c r="L617" s="348" t="s">
        <v>103</v>
      </c>
      <c r="M617" s="340"/>
      <c r="N617" s="340"/>
      <c r="O617" s="340"/>
      <c r="Y617" s="24"/>
      <c r="Z617" s="24"/>
      <c r="AA617" s="24"/>
      <c r="AB617" s="24"/>
      <c r="AC617" s="24"/>
      <c r="AD617" s="24"/>
      <c r="AE617" s="24"/>
      <c r="AF617" s="24"/>
      <c r="AG617" s="24"/>
      <c r="AH617" s="24"/>
      <c r="AI617" s="24"/>
      <c r="AJ617" s="24"/>
      <c r="AK617" s="24"/>
      <c r="AL617" s="24"/>
      <c r="AM617" s="24"/>
      <c r="AN617" s="24"/>
      <c r="AO617" s="24"/>
    </row>
    <row r="618" spans="2:41" x14ac:dyDescent="0.25">
      <c r="B618" s="340">
        <v>60082</v>
      </c>
      <c r="C618" s="340" t="s">
        <v>2594</v>
      </c>
      <c r="D618" s="340" t="s">
        <v>1590</v>
      </c>
      <c r="E618" s="349" t="str">
        <f>HYPERLINK(Table20[[#This Row],[Map Link]],Table20[[#This Row],[Map Text]])</f>
        <v>Open Map</v>
      </c>
      <c r="F618" s="340" t="s">
        <v>2031</v>
      </c>
      <c r="G618" s="340" t="s">
        <v>769</v>
      </c>
      <c r="H618" s="340">
        <v>54.745277999999999</v>
      </c>
      <c r="I618" s="340">
        <v>-124.974722</v>
      </c>
      <c r="J618" s="340" t="s">
        <v>1591</v>
      </c>
      <c r="K618" s="340" t="s">
        <v>2595</v>
      </c>
      <c r="L618" s="348" t="s">
        <v>181</v>
      </c>
      <c r="M618" s="340"/>
      <c r="N618" s="340"/>
      <c r="O618" s="340"/>
      <c r="Y618" s="24"/>
      <c r="Z618" s="24"/>
      <c r="AA618" s="24"/>
      <c r="AB618" s="24"/>
      <c r="AC618" s="24"/>
      <c r="AD618" s="24"/>
      <c r="AE618" s="24"/>
      <c r="AF618" s="24"/>
      <c r="AG618" s="24"/>
      <c r="AH618" s="24"/>
      <c r="AI618" s="24"/>
      <c r="AJ618" s="24"/>
      <c r="AK618" s="24"/>
      <c r="AL618" s="24"/>
      <c r="AM618" s="24"/>
      <c r="AN618" s="24"/>
      <c r="AO618" s="24"/>
    </row>
    <row r="619" spans="2:41" x14ac:dyDescent="0.25">
      <c r="B619" s="340">
        <v>64810</v>
      </c>
      <c r="C619" s="340" t="s">
        <v>2596</v>
      </c>
      <c r="D619" s="340" t="s">
        <v>1590</v>
      </c>
      <c r="E619" s="349" t="str">
        <f>HYPERLINK(Table20[[#This Row],[Map Link]],Table20[[#This Row],[Map Text]])</f>
        <v>Open Map</v>
      </c>
      <c r="F619" s="340" t="s">
        <v>2031</v>
      </c>
      <c r="G619" s="340" t="s">
        <v>769</v>
      </c>
      <c r="H619" s="340">
        <v>53.733144000000003</v>
      </c>
      <c r="I619" s="340">
        <v>-124.951488</v>
      </c>
      <c r="J619" s="340" t="s">
        <v>1591</v>
      </c>
      <c r="K619" s="340" t="s">
        <v>2597</v>
      </c>
      <c r="L619" s="348" t="s">
        <v>181</v>
      </c>
      <c r="M619" s="340"/>
      <c r="N619" s="340"/>
      <c r="O619" s="340"/>
      <c r="Y619" s="24"/>
      <c r="Z619" s="24"/>
      <c r="AA619" s="24"/>
      <c r="AB619" s="24"/>
      <c r="AC619" s="24"/>
      <c r="AD619" s="24"/>
      <c r="AE619" s="24"/>
      <c r="AF619" s="24"/>
      <c r="AG619" s="24"/>
      <c r="AH619" s="24"/>
      <c r="AI619" s="24"/>
      <c r="AJ619" s="24"/>
      <c r="AK619" s="24"/>
      <c r="AL619" s="24"/>
      <c r="AM619" s="24"/>
      <c r="AN619" s="24"/>
      <c r="AO619" s="24"/>
    </row>
    <row r="620" spans="2:41" x14ac:dyDescent="0.25">
      <c r="B620" s="340">
        <v>17668</v>
      </c>
      <c r="C620" s="340" t="s">
        <v>803</v>
      </c>
      <c r="D620" s="340" t="s">
        <v>1597</v>
      </c>
      <c r="E620" s="349" t="str">
        <f>HYPERLINK(Table20[[#This Row],[Map Link]],Table20[[#This Row],[Map Text]])</f>
        <v>Open Map</v>
      </c>
      <c r="F620" s="340" t="s">
        <v>2031</v>
      </c>
      <c r="G620" s="340" t="s">
        <v>769</v>
      </c>
      <c r="H620" s="340">
        <v>53.983134</v>
      </c>
      <c r="I620" s="340">
        <v>-125.984865</v>
      </c>
      <c r="J620" s="340" t="s">
        <v>1591</v>
      </c>
      <c r="K620" s="340" t="s">
        <v>2598</v>
      </c>
      <c r="L620" s="348" t="s">
        <v>103</v>
      </c>
      <c r="M620" s="340"/>
      <c r="N620" s="340"/>
      <c r="O620" s="340"/>
      <c r="Y620" s="24"/>
      <c r="Z620" s="24"/>
      <c r="AA620" s="24"/>
      <c r="AB620" s="24"/>
      <c r="AC620" s="24"/>
      <c r="AD620" s="24"/>
      <c r="AE620" s="24"/>
      <c r="AF620" s="24"/>
      <c r="AG620" s="24"/>
      <c r="AH620" s="24"/>
      <c r="AI620" s="24"/>
      <c r="AJ620" s="24"/>
      <c r="AK620" s="24"/>
      <c r="AL620" s="24"/>
      <c r="AM620" s="24"/>
      <c r="AN620" s="24"/>
      <c r="AO620" s="24"/>
    </row>
    <row r="621" spans="2:41" x14ac:dyDescent="0.25">
      <c r="B621" s="340">
        <v>65846</v>
      </c>
      <c r="C621" s="340" t="s">
        <v>2599</v>
      </c>
      <c r="D621" s="340" t="s">
        <v>1590</v>
      </c>
      <c r="E621" s="349" t="str">
        <f>HYPERLINK(Table20[[#This Row],[Map Link]],Table20[[#This Row],[Map Text]])</f>
        <v>Open Map</v>
      </c>
      <c r="F621" s="340" t="s">
        <v>2031</v>
      </c>
      <c r="G621" s="340" t="s">
        <v>769</v>
      </c>
      <c r="H621" s="340">
        <v>53.987295000000003</v>
      </c>
      <c r="I621" s="340">
        <v>-126.498771</v>
      </c>
      <c r="J621" s="340" t="s">
        <v>1591</v>
      </c>
      <c r="K621" s="340" t="s">
        <v>2600</v>
      </c>
      <c r="L621" s="348" t="s">
        <v>181</v>
      </c>
      <c r="M621" s="340"/>
      <c r="N621" s="340"/>
      <c r="O621" s="340"/>
      <c r="Y621" s="24"/>
      <c r="Z621" s="24"/>
      <c r="AA621" s="24"/>
      <c r="AB621" s="24"/>
      <c r="AC621" s="24"/>
      <c r="AD621" s="24"/>
      <c r="AE621" s="24"/>
      <c r="AF621" s="24"/>
      <c r="AG621" s="24"/>
      <c r="AH621" s="24"/>
      <c r="AI621" s="24"/>
      <c r="AJ621" s="24"/>
      <c r="AK621" s="24"/>
      <c r="AL621" s="24"/>
      <c r="AM621" s="24"/>
      <c r="AN621" s="24"/>
      <c r="AO621" s="24"/>
    </row>
    <row r="622" spans="2:41" x14ac:dyDescent="0.25">
      <c r="B622" s="340">
        <v>65825</v>
      </c>
      <c r="C622" s="340" t="s">
        <v>2601</v>
      </c>
      <c r="D622" s="340" t="s">
        <v>1590</v>
      </c>
      <c r="E622" s="349" t="str">
        <f>HYPERLINK(Table20[[#This Row],[Map Link]],Table20[[#This Row],[Map Text]])</f>
        <v>Open Map</v>
      </c>
      <c r="F622" s="340" t="s">
        <v>2031</v>
      </c>
      <c r="G622" s="340" t="s">
        <v>769</v>
      </c>
      <c r="H622" s="340">
        <v>53.987295000000003</v>
      </c>
      <c r="I622" s="340">
        <v>-126.48904899999999</v>
      </c>
      <c r="J622" s="340" t="s">
        <v>1591</v>
      </c>
      <c r="K622" s="340" t="s">
        <v>2602</v>
      </c>
      <c r="L622" s="348" t="s">
        <v>181</v>
      </c>
      <c r="M622" s="340"/>
      <c r="N622" s="340"/>
      <c r="O622" s="340"/>
      <c r="Y622" s="24"/>
      <c r="Z622" s="24"/>
      <c r="AA622" s="24"/>
      <c r="AB622" s="24"/>
      <c r="AC622" s="24"/>
      <c r="AD622" s="24"/>
      <c r="AE622" s="24"/>
      <c r="AF622" s="24"/>
      <c r="AG622" s="24"/>
      <c r="AH622" s="24"/>
      <c r="AI622" s="24"/>
      <c r="AJ622" s="24"/>
      <c r="AK622" s="24"/>
      <c r="AL622" s="24"/>
      <c r="AM622" s="24"/>
      <c r="AN622" s="24"/>
      <c r="AO622" s="24"/>
    </row>
    <row r="623" spans="2:41" x14ac:dyDescent="0.25">
      <c r="B623" s="340">
        <v>18478</v>
      </c>
      <c r="C623" s="340" t="s">
        <v>2603</v>
      </c>
      <c r="D623" s="340" t="s">
        <v>1597</v>
      </c>
      <c r="E623" s="349" t="str">
        <f>HYPERLINK(Table20[[#This Row],[Map Link]],Table20[[#This Row],[Map Text]])</f>
        <v>Open Map</v>
      </c>
      <c r="F623" s="340" t="s">
        <v>2031</v>
      </c>
      <c r="G623" s="340" t="s">
        <v>769</v>
      </c>
      <c r="H623" s="340">
        <v>54.699795000000002</v>
      </c>
      <c r="I623" s="340">
        <v>-127.118263</v>
      </c>
      <c r="J623" s="340" t="s">
        <v>1591</v>
      </c>
      <c r="K623" s="340" t="s">
        <v>2604</v>
      </c>
      <c r="L623" s="348" t="s">
        <v>103</v>
      </c>
      <c r="M623" s="340"/>
      <c r="N623" s="340"/>
      <c r="O623" s="340"/>
      <c r="Y623" s="24"/>
      <c r="Z623" s="24"/>
      <c r="AA623" s="24"/>
      <c r="AB623" s="24"/>
      <c r="AC623" s="24"/>
      <c r="AD623" s="24"/>
      <c r="AE623" s="24"/>
      <c r="AF623" s="24"/>
      <c r="AG623" s="24"/>
      <c r="AH623" s="24"/>
      <c r="AI623" s="24"/>
      <c r="AJ623" s="24"/>
      <c r="AK623" s="24"/>
      <c r="AL623" s="24"/>
      <c r="AM623" s="24"/>
      <c r="AN623" s="24"/>
      <c r="AO623" s="24"/>
    </row>
    <row r="624" spans="2:41" x14ac:dyDescent="0.25">
      <c r="B624" s="340">
        <v>65792</v>
      </c>
      <c r="C624" s="340" t="s">
        <v>2605</v>
      </c>
      <c r="D624" s="340" t="s">
        <v>1590</v>
      </c>
      <c r="E624" s="349" t="str">
        <f>HYPERLINK(Table20[[#This Row],[Map Link]],Table20[[#This Row],[Map Text]])</f>
        <v>Open Map</v>
      </c>
      <c r="F624" s="340" t="s">
        <v>2031</v>
      </c>
      <c r="G624" s="340" t="s">
        <v>769</v>
      </c>
      <c r="H624" s="340">
        <v>54.314166999999998</v>
      </c>
      <c r="I624" s="340">
        <v>-123.914444</v>
      </c>
      <c r="J624" s="340" t="s">
        <v>1591</v>
      </c>
      <c r="K624" s="340" t="s">
        <v>2606</v>
      </c>
      <c r="L624" s="348" t="s">
        <v>181</v>
      </c>
      <c r="M624" s="340"/>
      <c r="N624" s="340"/>
      <c r="O624" s="340"/>
      <c r="Y624" s="24"/>
      <c r="Z624" s="24"/>
      <c r="AA624" s="24"/>
      <c r="AB624" s="24"/>
      <c r="AC624" s="24"/>
      <c r="AD624" s="24"/>
      <c r="AE624" s="24"/>
      <c r="AF624" s="24"/>
      <c r="AG624" s="24"/>
      <c r="AH624" s="24"/>
      <c r="AI624" s="24"/>
      <c r="AJ624" s="24"/>
      <c r="AK624" s="24"/>
      <c r="AL624" s="24"/>
      <c r="AM624" s="24"/>
      <c r="AN624" s="24"/>
      <c r="AO624" s="24"/>
    </row>
    <row r="625" spans="2:41" x14ac:dyDescent="0.25">
      <c r="B625" s="340">
        <v>65808</v>
      </c>
      <c r="C625" s="340" t="s">
        <v>2607</v>
      </c>
      <c r="D625" s="340" t="s">
        <v>1590</v>
      </c>
      <c r="E625" s="349" t="str">
        <f>HYPERLINK(Table20[[#This Row],[Map Link]],Table20[[#This Row],[Map Text]])</f>
        <v>Open Map</v>
      </c>
      <c r="F625" s="340" t="s">
        <v>2031</v>
      </c>
      <c r="G625" s="340" t="s">
        <v>769</v>
      </c>
      <c r="H625" s="340">
        <v>54.303055999999998</v>
      </c>
      <c r="I625" s="340">
        <v>-124.192778</v>
      </c>
      <c r="J625" s="340" t="s">
        <v>1591</v>
      </c>
      <c r="K625" s="340" t="s">
        <v>2608</v>
      </c>
      <c r="L625" s="348" t="s">
        <v>181</v>
      </c>
      <c r="M625" s="340"/>
      <c r="N625" s="340"/>
      <c r="O625" s="340"/>
      <c r="Y625" s="24"/>
      <c r="Z625" s="24"/>
      <c r="AA625" s="24"/>
      <c r="AB625" s="24"/>
      <c r="AC625" s="24"/>
      <c r="AD625" s="24"/>
      <c r="AE625" s="24"/>
      <c r="AF625" s="24"/>
      <c r="AG625" s="24"/>
      <c r="AH625" s="24"/>
      <c r="AI625" s="24"/>
      <c r="AJ625" s="24"/>
      <c r="AK625" s="24"/>
      <c r="AL625" s="24"/>
      <c r="AM625" s="24"/>
      <c r="AN625" s="24"/>
      <c r="AO625" s="24"/>
    </row>
    <row r="626" spans="2:41" x14ac:dyDescent="0.25">
      <c r="B626" s="340">
        <v>64923</v>
      </c>
      <c r="C626" s="340" t="s">
        <v>2609</v>
      </c>
      <c r="D626" s="340" t="s">
        <v>1590</v>
      </c>
      <c r="E626" s="349" t="str">
        <f>HYPERLINK(Table20[[#This Row],[Map Link]],Table20[[#This Row],[Map Text]])</f>
        <v>Open Map</v>
      </c>
      <c r="F626" s="340" t="s">
        <v>2031</v>
      </c>
      <c r="G626" s="340" t="s">
        <v>769</v>
      </c>
      <c r="H626" s="340">
        <v>53.549816999999997</v>
      </c>
      <c r="I626" s="340">
        <v>-124.28479299999999</v>
      </c>
      <c r="J626" s="340" t="s">
        <v>1591</v>
      </c>
      <c r="K626" s="340" t="s">
        <v>2610</v>
      </c>
      <c r="L626" s="348" t="s">
        <v>181</v>
      </c>
      <c r="M626" s="340"/>
      <c r="N626" s="340"/>
      <c r="O626" s="340"/>
      <c r="Y626" s="24"/>
      <c r="Z626" s="24"/>
      <c r="AA626" s="24"/>
      <c r="AB626" s="24"/>
      <c r="AC626" s="24"/>
      <c r="AD626" s="24"/>
      <c r="AE626" s="24"/>
      <c r="AF626" s="24"/>
      <c r="AG626" s="24"/>
      <c r="AH626" s="24"/>
      <c r="AI626" s="24"/>
      <c r="AJ626" s="24"/>
      <c r="AK626" s="24"/>
      <c r="AL626" s="24"/>
      <c r="AM626" s="24"/>
      <c r="AN626" s="24"/>
      <c r="AO626" s="24"/>
    </row>
    <row r="627" spans="2:41" x14ac:dyDescent="0.25">
      <c r="B627" s="340">
        <v>18543</v>
      </c>
      <c r="C627" s="340" t="s">
        <v>797</v>
      </c>
      <c r="D627" s="340" t="s">
        <v>1036</v>
      </c>
      <c r="E627" s="349" t="str">
        <f>HYPERLINK(Table20[[#This Row],[Map Link]],Table20[[#This Row],[Map Text]])</f>
        <v>Open Map</v>
      </c>
      <c r="F627" s="340" t="s">
        <v>2031</v>
      </c>
      <c r="G627" s="340" t="s">
        <v>769</v>
      </c>
      <c r="H627" s="340">
        <v>54.083139000000003</v>
      </c>
      <c r="I627" s="340">
        <v>-125.73486</v>
      </c>
      <c r="J627" s="340" t="s">
        <v>1591</v>
      </c>
      <c r="K627" s="340" t="s">
        <v>2611</v>
      </c>
      <c r="L627" s="348" t="s">
        <v>103</v>
      </c>
      <c r="M627" s="340"/>
      <c r="N627" s="340"/>
      <c r="O627" s="340"/>
      <c r="Y627" s="24"/>
      <c r="Z627" s="24"/>
      <c r="AA627" s="24"/>
      <c r="AB627" s="24"/>
      <c r="AC627" s="24"/>
      <c r="AD627" s="24"/>
      <c r="AE627" s="24"/>
      <c r="AF627" s="24"/>
      <c r="AG627" s="24"/>
      <c r="AH627" s="24"/>
      <c r="AI627" s="24"/>
      <c r="AJ627" s="24"/>
      <c r="AK627" s="24"/>
      <c r="AL627" s="24"/>
      <c r="AM627" s="24"/>
      <c r="AN627" s="24"/>
      <c r="AO627" s="24"/>
    </row>
    <row r="628" spans="2:41" x14ac:dyDescent="0.25">
      <c r="B628" s="340">
        <v>64941</v>
      </c>
      <c r="C628" s="340" t="s">
        <v>2612</v>
      </c>
      <c r="D628" s="340" t="s">
        <v>1590</v>
      </c>
      <c r="E628" s="349" t="str">
        <f>HYPERLINK(Table20[[#This Row],[Map Link]],Table20[[#This Row],[Map Text]])</f>
        <v>Open Map</v>
      </c>
      <c r="F628" s="340" t="s">
        <v>2031</v>
      </c>
      <c r="G628" s="340" t="s">
        <v>769</v>
      </c>
      <c r="H628" s="340">
        <v>54.818055999999999</v>
      </c>
      <c r="I628" s="340">
        <v>-124.95138900000001</v>
      </c>
      <c r="J628" s="340" t="s">
        <v>1591</v>
      </c>
      <c r="K628" s="340" t="s">
        <v>2613</v>
      </c>
      <c r="L628" s="348" t="s">
        <v>181</v>
      </c>
      <c r="M628" s="340"/>
      <c r="N628" s="340"/>
      <c r="O628" s="340"/>
      <c r="Y628" s="24"/>
      <c r="Z628" s="24"/>
      <c r="AA628" s="24"/>
      <c r="AB628" s="24"/>
      <c r="AC628" s="24"/>
      <c r="AD628" s="24"/>
      <c r="AE628" s="24"/>
      <c r="AF628" s="24"/>
      <c r="AG628" s="24"/>
      <c r="AH628" s="24"/>
      <c r="AI628" s="24"/>
      <c r="AJ628" s="24"/>
      <c r="AK628" s="24"/>
      <c r="AL628" s="24"/>
      <c r="AM628" s="24"/>
      <c r="AN628" s="24"/>
      <c r="AO628" s="24"/>
    </row>
    <row r="629" spans="2:41" x14ac:dyDescent="0.25">
      <c r="B629" s="340">
        <v>60089</v>
      </c>
      <c r="C629" s="340" t="s">
        <v>2614</v>
      </c>
      <c r="D629" s="340" t="s">
        <v>1590</v>
      </c>
      <c r="E629" s="349" t="str">
        <f>HYPERLINK(Table20[[#This Row],[Map Link]],Table20[[#This Row],[Map Text]])</f>
        <v>Open Map</v>
      </c>
      <c r="F629" s="340" t="s">
        <v>2031</v>
      </c>
      <c r="G629" s="340" t="s">
        <v>769</v>
      </c>
      <c r="H629" s="340">
        <v>55.079721999999997</v>
      </c>
      <c r="I629" s="340">
        <v>-125.55111100000001</v>
      </c>
      <c r="J629" s="340" t="s">
        <v>1591</v>
      </c>
      <c r="K629" s="340" t="s">
        <v>2615</v>
      </c>
      <c r="L629" s="348" t="s">
        <v>181</v>
      </c>
      <c r="M629" s="340"/>
      <c r="N629" s="340"/>
      <c r="O629" s="340"/>
      <c r="Y629" s="24"/>
      <c r="Z629" s="24"/>
      <c r="AA629" s="24"/>
      <c r="AB629" s="24"/>
      <c r="AC629" s="24"/>
      <c r="AD629" s="24"/>
      <c r="AE629" s="24"/>
      <c r="AF629" s="24"/>
      <c r="AG629" s="24"/>
      <c r="AH629" s="24"/>
      <c r="AI629" s="24"/>
      <c r="AJ629" s="24"/>
      <c r="AK629" s="24"/>
      <c r="AL629" s="24"/>
      <c r="AM629" s="24"/>
      <c r="AN629" s="24"/>
      <c r="AO629" s="24"/>
    </row>
    <row r="630" spans="2:41" x14ac:dyDescent="0.25">
      <c r="B630" s="340">
        <v>18587</v>
      </c>
      <c r="C630" s="340" t="s">
        <v>812</v>
      </c>
      <c r="D630" s="340" t="s">
        <v>1597</v>
      </c>
      <c r="E630" s="349" t="str">
        <f>HYPERLINK(Table20[[#This Row],[Map Link]],Table20[[#This Row],[Map Text]])</f>
        <v>Open Map</v>
      </c>
      <c r="F630" s="340" t="s">
        <v>494</v>
      </c>
      <c r="G630" s="340" t="s">
        <v>495</v>
      </c>
      <c r="H630" s="340">
        <v>53.866501</v>
      </c>
      <c r="I630" s="340">
        <v>-123.20143400000001</v>
      </c>
      <c r="J630" s="340" t="s">
        <v>1591</v>
      </c>
      <c r="K630" s="340" t="s">
        <v>2616</v>
      </c>
      <c r="L630" s="348" t="s">
        <v>103</v>
      </c>
      <c r="M630" s="340"/>
      <c r="N630" s="340"/>
      <c r="O630" s="340"/>
      <c r="Y630" s="24"/>
      <c r="Z630" s="24"/>
      <c r="AA630" s="24"/>
      <c r="AB630" s="24"/>
      <c r="AC630" s="24"/>
      <c r="AD630" s="24"/>
      <c r="AE630" s="24"/>
      <c r="AF630" s="24"/>
      <c r="AG630" s="24"/>
      <c r="AH630" s="24"/>
      <c r="AI630" s="24"/>
      <c r="AJ630" s="24"/>
      <c r="AK630" s="24"/>
      <c r="AL630" s="24"/>
      <c r="AM630" s="24"/>
      <c r="AN630" s="24"/>
      <c r="AO630" s="24"/>
    </row>
    <row r="631" spans="2:41" x14ac:dyDescent="0.25">
      <c r="B631" s="340">
        <v>18602</v>
      </c>
      <c r="C631" s="340" t="s">
        <v>822</v>
      </c>
      <c r="D631" s="340" t="s">
        <v>1880</v>
      </c>
      <c r="E631" s="349" t="str">
        <f>HYPERLINK(Table20[[#This Row],[Map Link]],Table20[[#This Row],[Map Text]])</f>
        <v>Open Map</v>
      </c>
      <c r="F631" s="340" t="s">
        <v>2031</v>
      </c>
      <c r="G631" s="340" t="s">
        <v>769</v>
      </c>
      <c r="H631" s="340">
        <v>54.696666999999998</v>
      </c>
      <c r="I631" s="340">
        <v>-127.050833</v>
      </c>
      <c r="J631" s="340" t="s">
        <v>1591</v>
      </c>
      <c r="K631" s="340" t="s">
        <v>2617</v>
      </c>
      <c r="L631" s="348" t="s">
        <v>103</v>
      </c>
      <c r="M631" s="340"/>
      <c r="N631" s="340"/>
      <c r="O631" s="340"/>
      <c r="Y631" s="24"/>
      <c r="Z631" s="24"/>
      <c r="AA631" s="24"/>
      <c r="AB631" s="24"/>
      <c r="AC631" s="24"/>
      <c r="AD631" s="24"/>
      <c r="AE631" s="24"/>
      <c r="AF631" s="24"/>
      <c r="AG631" s="24"/>
      <c r="AH631" s="24"/>
      <c r="AI631" s="24"/>
      <c r="AJ631" s="24"/>
      <c r="AK631" s="24"/>
      <c r="AL631" s="24"/>
      <c r="AM631" s="24"/>
      <c r="AN631" s="24"/>
      <c r="AO631" s="24"/>
    </row>
    <row r="632" spans="2:41" x14ac:dyDescent="0.25">
      <c r="B632" s="340">
        <v>27511</v>
      </c>
      <c r="C632" s="340" t="s">
        <v>835</v>
      </c>
      <c r="D632" s="340" t="s">
        <v>1780</v>
      </c>
      <c r="E632" s="349" t="str">
        <f>HYPERLINK(Table20[[#This Row],[Map Link]],Table20[[#This Row],[Map Text]])</f>
        <v>Open Map</v>
      </c>
      <c r="F632" s="340" t="s">
        <v>825</v>
      </c>
      <c r="G632" s="340" t="s">
        <v>826</v>
      </c>
      <c r="H632" s="340">
        <v>54.516388999999997</v>
      </c>
      <c r="I632" s="340">
        <v>-128.59972200000001</v>
      </c>
      <c r="J632" s="340" t="s">
        <v>1591</v>
      </c>
      <c r="K632" s="340" t="s">
        <v>2618</v>
      </c>
      <c r="L632" s="348" t="s">
        <v>103</v>
      </c>
      <c r="M632" s="340"/>
      <c r="N632" s="340"/>
      <c r="O632" s="340"/>
      <c r="Y632" s="24"/>
      <c r="Z632" s="24"/>
      <c r="AA632" s="24"/>
      <c r="AB632" s="24"/>
      <c r="AC632" s="24"/>
      <c r="AD632" s="24"/>
      <c r="AE632" s="24"/>
      <c r="AF632" s="24"/>
      <c r="AG632" s="24"/>
      <c r="AH632" s="24"/>
      <c r="AI632" s="24"/>
      <c r="AJ632" s="24"/>
      <c r="AK632" s="24"/>
      <c r="AL632" s="24"/>
      <c r="AM632" s="24"/>
      <c r="AN632" s="24"/>
      <c r="AO632" s="24"/>
    </row>
    <row r="633" spans="2:41" x14ac:dyDescent="0.25">
      <c r="B633" s="340">
        <v>64933</v>
      </c>
      <c r="C633" s="340" t="s">
        <v>2619</v>
      </c>
      <c r="D633" s="340" t="s">
        <v>1590</v>
      </c>
      <c r="E633" s="349" t="str">
        <f>HYPERLINK(Table20[[#This Row],[Map Link]],Table20[[#This Row],[Map Text]])</f>
        <v>Open Map</v>
      </c>
      <c r="F633" s="340" t="s">
        <v>2031</v>
      </c>
      <c r="G633" s="340" t="s">
        <v>769</v>
      </c>
      <c r="H633" s="340">
        <v>54.612499999999997</v>
      </c>
      <c r="I633" s="340">
        <v>-124.20055600000001</v>
      </c>
      <c r="J633" s="340" t="s">
        <v>1591</v>
      </c>
      <c r="K633" s="340" t="s">
        <v>2620</v>
      </c>
      <c r="L633" s="348" t="s">
        <v>181</v>
      </c>
      <c r="M633" s="340"/>
      <c r="N633" s="340"/>
      <c r="O633" s="340"/>
      <c r="Y633" s="24"/>
      <c r="Z633" s="24"/>
      <c r="AA633" s="24"/>
      <c r="AB633" s="24"/>
      <c r="AC633" s="24"/>
      <c r="AD633" s="24"/>
      <c r="AE633" s="24"/>
      <c r="AF633" s="24"/>
      <c r="AG633" s="24"/>
      <c r="AH633" s="24"/>
      <c r="AI633" s="24"/>
      <c r="AJ633" s="24"/>
      <c r="AK633" s="24"/>
      <c r="AL633" s="24"/>
      <c r="AM633" s="24"/>
      <c r="AN633" s="24"/>
      <c r="AO633" s="24"/>
    </row>
    <row r="634" spans="2:41" x14ac:dyDescent="0.25">
      <c r="B634" s="340">
        <v>54790</v>
      </c>
      <c r="C634" s="340" t="s">
        <v>2621</v>
      </c>
      <c r="D634" s="340" t="s">
        <v>1597</v>
      </c>
      <c r="E634" s="349" t="str">
        <f>HYPERLINK(Table20[[#This Row],[Map Link]],Table20[[#This Row],[Map Text]])</f>
        <v>Open Map</v>
      </c>
      <c r="F634" s="340" t="s">
        <v>2031</v>
      </c>
      <c r="G634" s="340" t="s">
        <v>769</v>
      </c>
      <c r="H634" s="340">
        <v>53.266458999999998</v>
      </c>
      <c r="I634" s="340">
        <v>-126.068175</v>
      </c>
      <c r="J634" s="340" t="s">
        <v>1591</v>
      </c>
      <c r="K634" s="340" t="s">
        <v>2622</v>
      </c>
      <c r="L634" s="348" t="s">
        <v>103</v>
      </c>
      <c r="M634" s="340"/>
      <c r="N634" s="340"/>
      <c r="O634" s="340"/>
      <c r="Y634" s="24"/>
      <c r="Z634" s="24"/>
      <c r="AA634" s="24"/>
      <c r="AB634" s="24"/>
      <c r="AC634" s="24"/>
      <c r="AD634" s="24"/>
      <c r="AE634" s="24"/>
      <c r="AF634" s="24"/>
      <c r="AG634" s="24"/>
      <c r="AH634" s="24"/>
      <c r="AI634" s="24"/>
      <c r="AJ634" s="24"/>
      <c r="AK634" s="24"/>
      <c r="AL634" s="24"/>
      <c r="AM634" s="24"/>
      <c r="AN634" s="24"/>
      <c r="AO634" s="24"/>
    </row>
    <row r="635" spans="2:41" x14ac:dyDescent="0.25">
      <c r="B635" s="340">
        <v>27516</v>
      </c>
      <c r="C635" s="340" t="s">
        <v>836</v>
      </c>
      <c r="D635" s="340" t="s">
        <v>1036</v>
      </c>
      <c r="E635" s="349" t="str">
        <f>HYPERLINK(Table20[[#This Row],[Map Link]],Table20[[#This Row],[Map Text]])</f>
        <v>Open Map</v>
      </c>
      <c r="F635" s="340" t="s">
        <v>825</v>
      </c>
      <c r="G635" s="340" t="s">
        <v>826</v>
      </c>
      <c r="H635" s="340">
        <v>54.516441</v>
      </c>
      <c r="I635" s="340">
        <v>-128.53496899999999</v>
      </c>
      <c r="J635" s="340" t="s">
        <v>1591</v>
      </c>
      <c r="K635" s="340" t="s">
        <v>2623</v>
      </c>
      <c r="L635" s="348" t="s">
        <v>103</v>
      </c>
      <c r="M635" s="340"/>
      <c r="N635" s="340"/>
      <c r="O635" s="340"/>
      <c r="Y635" s="24"/>
      <c r="Z635" s="24"/>
      <c r="AA635" s="24"/>
      <c r="AB635" s="24"/>
      <c r="AC635" s="24"/>
      <c r="AD635" s="24"/>
      <c r="AE635" s="24"/>
      <c r="AF635" s="24"/>
      <c r="AG635" s="24"/>
      <c r="AH635" s="24"/>
      <c r="AI635" s="24"/>
      <c r="AJ635" s="24"/>
      <c r="AK635" s="24"/>
      <c r="AL635" s="24"/>
      <c r="AM635" s="24"/>
      <c r="AN635" s="24"/>
      <c r="AO635" s="24"/>
    </row>
    <row r="636" spans="2:41" x14ac:dyDescent="0.25">
      <c r="B636" s="340">
        <v>19966</v>
      </c>
      <c r="C636" s="340" t="s">
        <v>774</v>
      </c>
      <c r="D636" s="340" t="s">
        <v>1036</v>
      </c>
      <c r="E636" s="349" t="str">
        <f>HYPERLINK(Table20[[#This Row],[Map Link]],Table20[[#This Row],[Map Text]])</f>
        <v>Open Map</v>
      </c>
      <c r="F636" s="340" t="s">
        <v>2031</v>
      </c>
      <c r="G636" s="340" t="s">
        <v>769</v>
      </c>
      <c r="H636" s="340">
        <v>54.199809000000002</v>
      </c>
      <c r="I636" s="340">
        <v>-125.601527</v>
      </c>
      <c r="J636" s="340" t="s">
        <v>1591</v>
      </c>
      <c r="K636" s="340" t="s">
        <v>2624</v>
      </c>
      <c r="L636" s="348" t="s">
        <v>103</v>
      </c>
      <c r="M636" s="340"/>
      <c r="N636" s="340"/>
      <c r="O636" s="340"/>
      <c r="Y636" s="24"/>
      <c r="Z636" s="24"/>
      <c r="AA636" s="24"/>
      <c r="AB636" s="24"/>
      <c r="AC636" s="24"/>
      <c r="AD636" s="24"/>
      <c r="AE636" s="24"/>
      <c r="AF636" s="24"/>
      <c r="AG636" s="24"/>
      <c r="AH636" s="24"/>
      <c r="AI636" s="24"/>
      <c r="AJ636" s="24"/>
      <c r="AK636" s="24"/>
      <c r="AL636" s="24"/>
      <c r="AM636" s="24"/>
      <c r="AN636" s="24"/>
      <c r="AO636" s="24"/>
    </row>
    <row r="637" spans="2:41" x14ac:dyDescent="0.25">
      <c r="B637" s="340">
        <v>60065</v>
      </c>
      <c r="C637" s="340" t="s">
        <v>2625</v>
      </c>
      <c r="D637" s="340" t="s">
        <v>1590</v>
      </c>
      <c r="E637" s="349" t="str">
        <f>HYPERLINK(Table20[[#This Row],[Map Link]],Table20[[#This Row],[Map Text]])</f>
        <v>Open Map</v>
      </c>
      <c r="F637" s="340" t="s">
        <v>2031</v>
      </c>
      <c r="G637" s="340" t="s">
        <v>769</v>
      </c>
      <c r="H637" s="340">
        <v>54.801667000000002</v>
      </c>
      <c r="I637" s="340">
        <v>-124.6825</v>
      </c>
      <c r="J637" s="340" t="s">
        <v>1591</v>
      </c>
      <c r="K637" s="340" t="s">
        <v>2626</v>
      </c>
      <c r="L637" s="348" t="s">
        <v>181</v>
      </c>
      <c r="M637" s="340"/>
      <c r="N637" s="340"/>
      <c r="O637" s="340"/>
      <c r="Y637" s="24"/>
      <c r="Z637" s="24"/>
      <c r="AA637" s="24"/>
      <c r="AB637" s="24"/>
      <c r="AC637" s="24"/>
      <c r="AD637" s="24"/>
      <c r="AE637" s="24"/>
      <c r="AF637" s="24"/>
      <c r="AG637" s="24"/>
      <c r="AH637" s="24"/>
      <c r="AI637" s="24"/>
      <c r="AJ637" s="24"/>
      <c r="AK637" s="24"/>
      <c r="AL637" s="24"/>
      <c r="AM637" s="24"/>
      <c r="AN637" s="24"/>
      <c r="AO637" s="24"/>
    </row>
    <row r="638" spans="2:41" x14ac:dyDescent="0.25">
      <c r="B638" s="340">
        <v>20985</v>
      </c>
      <c r="C638" s="340" t="s">
        <v>779</v>
      </c>
      <c r="D638" s="340" t="s">
        <v>1036</v>
      </c>
      <c r="E638" s="349" t="str">
        <f>HYPERLINK(Table20[[#This Row],[Map Link]],Table20[[#This Row],[Map Text]])</f>
        <v>Open Map</v>
      </c>
      <c r="F638" s="340" t="s">
        <v>2031</v>
      </c>
      <c r="G638" s="340" t="s">
        <v>769</v>
      </c>
      <c r="H638" s="340">
        <v>54.499803</v>
      </c>
      <c r="I638" s="340">
        <v>-126.301562</v>
      </c>
      <c r="J638" s="340" t="s">
        <v>1591</v>
      </c>
      <c r="K638" s="340" t="s">
        <v>2627</v>
      </c>
      <c r="L638" s="348" t="s">
        <v>103</v>
      </c>
      <c r="M638" s="340"/>
      <c r="N638" s="340"/>
      <c r="O638" s="340"/>
      <c r="Y638" s="24"/>
      <c r="Z638" s="24"/>
      <c r="AA638" s="24"/>
      <c r="AB638" s="24"/>
      <c r="AC638" s="24"/>
      <c r="AD638" s="24"/>
      <c r="AE638" s="24"/>
      <c r="AF638" s="24"/>
      <c r="AG638" s="24"/>
      <c r="AH638" s="24"/>
      <c r="AI638" s="24"/>
      <c r="AJ638" s="24"/>
      <c r="AK638" s="24"/>
      <c r="AL638" s="24"/>
      <c r="AM638" s="24"/>
      <c r="AN638" s="24"/>
      <c r="AO638" s="24"/>
    </row>
    <row r="639" spans="2:41" x14ac:dyDescent="0.25">
      <c r="B639" s="340">
        <v>20984</v>
      </c>
      <c r="C639" s="340" t="s">
        <v>784</v>
      </c>
      <c r="D639" s="340" t="s">
        <v>1036</v>
      </c>
      <c r="E639" s="349" t="str">
        <f>HYPERLINK(Table20[[#This Row],[Map Link]],Table20[[#This Row],[Map Text]])</f>
        <v>Open Map</v>
      </c>
      <c r="F639" s="340" t="s">
        <v>2031</v>
      </c>
      <c r="G639" s="340" t="s">
        <v>769</v>
      </c>
      <c r="H639" s="340">
        <v>54.799810000000001</v>
      </c>
      <c r="I639" s="340">
        <v>-126.134901</v>
      </c>
      <c r="J639" s="340" t="s">
        <v>1591</v>
      </c>
      <c r="K639" s="340" t="s">
        <v>2628</v>
      </c>
      <c r="L639" s="348" t="s">
        <v>103</v>
      </c>
      <c r="M639" s="340"/>
      <c r="N639" s="340"/>
      <c r="O639" s="340"/>
      <c r="Y639" s="24"/>
      <c r="Z639" s="24"/>
      <c r="AA639" s="24"/>
      <c r="AB639" s="24"/>
      <c r="AC639" s="24"/>
      <c r="AD639" s="24"/>
      <c r="AE639" s="24"/>
      <c r="AF639" s="24"/>
      <c r="AG639" s="24"/>
      <c r="AH639" s="24"/>
      <c r="AI639" s="24"/>
      <c r="AJ639" s="24"/>
      <c r="AK639" s="24"/>
      <c r="AL639" s="24"/>
      <c r="AM639" s="24"/>
      <c r="AN639" s="24"/>
      <c r="AO639" s="24"/>
    </row>
    <row r="640" spans="2:41" x14ac:dyDescent="0.25">
      <c r="B640" s="340">
        <v>64837</v>
      </c>
      <c r="C640" s="340" t="s">
        <v>2629</v>
      </c>
      <c r="D640" s="340" t="s">
        <v>1590</v>
      </c>
      <c r="E640" s="349" t="str">
        <f>HYPERLINK(Table20[[#This Row],[Map Link]],Table20[[#This Row],[Map Text]])</f>
        <v>Open Map</v>
      </c>
      <c r="F640" s="340" t="s">
        <v>2031</v>
      </c>
      <c r="G640" s="340" t="s">
        <v>769</v>
      </c>
      <c r="H640" s="340">
        <v>55.146667000000001</v>
      </c>
      <c r="I640" s="340">
        <v>-126.59916699999999</v>
      </c>
      <c r="J640" s="340" t="s">
        <v>1591</v>
      </c>
      <c r="K640" s="340" t="s">
        <v>2630</v>
      </c>
      <c r="L640" s="348" t="s">
        <v>181</v>
      </c>
      <c r="M640" s="340"/>
      <c r="N640" s="340"/>
      <c r="O640" s="340"/>
      <c r="Y640" s="24"/>
      <c r="Z640" s="24"/>
      <c r="AA640" s="24"/>
      <c r="AB640" s="24"/>
      <c r="AC640" s="24"/>
      <c r="AD640" s="24"/>
      <c r="AE640" s="24"/>
      <c r="AF640" s="24"/>
      <c r="AG640" s="24"/>
      <c r="AH640" s="24"/>
      <c r="AI640" s="24"/>
      <c r="AJ640" s="24"/>
      <c r="AK640" s="24"/>
      <c r="AL640" s="24"/>
      <c r="AM640" s="24"/>
      <c r="AN640" s="24"/>
      <c r="AO640" s="24"/>
    </row>
    <row r="641" spans="2:41" x14ac:dyDescent="0.25">
      <c r="B641" s="340">
        <v>64889</v>
      </c>
      <c r="C641" s="340" t="s">
        <v>2631</v>
      </c>
      <c r="D641" s="340" t="s">
        <v>1590</v>
      </c>
      <c r="E641" s="349" t="str">
        <f>HYPERLINK(Table20[[#This Row],[Map Link]],Table20[[#This Row],[Map Text]])</f>
        <v>Open Map</v>
      </c>
      <c r="F641" s="340" t="s">
        <v>2031</v>
      </c>
      <c r="G641" s="340" t="s">
        <v>769</v>
      </c>
      <c r="H641" s="340">
        <v>54.813333</v>
      </c>
      <c r="I641" s="340">
        <v>-124.91249999999999</v>
      </c>
      <c r="J641" s="340" t="s">
        <v>1591</v>
      </c>
      <c r="K641" s="340" t="s">
        <v>2632</v>
      </c>
      <c r="L641" s="348" t="s">
        <v>181</v>
      </c>
      <c r="M641" s="340"/>
      <c r="N641" s="340"/>
      <c r="O641" s="340"/>
      <c r="Y641" s="24"/>
      <c r="Z641" s="24"/>
      <c r="AA641" s="24"/>
      <c r="AB641" s="24"/>
      <c r="AC641" s="24"/>
      <c r="AD641" s="24"/>
      <c r="AE641" s="24"/>
      <c r="AF641" s="24"/>
      <c r="AG641" s="24"/>
      <c r="AH641" s="24"/>
      <c r="AI641" s="24"/>
      <c r="AJ641" s="24"/>
      <c r="AK641" s="24"/>
      <c r="AL641" s="24"/>
      <c r="AM641" s="24"/>
      <c r="AN641" s="24"/>
      <c r="AO641" s="24"/>
    </row>
    <row r="642" spans="2:41" x14ac:dyDescent="0.25">
      <c r="B642" s="340">
        <v>60062</v>
      </c>
      <c r="C642" s="340" t="s">
        <v>2633</v>
      </c>
      <c r="D642" s="340" t="s">
        <v>1590</v>
      </c>
      <c r="E642" s="349" t="str">
        <f>HYPERLINK(Table20[[#This Row],[Map Link]],Table20[[#This Row],[Map Text]])</f>
        <v>Open Map</v>
      </c>
      <c r="F642" s="340" t="s">
        <v>2031</v>
      </c>
      <c r="G642" s="340" t="s">
        <v>769</v>
      </c>
      <c r="H642" s="340">
        <v>54.991943999999997</v>
      </c>
      <c r="I642" s="340">
        <v>-124.969444</v>
      </c>
      <c r="J642" s="340" t="s">
        <v>1591</v>
      </c>
      <c r="K642" s="340" t="s">
        <v>2634</v>
      </c>
      <c r="L642" s="348" t="s">
        <v>181</v>
      </c>
      <c r="M642" s="340"/>
      <c r="N642" s="340"/>
      <c r="O642" s="340"/>
      <c r="Y642" s="24"/>
      <c r="Z642" s="24"/>
      <c r="AA642" s="24"/>
      <c r="AB642" s="24"/>
      <c r="AC642" s="24"/>
      <c r="AD642" s="24"/>
      <c r="AE642" s="24"/>
      <c r="AF642" s="24"/>
      <c r="AG642" s="24"/>
      <c r="AH642" s="24"/>
      <c r="AI642" s="24"/>
      <c r="AJ642" s="24"/>
      <c r="AK642" s="24"/>
      <c r="AL642" s="24"/>
      <c r="AM642" s="24"/>
      <c r="AN642" s="24"/>
      <c r="AO642" s="24"/>
    </row>
    <row r="643" spans="2:41" x14ac:dyDescent="0.25">
      <c r="B643" s="340">
        <v>60063</v>
      </c>
      <c r="C643" s="340" t="s">
        <v>2635</v>
      </c>
      <c r="D643" s="340" t="s">
        <v>1590</v>
      </c>
      <c r="E643" s="349" t="str">
        <f>HYPERLINK(Table20[[#This Row],[Map Link]],Table20[[#This Row],[Map Text]])</f>
        <v>Open Map</v>
      </c>
      <c r="F643" s="340" t="s">
        <v>2031</v>
      </c>
      <c r="G643" s="340" t="s">
        <v>769</v>
      </c>
      <c r="H643" s="340">
        <v>54.971666999999997</v>
      </c>
      <c r="I643" s="340">
        <v>-124.966667</v>
      </c>
      <c r="J643" s="340" t="s">
        <v>1591</v>
      </c>
      <c r="K643" s="340" t="s">
        <v>2636</v>
      </c>
      <c r="L643" s="348" t="s">
        <v>181</v>
      </c>
      <c r="M643" s="340"/>
      <c r="N643" s="340"/>
      <c r="O643" s="340"/>
      <c r="Y643" s="24"/>
      <c r="Z643" s="24"/>
      <c r="AA643" s="24"/>
      <c r="AB643" s="24"/>
      <c r="AC643" s="24"/>
      <c r="AD643" s="24"/>
      <c r="AE643" s="24"/>
      <c r="AF643" s="24"/>
      <c r="AG643" s="24"/>
      <c r="AH643" s="24"/>
      <c r="AI643" s="24"/>
      <c r="AJ643" s="24"/>
      <c r="AK643" s="24"/>
      <c r="AL643" s="24"/>
      <c r="AM643" s="24"/>
      <c r="AN643" s="24"/>
      <c r="AO643" s="24"/>
    </row>
    <row r="644" spans="2:41" x14ac:dyDescent="0.25">
      <c r="B644" s="340">
        <v>60076</v>
      </c>
      <c r="C644" s="340" t="s">
        <v>2637</v>
      </c>
      <c r="D644" s="340" t="s">
        <v>1590</v>
      </c>
      <c r="E644" s="349" t="str">
        <f>HYPERLINK(Table20[[#This Row],[Map Link]],Table20[[#This Row],[Map Text]])</f>
        <v>Open Map</v>
      </c>
      <c r="F644" s="340" t="s">
        <v>2031</v>
      </c>
      <c r="G644" s="340" t="s">
        <v>769</v>
      </c>
      <c r="H644" s="340">
        <v>54.971944000000001</v>
      </c>
      <c r="I644" s="340">
        <v>-125.09222200000001</v>
      </c>
      <c r="J644" s="340" t="s">
        <v>1591</v>
      </c>
      <c r="K644" s="340" t="s">
        <v>2638</v>
      </c>
      <c r="L644" s="348" t="s">
        <v>181</v>
      </c>
      <c r="M644" s="340"/>
      <c r="N644" s="340"/>
      <c r="O644" s="340"/>
      <c r="Y644" s="24"/>
      <c r="Z644" s="24"/>
      <c r="AA644" s="24"/>
      <c r="AB644" s="24"/>
      <c r="AC644" s="24"/>
      <c r="AD644" s="24"/>
      <c r="AE644" s="24"/>
      <c r="AF644" s="24"/>
      <c r="AG644" s="24"/>
      <c r="AH644" s="24"/>
      <c r="AI644" s="24"/>
      <c r="AJ644" s="24"/>
      <c r="AK644" s="24"/>
      <c r="AL644" s="24"/>
      <c r="AM644" s="24"/>
      <c r="AN644" s="24"/>
      <c r="AO644" s="24"/>
    </row>
    <row r="645" spans="2:41" x14ac:dyDescent="0.25">
      <c r="B645" s="340">
        <v>60022</v>
      </c>
      <c r="C645" s="340" t="s">
        <v>2639</v>
      </c>
      <c r="D645" s="340" t="s">
        <v>1590</v>
      </c>
      <c r="E645" s="349" t="str">
        <f>HYPERLINK(Table20[[#This Row],[Map Link]],Table20[[#This Row],[Map Text]])</f>
        <v>Open Map</v>
      </c>
      <c r="F645" s="340" t="s">
        <v>2031</v>
      </c>
      <c r="G645" s="340" t="s">
        <v>769</v>
      </c>
      <c r="H645" s="340">
        <v>54.533332999999999</v>
      </c>
      <c r="I645" s="340">
        <v>-125.091667</v>
      </c>
      <c r="J645" s="340" t="s">
        <v>1591</v>
      </c>
      <c r="K645" s="340" t="s">
        <v>2640</v>
      </c>
      <c r="L645" s="348" t="s">
        <v>181</v>
      </c>
      <c r="M645" s="340"/>
      <c r="N645" s="340"/>
      <c r="O645" s="340"/>
      <c r="Y645" s="24"/>
      <c r="Z645" s="24"/>
      <c r="AA645" s="24"/>
      <c r="AB645" s="24"/>
      <c r="AC645" s="24"/>
      <c r="AD645" s="24"/>
      <c r="AE645" s="24"/>
      <c r="AF645" s="24"/>
      <c r="AG645" s="24"/>
      <c r="AH645" s="24"/>
      <c r="AI645" s="24"/>
      <c r="AJ645" s="24"/>
      <c r="AK645" s="24"/>
      <c r="AL645" s="24"/>
      <c r="AM645" s="24"/>
      <c r="AN645" s="24"/>
      <c r="AO645" s="24"/>
    </row>
    <row r="646" spans="2:41" x14ac:dyDescent="0.25">
      <c r="B646" s="340">
        <v>64782</v>
      </c>
      <c r="C646" s="340" t="s">
        <v>2641</v>
      </c>
      <c r="D646" s="340" t="s">
        <v>1590</v>
      </c>
      <c r="E646" s="349" t="str">
        <f>HYPERLINK(Table20[[#This Row],[Map Link]],Table20[[#This Row],[Map Text]])</f>
        <v>Open Map</v>
      </c>
      <c r="F646" s="340" t="s">
        <v>825</v>
      </c>
      <c r="G646" s="340" t="s">
        <v>826</v>
      </c>
      <c r="H646" s="340">
        <v>54.199761000000002</v>
      </c>
      <c r="I646" s="340">
        <v>-129.184977</v>
      </c>
      <c r="J646" s="340" t="s">
        <v>1591</v>
      </c>
      <c r="K646" s="340" t="s">
        <v>2642</v>
      </c>
      <c r="L646" s="348" t="s">
        <v>181</v>
      </c>
      <c r="M646" s="340"/>
      <c r="N646" s="340"/>
      <c r="O646" s="340"/>
      <c r="Y646" s="24"/>
      <c r="Z646" s="24"/>
      <c r="AA646" s="24"/>
      <c r="AB646" s="24"/>
      <c r="AC646" s="24"/>
      <c r="AD646" s="24"/>
      <c r="AE646" s="24"/>
      <c r="AF646" s="24"/>
      <c r="AG646" s="24"/>
      <c r="AH646" s="24"/>
      <c r="AI646" s="24"/>
      <c r="AJ646" s="24"/>
      <c r="AK646" s="24"/>
      <c r="AL646" s="24"/>
      <c r="AM646" s="24"/>
      <c r="AN646" s="24"/>
      <c r="AO646" s="24"/>
    </row>
    <row r="647" spans="2:41" x14ac:dyDescent="0.25">
      <c r="B647" s="340">
        <v>65847</v>
      </c>
      <c r="C647" s="340" t="s">
        <v>2643</v>
      </c>
      <c r="D647" s="340" t="s">
        <v>1590</v>
      </c>
      <c r="E647" s="349" t="str">
        <f>HYPERLINK(Table20[[#This Row],[Map Link]],Table20[[#This Row],[Map Text]])</f>
        <v>Open Map</v>
      </c>
      <c r="F647" s="340" t="s">
        <v>2031</v>
      </c>
      <c r="G647" s="340" t="s">
        <v>769</v>
      </c>
      <c r="H647" s="340">
        <v>54.049796000000001</v>
      </c>
      <c r="I647" s="340">
        <v>-126.45155</v>
      </c>
      <c r="J647" s="340" t="s">
        <v>1591</v>
      </c>
      <c r="K647" s="340" t="s">
        <v>2644</v>
      </c>
      <c r="L647" s="348" t="s">
        <v>181</v>
      </c>
      <c r="M647" s="340"/>
      <c r="N647" s="340"/>
      <c r="O647" s="340"/>
      <c r="Y647" s="24"/>
      <c r="Z647" s="24"/>
      <c r="AA647" s="24"/>
      <c r="AB647" s="24"/>
      <c r="AC647" s="24"/>
      <c r="AD647" s="24"/>
      <c r="AE647" s="24"/>
      <c r="AF647" s="24"/>
      <c r="AG647" s="24"/>
      <c r="AH647" s="24"/>
      <c r="AI647" s="24"/>
      <c r="AJ647" s="24"/>
      <c r="AK647" s="24"/>
      <c r="AL647" s="24"/>
      <c r="AM647" s="24"/>
      <c r="AN647" s="24"/>
      <c r="AO647" s="24"/>
    </row>
    <row r="648" spans="2:41" x14ac:dyDescent="0.25">
      <c r="B648" s="340">
        <v>65182</v>
      </c>
      <c r="C648" s="340" t="s">
        <v>2645</v>
      </c>
      <c r="D648" s="340" t="s">
        <v>1590</v>
      </c>
      <c r="E648" s="349" t="str">
        <f>HYPERLINK(Table20[[#This Row],[Map Link]],Table20[[#This Row],[Map Text]])</f>
        <v>Open Map</v>
      </c>
      <c r="F648" s="340" t="s">
        <v>825</v>
      </c>
      <c r="G648" s="340" t="s">
        <v>826</v>
      </c>
      <c r="H648" s="340">
        <v>55.266463000000002</v>
      </c>
      <c r="I648" s="340">
        <v>-127.601635</v>
      </c>
      <c r="J648" s="340" t="s">
        <v>1591</v>
      </c>
      <c r="K648" s="340" t="s">
        <v>2646</v>
      </c>
      <c r="L648" s="348" t="s">
        <v>181</v>
      </c>
      <c r="M648" s="340"/>
      <c r="N648" s="340"/>
      <c r="O648" s="340"/>
      <c r="Y648" s="24"/>
      <c r="Z648" s="24"/>
      <c r="AA648" s="24"/>
      <c r="AB648" s="24"/>
      <c r="AC648" s="24"/>
      <c r="AD648" s="24"/>
      <c r="AE648" s="24"/>
      <c r="AF648" s="24"/>
      <c r="AG648" s="24"/>
      <c r="AH648" s="24"/>
      <c r="AI648" s="24"/>
      <c r="AJ648" s="24"/>
      <c r="AK648" s="24"/>
      <c r="AL648" s="24"/>
      <c r="AM648" s="24"/>
      <c r="AN648" s="24"/>
      <c r="AO648" s="24"/>
    </row>
    <row r="649" spans="2:41" x14ac:dyDescent="0.25">
      <c r="B649" s="340">
        <v>60077</v>
      </c>
      <c r="C649" s="340" t="s">
        <v>2647</v>
      </c>
      <c r="D649" s="340" t="s">
        <v>1590</v>
      </c>
      <c r="E649" s="349" t="str">
        <f>HYPERLINK(Table20[[#This Row],[Map Link]],Table20[[#This Row],[Map Text]])</f>
        <v>Open Map</v>
      </c>
      <c r="F649" s="340" t="s">
        <v>2031</v>
      </c>
      <c r="G649" s="340" t="s">
        <v>769</v>
      </c>
      <c r="H649" s="340">
        <v>54.731943999999999</v>
      </c>
      <c r="I649" s="340">
        <v>-124.696389</v>
      </c>
      <c r="J649" s="340" t="s">
        <v>1591</v>
      </c>
      <c r="K649" s="340" t="s">
        <v>2648</v>
      </c>
      <c r="L649" s="348" t="s">
        <v>181</v>
      </c>
      <c r="M649" s="340"/>
      <c r="N649" s="340"/>
      <c r="O649" s="340"/>
      <c r="Y649" s="24"/>
      <c r="Z649" s="24"/>
      <c r="AA649" s="24"/>
      <c r="AB649" s="24"/>
      <c r="AC649" s="24"/>
      <c r="AD649" s="24"/>
      <c r="AE649" s="24"/>
      <c r="AF649" s="24"/>
      <c r="AG649" s="24"/>
      <c r="AH649" s="24"/>
      <c r="AI649" s="24"/>
      <c r="AJ649" s="24"/>
      <c r="AK649" s="24"/>
      <c r="AL649" s="24"/>
      <c r="AM649" s="24"/>
      <c r="AN649" s="24"/>
      <c r="AO649" s="24"/>
    </row>
    <row r="650" spans="2:41" x14ac:dyDescent="0.25">
      <c r="B650" s="340">
        <v>65165</v>
      </c>
      <c r="C650" s="340" t="s">
        <v>2649</v>
      </c>
      <c r="D650" s="340" t="s">
        <v>1590</v>
      </c>
      <c r="E650" s="349" t="str">
        <f>HYPERLINK(Table20[[#This Row],[Map Link]],Table20[[#This Row],[Map Text]])</f>
        <v>Open Map</v>
      </c>
      <c r="F650" s="340" t="s">
        <v>825</v>
      </c>
      <c r="G650" s="340" t="s">
        <v>826</v>
      </c>
      <c r="H650" s="340">
        <v>55.066454999999998</v>
      </c>
      <c r="I650" s="340">
        <v>-128.034975</v>
      </c>
      <c r="J650" s="340" t="s">
        <v>1591</v>
      </c>
      <c r="K650" s="340" t="s">
        <v>2650</v>
      </c>
      <c r="L650" s="348" t="s">
        <v>181</v>
      </c>
      <c r="M650" s="340"/>
      <c r="N650" s="340"/>
      <c r="O650" s="340"/>
      <c r="Y650" s="24"/>
      <c r="Z650" s="24"/>
      <c r="AA650" s="24"/>
      <c r="AB650" s="24"/>
      <c r="AC650" s="24"/>
      <c r="AD650" s="24"/>
      <c r="AE650" s="24"/>
      <c r="AF650" s="24"/>
      <c r="AG650" s="24"/>
      <c r="AH650" s="24"/>
      <c r="AI650" s="24"/>
      <c r="AJ650" s="24"/>
      <c r="AK650" s="24"/>
      <c r="AL650" s="24"/>
      <c r="AM650" s="24"/>
      <c r="AN650" s="24"/>
      <c r="AO650" s="24"/>
    </row>
    <row r="651" spans="2:41" x14ac:dyDescent="0.25">
      <c r="B651" s="340">
        <v>25157</v>
      </c>
      <c r="C651" s="340" t="s">
        <v>828</v>
      </c>
      <c r="D651" s="340" t="s">
        <v>1036</v>
      </c>
      <c r="E651" s="349" t="str">
        <f>HYPERLINK(Table20[[#This Row],[Map Link]],Table20[[#This Row],[Map Text]])</f>
        <v>Open Map</v>
      </c>
      <c r="F651" s="340" t="s">
        <v>825</v>
      </c>
      <c r="G651" s="340" t="s">
        <v>826</v>
      </c>
      <c r="H651" s="340">
        <v>55.266463000000002</v>
      </c>
      <c r="I651" s="340">
        <v>-127.618303</v>
      </c>
      <c r="J651" s="340" t="s">
        <v>1591</v>
      </c>
      <c r="K651" s="340" t="s">
        <v>2651</v>
      </c>
      <c r="L651" s="348" t="s">
        <v>103</v>
      </c>
      <c r="M651" s="340"/>
      <c r="N651" s="340"/>
      <c r="O651" s="340"/>
      <c r="Y651" s="24"/>
      <c r="Z651" s="24"/>
      <c r="AA651" s="24"/>
      <c r="AB651" s="24"/>
      <c r="AC651" s="24"/>
      <c r="AD651" s="24"/>
      <c r="AE651" s="24"/>
      <c r="AF651" s="24"/>
      <c r="AG651" s="24"/>
      <c r="AH651" s="24"/>
      <c r="AI651" s="24"/>
      <c r="AJ651" s="24"/>
      <c r="AK651" s="24"/>
      <c r="AL651" s="24"/>
      <c r="AM651" s="24"/>
      <c r="AN651" s="24"/>
      <c r="AO651" s="24"/>
    </row>
    <row r="652" spans="2:41" x14ac:dyDescent="0.25">
      <c r="B652" s="340">
        <v>64937</v>
      </c>
      <c r="C652" s="340" t="s">
        <v>2652</v>
      </c>
      <c r="D652" s="340" t="s">
        <v>1590</v>
      </c>
      <c r="E652" s="349" t="str">
        <f>HYPERLINK(Table20[[#This Row],[Map Link]],Table20[[#This Row],[Map Text]])</f>
        <v>Open Map</v>
      </c>
      <c r="F652" s="340" t="s">
        <v>2031</v>
      </c>
      <c r="G652" s="340" t="s">
        <v>769</v>
      </c>
      <c r="H652" s="340">
        <v>54.574722000000001</v>
      </c>
      <c r="I652" s="340">
        <v>-125.16194400000001</v>
      </c>
      <c r="J652" s="340" t="s">
        <v>1591</v>
      </c>
      <c r="K652" s="340" t="s">
        <v>2653</v>
      </c>
      <c r="L652" s="348" t="s">
        <v>181</v>
      </c>
      <c r="M652" s="340"/>
      <c r="N652" s="340"/>
      <c r="O652" s="340"/>
      <c r="Y652" s="24"/>
      <c r="Z652" s="24"/>
      <c r="AA652" s="24"/>
      <c r="AB652" s="24"/>
      <c r="AC652" s="24"/>
      <c r="AD652" s="24"/>
      <c r="AE652" s="24"/>
      <c r="AF652" s="24"/>
      <c r="AG652" s="24"/>
      <c r="AH652" s="24"/>
      <c r="AI652" s="24"/>
      <c r="AJ652" s="24"/>
      <c r="AK652" s="24"/>
      <c r="AL652" s="24"/>
      <c r="AM652" s="24"/>
      <c r="AN652" s="24"/>
      <c r="AO652" s="24"/>
    </row>
    <row r="653" spans="2:41" x14ac:dyDescent="0.25">
      <c r="B653" s="340">
        <v>67908</v>
      </c>
      <c r="C653" s="340" t="s">
        <v>2654</v>
      </c>
      <c r="D653" s="340" t="s">
        <v>1590</v>
      </c>
      <c r="E653" s="349" t="str">
        <f>HYPERLINK(Table20[[#This Row],[Map Link]],Table20[[#This Row],[Map Text]])</f>
        <v>Open Map</v>
      </c>
      <c r="F653" s="340" t="s">
        <v>2031</v>
      </c>
      <c r="G653" s="340" t="s">
        <v>769</v>
      </c>
      <c r="H653" s="340">
        <v>53.59</v>
      </c>
      <c r="I653" s="340">
        <v>-123.444444</v>
      </c>
      <c r="J653" s="340" t="s">
        <v>1591</v>
      </c>
      <c r="K653" s="340" t="s">
        <v>2655</v>
      </c>
      <c r="L653" s="348" t="s">
        <v>181</v>
      </c>
      <c r="M653" s="340"/>
      <c r="N653" s="340"/>
      <c r="O653" s="340"/>
      <c r="Y653" s="24"/>
      <c r="Z653" s="24"/>
      <c r="AA653" s="24"/>
      <c r="AB653" s="24"/>
      <c r="AC653" s="24"/>
      <c r="AD653" s="24"/>
      <c r="AE653" s="24"/>
      <c r="AF653" s="24"/>
      <c r="AG653" s="24"/>
      <c r="AH653" s="24"/>
      <c r="AI653" s="24"/>
      <c r="AJ653" s="24"/>
      <c r="AK653" s="24"/>
      <c r="AL653" s="24"/>
      <c r="AM653" s="24"/>
      <c r="AN653" s="24"/>
      <c r="AO653" s="24"/>
    </row>
    <row r="654" spans="2:41" x14ac:dyDescent="0.25">
      <c r="B654" s="340">
        <v>65105</v>
      </c>
      <c r="C654" s="340" t="s">
        <v>2656</v>
      </c>
      <c r="D654" s="340" t="s">
        <v>1590</v>
      </c>
      <c r="E654" s="349" t="str">
        <f>HYPERLINK(Table20[[#This Row],[Map Link]],Table20[[#This Row],[Map Text]])</f>
        <v>Open Map</v>
      </c>
      <c r="F654" s="340" t="s">
        <v>2031</v>
      </c>
      <c r="G654" s="340" t="s">
        <v>769</v>
      </c>
      <c r="H654" s="340">
        <v>53.066457</v>
      </c>
      <c r="I654" s="340">
        <v>-126.034834</v>
      </c>
      <c r="J654" s="340" t="s">
        <v>1591</v>
      </c>
      <c r="K654" s="340" t="s">
        <v>2657</v>
      </c>
      <c r="L654" s="348" t="s">
        <v>181</v>
      </c>
      <c r="M654" s="340"/>
      <c r="N654" s="340"/>
      <c r="O654" s="340"/>
      <c r="Y654" s="24"/>
      <c r="Z654" s="24"/>
      <c r="AA654" s="24"/>
      <c r="AB654" s="24"/>
      <c r="AC654" s="24"/>
      <c r="AD654" s="24"/>
      <c r="AE654" s="24"/>
      <c r="AF654" s="24"/>
      <c r="AG654" s="24"/>
      <c r="AH654" s="24"/>
      <c r="AI654" s="24"/>
      <c r="AJ654" s="24"/>
      <c r="AK654" s="24"/>
      <c r="AL654" s="24"/>
      <c r="AM654" s="24"/>
      <c r="AN654" s="24"/>
      <c r="AO654" s="24"/>
    </row>
    <row r="655" spans="2:41" x14ac:dyDescent="0.25">
      <c r="B655" s="340">
        <v>65108</v>
      </c>
      <c r="C655" s="340" t="s">
        <v>2658</v>
      </c>
      <c r="D655" s="340" t="s">
        <v>1590</v>
      </c>
      <c r="E655" s="349" t="str">
        <f>HYPERLINK(Table20[[#This Row],[Map Link]],Table20[[#This Row],[Map Text]])</f>
        <v>Open Map</v>
      </c>
      <c r="F655" s="340" t="s">
        <v>2031</v>
      </c>
      <c r="G655" s="340" t="s">
        <v>769</v>
      </c>
      <c r="H655" s="340">
        <v>53.049795000000003</v>
      </c>
      <c r="I655" s="340">
        <v>-125.63482</v>
      </c>
      <c r="J655" s="340" t="s">
        <v>1591</v>
      </c>
      <c r="K655" s="340" t="s">
        <v>2659</v>
      </c>
      <c r="L655" s="348" t="s">
        <v>181</v>
      </c>
      <c r="M655" s="340"/>
      <c r="N655" s="340"/>
      <c r="O655" s="340"/>
      <c r="Y655" s="24"/>
      <c r="Z655" s="24"/>
      <c r="AA655" s="24"/>
      <c r="AB655" s="24"/>
      <c r="AC655" s="24"/>
      <c r="AD655" s="24"/>
      <c r="AE655" s="24"/>
      <c r="AF655" s="24"/>
      <c r="AG655" s="24"/>
      <c r="AH655" s="24"/>
      <c r="AI655" s="24"/>
      <c r="AJ655" s="24"/>
      <c r="AK655" s="24"/>
      <c r="AL655" s="24"/>
      <c r="AM655" s="24"/>
      <c r="AN655" s="24"/>
      <c r="AO655" s="24"/>
    </row>
    <row r="656" spans="2:41" x14ac:dyDescent="0.25">
      <c r="B656" s="340">
        <v>67911</v>
      </c>
      <c r="C656" s="340" t="s">
        <v>2660</v>
      </c>
      <c r="D656" s="340" t="s">
        <v>1590</v>
      </c>
      <c r="E656" s="349" t="str">
        <f>HYPERLINK(Table20[[#This Row],[Map Link]],Table20[[#This Row],[Map Text]])</f>
        <v>Open Map</v>
      </c>
      <c r="F656" s="340" t="s">
        <v>2031</v>
      </c>
      <c r="G656" s="340" t="s">
        <v>769</v>
      </c>
      <c r="H656" s="340">
        <v>53.754167000000002</v>
      </c>
      <c r="I656" s="340">
        <v>-123.60166700000001</v>
      </c>
      <c r="J656" s="340" t="s">
        <v>1591</v>
      </c>
      <c r="K656" s="340" t="s">
        <v>2661</v>
      </c>
      <c r="L656" s="348" t="s">
        <v>181</v>
      </c>
      <c r="M656" s="340"/>
      <c r="N656" s="340"/>
      <c r="O656" s="340"/>
      <c r="Y656" s="24"/>
      <c r="Z656" s="24"/>
      <c r="AA656" s="24"/>
      <c r="AB656" s="24"/>
      <c r="AC656" s="24"/>
      <c r="AD656" s="24"/>
      <c r="AE656" s="24"/>
      <c r="AF656" s="24"/>
      <c r="AG656" s="24"/>
      <c r="AH656" s="24"/>
      <c r="AI656" s="24"/>
      <c r="AJ656" s="24"/>
      <c r="AK656" s="24"/>
      <c r="AL656" s="24"/>
      <c r="AM656" s="24"/>
      <c r="AN656" s="24"/>
      <c r="AO656" s="24"/>
    </row>
    <row r="657" spans="2:41" x14ac:dyDescent="0.25">
      <c r="B657" s="340">
        <v>64856</v>
      </c>
      <c r="C657" s="340" t="s">
        <v>2662</v>
      </c>
      <c r="D657" s="340" t="s">
        <v>1590</v>
      </c>
      <c r="E657" s="349" t="str">
        <f>HYPERLINK(Table20[[#This Row],[Map Link]],Table20[[#This Row],[Map Text]])</f>
        <v>Open Map</v>
      </c>
      <c r="F657" s="340" t="s">
        <v>2031</v>
      </c>
      <c r="G657" s="340" t="s">
        <v>769</v>
      </c>
      <c r="H657" s="340">
        <v>53.933138</v>
      </c>
      <c r="I657" s="340">
        <v>-125.66818600000001</v>
      </c>
      <c r="J657" s="340" t="s">
        <v>1591</v>
      </c>
      <c r="K657" s="340" t="s">
        <v>2663</v>
      </c>
      <c r="L657" s="348" t="s">
        <v>181</v>
      </c>
      <c r="M657" s="340"/>
      <c r="N657" s="340"/>
      <c r="O657" s="340"/>
      <c r="Y657" s="24"/>
      <c r="Z657" s="24"/>
      <c r="AA657" s="24"/>
      <c r="AB657" s="24"/>
      <c r="AC657" s="24"/>
      <c r="AD657" s="24"/>
      <c r="AE657" s="24"/>
      <c r="AF657" s="24"/>
      <c r="AG657" s="24"/>
      <c r="AH657" s="24"/>
      <c r="AI657" s="24"/>
      <c r="AJ657" s="24"/>
      <c r="AK657" s="24"/>
      <c r="AL657" s="24"/>
      <c r="AM657" s="24"/>
      <c r="AN657" s="24"/>
      <c r="AO657" s="24"/>
    </row>
    <row r="658" spans="2:41" x14ac:dyDescent="0.25">
      <c r="B658" s="340">
        <v>35365</v>
      </c>
      <c r="C658" s="340" t="s">
        <v>834</v>
      </c>
      <c r="D658" s="340" t="s">
        <v>1036</v>
      </c>
      <c r="E658" s="349" t="str">
        <f>HYPERLINK(Table20[[#This Row],[Map Link]],Table20[[#This Row],[Map Text]])</f>
        <v>Open Map</v>
      </c>
      <c r="F658" s="340" t="s">
        <v>825</v>
      </c>
      <c r="G658" s="340" t="s">
        <v>826</v>
      </c>
      <c r="H658" s="340">
        <v>54.633111</v>
      </c>
      <c r="I658" s="340">
        <v>-128.41830300000001</v>
      </c>
      <c r="J658" s="340" t="s">
        <v>1591</v>
      </c>
      <c r="K658" s="340" t="s">
        <v>2664</v>
      </c>
      <c r="L658" s="348" t="s">
        <v>103</v>
      </c>
      <c r="M658" s="340"/>
      <c r="N658" s="340"/>
      <c r="O658" s="340"/>
      <c r="Y658" s="24"/>
      <c r="Z658" s="24"/>
      <c r="AA658" s="24"/>
      <c r="AB658" s="24"/>
      <c r="AC658" s="24"/>
      <c r="AD658" s="24"/>
      <c r="AE658" s="24"/>
      <c r="AF658" s="24"/>
      <c r="AG658" s="24"/>
      <c r="AH658" s="24"/>
      <c r="AI658" s="24"/>
      <c r="AJ658" s="24"/>
      <c r="AK658" s="24"/>
      <c r="AL658" s="24"/>
      <c r="AM658" s="24"/>
      <c r="AN658" s="24"/>
      <c r="AO658" s="24"/>
    </row>
    <row r="659" spans="2:41" x14ac:dyDescent="0.25">
      <c r="B659" s="340">
        <v>65837</v>
      </c>
      <c r="C659" s="340" t="s">
        <v>2665</v>
      </c>
      <c r="D659" s="340" t="s">
        <v>1590</v>
      </c>
      <c r="E659" s="349" t="str">
        <f>HYPERLINK(Table20[[#This Row],[Map Link]],Table20[[#This Row],[Map Text]])</f>
        <v>Open Map</v>
      </c>
      <c r="F659" s="340" t="s">
        <v>2031</v>
      </c>
      <c r="G659" s="340" t="s">
        <v>769</v>
      </c>
      <c r="H659" s="340">
        <v>54.459167000000001</v>
      </c>
      <c r="I659" s="340">
        <v>-124.142222</v>
      </c>
      <c r="J659" s="340" t="s">
        <v>1591</v>
      </c>
      <c r="K659" s="340" t="s">
        <v>2666</v>
      </c>
      <c r="L659" s="348" t="s">
        <v>181</v>
      </c>
      <c r="M659" s="340"/>
      <c r="N659" s="340"/>
      <c r="O659" s="340"/>
      <c r="Y659" s="24"/>
      <c r="Z659" s="24"/>
      <c r="AA659" s="24"/>
      <c r="AB659" s="24"/>
      <c r="AC659" s="24"/>
      <c r="AD659" s="24"/>
      <c r="AE659" s="24"/>
      <c r="AF659" s="24"/>
      <c r="AG659" s="24"/>
      <c r="AH659" s="24"/>
      <c r="AI659" s="24"/>
      <c r="AJ659" s="24"/>
      <c r="AK659" s="24"/>
      <c r="AL659" s="24"/>
      <c r="AM659" s="24"/>
      <c r="AN659" s="24"/>
      <c r="AO659" s="24"/>
    </row>
    <row r="660" spans="2:41" x14ac:dyDescent="0.25">
      <c r="B660" s="340">
        <v>65838</v>
      </c>
      <c r="C660" s="340" t="s">
        <v>2667</v>
      </c>
      <c r="D660" s="340" t="s">
        <v>1590</v>
      </c>
      <c r="E660" s="349" t="str">
        <f>HYPERLINK(Table20[[#This Row],[Map Link]],Table20[[#This Row],[Map Text]])</f>
        <v>Open Map</v>
      </c>
      <c r="F660" s="340" t="s">
        <v>2031</v>
      </c>
      <c r="G660" s="340" t="s">
        <v>769</v>
      </c>
      <c r="H660" s="340">
        <v>54.460278000000002</v>
      </c>
      <c r="I660" s="340">
        <v>-124.119444</v>
      </c>
      <c r="J660" s="340" t="s">
        <v>1591</v>
      </c>
      <c r="K660" s="340" t="s">
        <v>2668</v>
      </c>
      <c r="L660" s="348" t="s">
        <v>181</v>
      </c>
      <c r="M660" s="340"/>
      <c r="N660" s="340"/>
      <c r="O660" s="340"/>
      <c r="Y660" s="24"/>
      <c r="Z660" s="24"/>
      <c r="AA660" s="24"/>
      <c r="AB660" s="24"/>
      <c r="AC660" s="24"/>
      <c r="AD660" s="24"/>
      <c r="AE660" s="24"/>
      <c r="AF660" s="24"/>
      <c r="AG660" s="24"/>
      <c r="AH660" s="24"/>
      <c r="AI660" s="24"/>
      <c r="AJ660" s="24"/>
      <c r="AK660" s="24"/>
      <c r="AL660" s="24"/>
      <c r="AM660" s="24"/>
      <c r="AN660" s="24"/>
      <c r="AO660" s="24"/>
    </row>
    <row r="661" spans="2:41" x14ac:dyDescent="0.25">
      <c r="B661" s="340">
        <v>38682</v>
      </c>
      <c r="C661" s="340" t="s">
        <v>770</v>
      </c>
      <c r="D661" s="340" t="s">
        <v>1728</v>
      </c>
      <c r="E661" s="349" t="str">
        <f>HYPERLINK(Table20[[#This Row],[Map Link]],Table20[[#This Row],[Map Text]])</f>
        <v>Open Map</v>
      </c>
      <c r="F661" s="340" t="s">
        <v>2031</v>
      </c>
      <c r="G661" s="340" t="s">
        <v>769</v>
      </c>
      <c r="H661" s="340">
        <v>54.017499999999998</v>
      </c>
      <c r="I661" s="340">
        <v>-124.00749999999999</v>
      </c>
      <c r="J661" s="340" t="s">
        <v>1591</v>
      </c>
      <c r="K661" s="340" t="s">
        <v>2669</v>
      </c>
      <c r="L661" s="348" t="s">
        <v>103</v>
      </c>
      <c r="M661" s="340"/>
      <c r="N661" s="340"/>
      <c r="O661" s="340"/>
      <c r="Y661" s="24"/>
      <c r="Z661" s="24"/>
      <c r="AA661" s="24"/>
      <c r="AB661" s="24"/>
      <c r="AC661" s="24"/>
      <c r="AD661" s="24"/>
      <c r="AE661" s="24"/>
      <c r="AF661" s="24"/>
      <c r="AG661" s="24"/>
      <c r="AH661" s="24"/>
      <c r="AI661" s="24"/>
      <c r="AJ661" s="24"/>
      <c r="AK661" s="24"/>
      <c r="AL661" s="24"/>
      <c r="AM661" s="24"/>
      <c r="AN661" s="24"/>
      <c r="AO661" s="24"/>
    </row>
    <row r="662" spans="2:41" x14ac:dyDescent="0.25">
      <c r="B662" s="340">
        <v>24346</v>
      </c>
      <c r="C662" s="340" t="s">
        <v>2670</v>
      </c>
      <c r="D662" s="340" t="s">
        <v>1036</v>
      </c>
      <c r="E662" s="349" t="str">
        <f>HYPERLINK(Table20[[#This Row],[Map Link]],Table20[[#This Row],[Map Text]])</f>
        <v>Open Map</v>
      </c>
      <c r="F662" s="340" t="s">
        <v>494</v>
      </c>
      <c r="G662" s="340" t="s">
        <v>495</v>
      </c>
      <c r="H662" s="340">
        <v>53.849837999999998</v>
      </c>
      <c r="I662" s="340">
        <v>-122.81808599999999</v>
      </c>
      <c r="J662" s="340" t="s">
        <v>1591</v>
      </c>
      <c r="K662" s="340" t="s">
        <v>2671</v>
      </c>
      <c r="L662" s="348" t="s">
        <v>103</v>
      </c>
      <c r="M662" s="340"/>
      <c r="N662" s="340"/>
      <c r="O662" s="340"/>
      <c r="Y662" s="24"/>
      <c r="Z662" s="24"/>
      <c r="AA662" s="24"/>
      <c r="AB662" s="24"/>
      <c r="AC662" s="24"/>
      <c r="AD662" s="24"/>
      <c r="AE662" s="24"/>
      <c r="AF662" s="24"/>
      <c r="AG662" s="24"/>
      <c r="AH662" s="24"/>
      <c r="AI662" s="24"/>
      <c r="AJ662" s="24"/>
      <c r="AK662" s="24"/>
      <c r="AL662" s="24"/>
      <c r="AM662" s="24"/>
      <c r="AN662" s="24"/>
      <c r="AO662" s="24"/>
    </row>
    <row r="663" spans="2:41" x14ac:dyDescent="0.25">
      <c r="B663" s="340">
        <v>65155</v>
      </c>
      <c r="C663" s="340" t="s">
        <v>2672</v>
      </c>
      <c r="D663" s="340" t="s">
        <v>1590</v>
      </c>
      <c r="E663" s="349" t="str">
        <f>HYPERLINK(Table20[[#This Row],[Map Link]],Table20[[#This Row],[Map Text]])</f>
        <v>Open Map</v>
      </c>
      <c r="F663" s="340" t="s">
        <v>825</v>
      </c>
      <c r="G663" s="340" t="s">
        <v>826</v>
      </c>
      <c r="H663" s="340">
        <v>55.483133000000002</v>
      </c>
      <c r="I663" s="340">
        <v>-127.634979</v>
      </c>
      <c r="J663" s="340" t="s">
        <v>1591</v>
      </c>
      <c r="K663" s="340" t="s">
        <v>2673</v>
      </c>
      <c r="L663" s="348" t="s">
        <v>181</v>
      </c>
      <c r="M663" s="340"/>
      <c r="N663" s="340"/>
      <c r="O663" s="340"/>
      <c r="Y663" s="24"/>
      <c r="Z663" s="24"/>
      <c r="AA663" s="24"/>
      <c r="AB663" s="24"/>
      <c r="AC663" s="24"/>
      <c r="AD663" s="24"/>
      <c r="AE663" s="24"/>
      <c r="AF663" s="24"/>
      <c r="AG663" s="24"/>
      <c r="AH663" s="24"/>
      <c r="AI663" s="24"/>
      <c r="AJ663" s="24"/>
      <c r="AK663" s="24"/>
      <c r="AL663" s="24"/>
      <c r="AM663" s="24"/>
      <c r="AN663" s="24"/>
      <c r="AO663" s="24"/>
    </row>
    <row r="664" spans="2:41" x14ac:dyDescent="0.25">
      <c r="B664" s="340">
        <v>20134</v>
      </c>
      <c r="C664" s="340" t="s">
        <v>809</v>
      </c>
      <c r="D664" s="340" t="s">
        <v>1597</v>
      </c>
      <c r="E664" s="349" t="str">
        <f>HYPERLINK(Table20[[#This Row],[Map Link]],Table20[[#This Row],[Map Text]])</f>
        <v>Open Map</v>
      </c>
      <c r="F664" s="340" t="s">
        <v>2031</v>
      </c>
      <c r="G664" s="340" t="s">
        <v>769</v>
      </c>
      <c r="H664" s="340">
        <v>53.966492000000002</v>
      </c>
      <c r="I664" s="340">
        <v>-123.984797</v>
      </c>
      <c r="J664" s="340" t="s">
        <v>1591</v>
      </c>
      <c r="K664" s="340" t="s">
        <v>2674</v>
      </c>
      <c r="L664" s="348" t="s">
        <v>103</v>
      </c>
      <c r="M664" s="340"/>
      <c r="N664" s="340"/>
      <c r="O664" s="340"/>
      <c r="Y664" s="24"/>
      <c r="Z664" s="24"/>
      <c r="AA664" s="24"/>
      <c r="AB664" s="24"/>
      <c r="AC664" s="24"/>
      <c r="AD664" s="24"/>
      <c r="AE664" s="24"/>
      <c r="AF664" s="24"/>
      <c r="AG664" s="24"/>
      <c r="AH664" s="24"/>
      <c r="AI664" s="24"/>
      <c r="AJ664" s="24"/>
      <c r="AK664" s="24"/>
      <c r="AL664" s="24"/>
      <c r="AM664" s="24"/>
      <c r="AN664" s="24"/>
      <c r="AO664" s="24"/>
    </row>
    <row r="665" spans="2:41" x14ac:dyDescent="0.25">
      <c r="B665" s="340">
        <v>20194</v>
      </c>
      <c r="C665" s="340" t="s">
        <v>2675</v>
      </c>
      <c r="D665" s="340" t="s">
        <v>1597</v>
      </c>
      <c r="E665" s="349" t="str">
        <f>HYPERLINK(Table20[[#This Row],[Map Link]],Table20[[#This Row],[Map Text]])</f>
        <v>Open Map</v>
      </c>
      <c r="F665" s="340" t="s">
        <v>2031</v>
      </c>
      <c r="G665" s="340" t="s">
        <v>769</v>
      </c>
      <c r="H665" s="340">
        <v>55.466487000000001</v>
      </c>
      <c r="I665" s="340">
        <v>-126.001589</v>
      </c>
      <c r="J665" s="340" t="s">
        <v>1591</v>
      </c>
      <c r="K665" s="340" t="s">
        <v>2676</v>
      </c>
      <c r="L665" s="348" t="s">
        <v>103</v>
      </c>
      <c r="M665" s="340"/>
      <c r="N665" s="340"/>
      <c r="O665" s="340"/>
      <c r="Y665" s="24"/>
      <c r="Z665" s="24"/>
      <c r="AA665" s="24"/>
      <c r="AB665" s="24"/>
      <c r="AC665" s="24"/>
      <c r="AD665" s="24"/>
      <c r="AE665" s="24"/>
      <c r="AF665" s="24"/>
      <c r="AG665" s="24"/>
      <c r="AH665" s="24"/>
      <c r="AI665" s="24"/>
      <c r="AJ665" s="24"/>
      <c r="AK665" s="24"/>
      <c r="AL665" s="24"/>
      <c r="AM665" s="24"/>
      <c r="AN665" s="24"/>
      <c r="AO665" s="24"/>
    </row>
    <row r="666" spans="2:41" x14ac:dyDescent="0.25">
      <c r="B666" s="340">
        <v>64857</v>
      </c>
      <c r="C666" s="340" t="s">
        <v>2677</v>
      </c>
      <c r="D666" s="340" t="s">
        <v>1590</v>
      </c>
      <c r="E666" s="349" t="str">
        <f>HYPERLINK(Table20[[#This Row],[Map Link]],Table20[[#This Row],[Map Text]])</f>
        <v>Open Map</v>
      </c>
      <c r="F666" s="340" t="s">
        <v>2031</v>
      </c>
      <c r="G666" s="340" t="s">
        <v>769</v>
      </c>
      <c r="H666" s="340">
        <v>53.933138</v>
      </c>
      <c r="I666" s="340">
        <v>-125.684853</v>
      </c>
      <c r="J666" s="340" t="s">
        <v>1591</v>
      </c>
      <c r="K666" s="340" t="s">
        <v>2678</v>
      </c>
      <c r="L666" s="348" t="s">
        <v>181</v>
      </c>
      <c r="M666" s="340"/>
      <c r="N666" s="340"/>
      <c r="O666" s="340"/>
      <c r="Y666" s="24"/>
      <c r="Z666" s="24"/>
      <c r="AA666" s="24"/>
      <c r="AB666" s="24"/>
      <c r="AC666" s="24"/>
      <c r="AD666" s="24"/>
      <c r="AE666" s="24"/>
      <c r="AF666" s="24"/>
      <c r="AG666" s="24"/>
      <c r="AH666" s="24"/>
      <c r="AI666" s="24"/>
      <c r="AJ666" s="24"/>
      <c r="AK666" s="24"/>
      <c r="AL666" s="24"/>
      <c r="AM666" s="24"/>
      <c r="AN666" s="24"/>
      <c r="AO666" s="24"/>
    </row>
    <row r="667" spans="2:41" x14ac:dyDescent="0.25">
      <c r="B667" s="340">
        <v>54808</v>
      </c>
      <c r="C667" s="340" t="s">
        <v>2679</v>
      </c>
      <c r="D667" s="340" t="s">
        <v>1036</v>
      </c>
      <c r="E667" s="349" t="str">
        <f>HYPERLINK(Table20[[#This Row],[Map Link]],Table20[[#This Row],[Map Text]])</f>
        <v>Open Map</v>
      </c>
      <c r="F667" s="340" t="s">
        <v>2031</v>
      </c>
      <c r="G667" s="340" t="s">
        <v>769</v>
      </c>
      <c r="H667" s="340">
        <v>54.327584000000002</v>
      </c>
      <c r="I667" s="340">
        <v>-125.884874</v>
      </c>
      <c r="J667" s="340" t="s">
        <v>1591</v>
      </c>
      <c r="K667" s="340" t="s">
        <v>2680</v>
      </c>
      <c r="L667" s="348" t="s">
        <v>103</v>
      </c>
      <c r="M667" s="340"/>
      <c r="N667" s="340"/>
      <c r="O667" s="340"/>
      <c r="Y667" s="24"/>
      <c r="Z667" s="24"/>
      <c r="AA667" s="24"/>
      <c r="AB667" s="24"/>
      <c r="AC667" s="24"/>
      <c r="AD667" s="24"/>
      <c r="AE667" s="24"/>
      <c r="AF667" s="24"/>
      <c r="AG667" s="24"/>
      <c r="AH667" s="24"/>
      <c r="AI667" s="24"/>
      <c r="AJ667" s="24"/>
      <c r="AK667" s="24"/>
      <c r="AL667" s="24"/>
      <c r="AM667" s="24"/>
      <c r="AN667" s="24"/>
      <c r="AO667" s="24"/>
    </row>
    <row r="668" spans="2:41" x14ac:dyDescent="0.25">
      <c r="B668" s="340">
        <v>60071</v>
      </c>
      <c r="C668" s="340" t="s">
        <v>2681</v>
      </c>
      <c r="D668" s="340" t="s">
        <v>1590</v>
      </c>
      <c r="E668" s="349" t="str">
        <f>HYPERLINK(Table20[[#This Row],[Map Link]],Table20[[#This Row],[Map Text]])</f>
        <v>Open Map</v>
      </c>
      <c r="F668" s="340" t="s">
        <v>2031</v>
      </c>
      <c r="G668" s="340" t="s">
        <v>769</v>
      </c>
      <c r="H668" s="340">
        <v>54.758611000000002</v>
      </c>
      <c r="I668" s="340">
        <v>-124.603056</v>
      </c>
      <c r="J668" s="340" t="s">
        <v>1591</v>
      </c>
      <c r="K668" s="340" t="s">
        <v>2682</v>
      </c>
      <c r="L668" s="348" t="s">
        <v>181</v>
      </c>
      <c r="M668" s="340"/>
      <c r="N668" s="340"/>
      <c r="O668" s="340"/>
      <c r="Y668" s="24"/>
      <c r="Z668" s="24"/>
      <c r="AA668" s="24"/>
      <c r="AB668" s="24"/>
      <c r="AC668" s="24"/>
      <c r="AD668" s="24"/>
      <c r="AE668" s="24"/>
      <c r="AF668" s="24"/>
      <c r="AG668" s="24"/>
      <c r="AH668" s="24"/>
      <c r="AI668" s="24"/>
      <c r="AJ668" s="24"/>
      <c r="AK668" s="24"/>
      <c r="AL668" s="24"/>
      <c r="AM668" s="24"/>
      <c r="AN668" s="24"/>
      <c r="AO668" s="24"/>
    </row>
    <row r="669" spans="2:41" x14ac:dyDescent="0.25">
      <c r="B669" s="340">
        <v>40943</v>
      </c>
      <c r="C669" s="340" t="s">
        <v>780</v>
      </c>
      <c r="D669" s="340" t="s">
        <v>1036</v>
      </c>
      <c r="E669" s="349" t="str">
        <f>HYPERLINK(Table20[[#This Row],[Map Link]],Table20[[#This Row],[Map Text]])</f>
        <v>Open Map</v>
      </c>
      <c r="F669" s="340" t="s">
        <v>2031</v>
      </c>
      <c r="G669" s="340" t="s">
        <v>769</v>
      </c>
      <c r="H669" s="340">
        <v>54.516469999999998</v>
      </c>
      <c r="I669" s="340">
        <v>-126.334897</v>
      </c>
      <c r="J669" s="340" t="s">
        <v>1591</v>
      </c>
      <c r="K669" s="340" t="s">
        <v>2683</v>
      </c>
      <c r="L669" s="348" t="s">
        <v>103</v>
      </c>
      <c r="M669" s="340"/>
      <c r="N669" s="340"/>
      <c r="O669" s="340"/>
      <c r="Y669" s="24"/>
      <c r="Z669" s="24"/>
      <c r="AA669" s="24"/>
      <c r="AB669" s="24"/>
      <c r="AC669" s="24"/>
      <c r="AD669" s="24"/>
      <c r="AE669" s="24"/>
      <c r="AF669" s="24"/>
      <c r="AG669" s="24"/>
      <c r="AH669" s="24"/>
      <c r="AI669" s="24"/>
      <c r="AJ669" s="24"/>
      <c r="AK669" s="24"/>
      <c r="AL669" s="24"/>
      <c r="AM669" s="24"/>
      <c r="AN669" s="24"/>
      <c r="AO669" s="24"/>
    </row>
    <row r="670" spans="2:41" x14ac:dyDescent="0.25">
      <c r="B670" s="340">
        <v>65807</v>
      </c>
      <c r="C670" s="340" t="s">
        <v>2684</v>
      </c>
      <c r="D670" s="340" t="s">
        <v>1590</v>
      </c>
      <c r="E670" s="349" t="str">
        <f>HYPERLINK(Table20[[#This Row],[Map Link]],Table20[[#This Row],[Map Text]])</f>
        <v>Open Map</v>
      </c>
      <c r="F670" s="340" t="s">
        <v>2031</v>
      </c>
      <c r="G670" s="340" t="s">
        <v>769</v>
      </c>
      <c r="H670" s="340">
        <v>54.472222000000002</v>
      </c>
      <c r="I670" s="340">
        <v>-124.194444</v>
      </c>
      <c r="J670" s="340" t="s">
        <v>1591</v>
      </c>
      <c r="K670" s="340" t="s">
        <v>2685</v>
      </c>
      <c r="L670" s="348" t="s">
        <v>181</v>
      </c>
      <c r="M670" s="340"/>
      <c r="N670" s="340"/>
      <c r="O670" s="340"/>
      <c r="Y670" s="24"/>
      <c r="Z670" s="24"/>
      <c r="AA670" s="24"/>
      <c r="AB670" s="24"/>
      <c r="AC670" s="24"/>
      <c r="AD670" s="24"/>
      <c r="AE670" s="24"/>
      <c r="AF670" s="24"/>
      <c r="AG670" s="24"/>
      <c r="AH670" s="24"/>
      <c r="AI670" s="24"/>
      <c r="AJ670" s="24"/>
      <c r="AK670" s="24"/>
      <c r="AL670" s="24"/>
      <c r="AM670" s="24"/>
      <c r="AN670" s="24"/>
      <c r="AO670" s="24"/>
    </row>
    <row r="671" spans="2:41" x14ac:dyDescent="0.25">
      <c r="B671" s="340">
        <v>23059</v>
      </c>
      <c r="C671" s="340" t="s">
        <v>2686</v>
      </c>
      <c r="D671" s="340" t="s">
        <v>1597</v>
      </c>
      <c r="E671" s="349" t="str">
        <f>HYPERLINK(Table20[[#This Row],[Map Link]],Table20[[#This Row],[Map Text]])</f>
        <v>Open Map</v>
      </c>
      <c r="F671" s="340" t="s">
        <v>2031</v>
      </c>
      <c r="G671" s="340" t="s">
        <v>769</v>
      </c>
      <c r="H671" s="340">
        <v>54.033154000000003</v>
      </c>
      <c r="I671" s="340">
        <v>-124.451482</v>
      </c>
      <c r="J671" s="340" t="s">
        <v>1591</v>
      </c>
      <c r="K671" s="340" t="s">
        <v>2687</v>
      </c>
      <c r="L671" s="348" t="s">
        <v>103</v>
      </c>
      <c r="M671" s="340"/>
      <c r="N671" s="340"/>
      <c r="O671" s="340"/>
      <c r="Y671" s="24"/>
      <c r="Z671" s="24"/>
      <c r="AA671" s="24"/>
      <c r="AB671" s="24"/>
      <c r="AC671" s="24"/>
      <c r="AD671" s="24"/>
      <c r="AE671" s="24"/>
      <c r="AF671" s="24"/>
      <c r="AG671" s="24"/>
      <c r="AH671" s="24"/>
      <c r="AI671" s="24"/>
      <c r="AJ671" s="24"/>
      <c r="AK671" s="24"/>
      <c r="AL671" s="24"/>
      <c r="AM671" s="24"/>
      <c r="AN671" s="24"/>
      <c r="AO671" s="24"/>
    </row>
    <row r="672" spans="2:41" x14ac:dyDescent="0.25">
      <c r="B672" s="340">
        <v>23172</v>
      </c>
      <c r="C672" s="340" t="s">
        <v>807</v>
      </c>
      <c r="D672" s="340" t="s">
        <v>1597</v>
      </c>
      <c r="E672" s="349" t="str">
        <f>HYPERLINK(Table20[[#This Row],[Map Link]],Table20[[#This Row],[Map Text]])</f>
        <v>Open Map</v>
      </c>
      <c r="F672" s="340" t="s">
        <v>2031</v>
      </c>
      <c r="G672" s="340" t="s">
        <v>769</v>
      </c>
      <c r="H672" s="340">
        <v>53.849795999999998</v>
      </c>
      <c r="I672" s="340">
        <v>-126.268203</v>
      </c>
      <c r="J672" s="340" t="s">
        <v>1591</v>
      </c>
      <c r="K672" s="340" t="s">
        <v>2688</v>
      </c>
      <c r="L672" s="348" t="s">
        <v>103</v>
      </c>
      <c r="M672" s="340"/>
      <c r="N672" s="340"/>
      <c r="O672" s="340"/>
      <c r="Y672" s="24"/>
      <c r="Z672" s="24"/>
      <c r="AA672" s="24"/>
      <c r="AB672" s="24"/>
      <c r="AC672" s="24"/>
      <c r="AD672" s="24"/>
      <c r="AE672" s="24"/>
      <c r="AF672" s="24"/>
      <c r="AG672" s="24"/>
      <c r="AH672" s="24"/>
      <c r="AI672" s="24"/>
      <c r="AJ672" s="24"/>
      <c r="AK672" s="24"/>
      <c r="AL672" s="24"/>
      <c r="AM672" s="24"/>
      <c r="AN672" s="24"/>
      <c r="AO672" s="24"/>
    </row>
    <row r="673" spans="2:41" x14ac:dyDescent="0.25">
      <c r="B673" s="340">
        <v>35615</v>
      </c>
      <c r="C673" s="340" t="s">
        <v>831</v>
      </c>
      <c r="D673" s="340" t="s">
        <v>1597</v>
      </c>
      <c r="E673" s="349" t="str">
        <f>HYPERLINK(Table20[[#This Row],[Map Link]],Table20[[#This Row],[Map Text]])</f>
        <v>Open Map</v>
      </c>
      <c r="F673" s="340" t="s">
        <v>825</v>
      </c>
      <c r="G673" s="340" t="s">
        <v>826</v>
      </c>
      <c r="H673" s="340">
        <v>55.066451999999998</v>
      </c>
      <c r="I673" s="340">
        <v>-128.234982</v>
      </c>
      <c r="J673" s="340" t="s">
        <v>1591</v>
      </c>
      <c r="K673" s="340" t="s">
        <v>2689</v>
      </c>
      <c r="L673" s="348" t="s">
        <v>103</v>
      </c>
      <c r="M673" s="340"/>
      <c r="N673" s="340"/>
      <c r="O673" s="340"/>
      <c r="Y673" s="24"/>
      <c r="Z673" s="24"/>
      <c r="AA673" s="24"/>
      <c r="AB673" s="24"/>
      <c r="AC673" s="24"/>
      <c r="AD673" s="24"/>
      <c r="AE673" s="24"/>
      <c r="AF673" s="24"/>
      <c r="AG673" s="24"/>
      <c r="AH673" s="24"/>
      <c r="AI673" s="24"/>
      <c r="AJ673" s="24"/>
      <c r="AK673" s="24"/>
      <c r="AL673" s="24"/>
      <c r="AM673" s="24"/>
      <c r="AN673" s="24"/>
      <c r="AO673" s="24"/>
    </row>
    <row r="674" spans="2:41" x14ac:dyDescent="0.25">
      <c r="B674" s="340">
        <v>23993</v>
      </c>
      <c r="C674" s="340" t="s">
        <v>2690</v>
      </c>
      <c r="D674" s="340" t="s">
        <v>1597</v>
      </c>
      <c r="E674" s="349" t="str">
        <f>HYPERLINK(Table20[[#This Row],[Map Link]],Table20[[#This Row],[Map Text]])</f>
        <v>Open Map</v>
      </c>
      <c r="F674" s="340" t="s">
        <v>2031</v>
      </c>
      <c r="G674" s="340" t="s">
        <v>769</v>
      </c>
      <c r="H674" s="340">
        <v>54.683131000000003</v>
      </c>
      <c r="I674" s="340">
        <v>-126.95159</v>
      </c>
      <c r="J674" s="340" t="s">
        <v>1591</v>
      </c>
      <c r="K674" s="340" t="s">
        <v>2691</v>
      </c>
      <c r="L674" s="348" t="s">
        <v>103</v>
      </c>
      <c r="M674" s="340"/>
      <c r="N674" s="340"/>
      <c r="O674" s="340"/>
      <c r="Y674" s="24"/>
      <c r="Z674" s="24"/>
      <c r="AA674" s="24"/>
      <c r="AB674" s="24"/>
      <c r="AC674" s="24"/>
      <c r="AD674" s="24"/>
      <c r="AE674" s="24"/>
      <c r="AF674" s="24"/>
      <c r="AG674" s="24"/>
      <c r="AH674" s="24"/>
      <c r="AI674" s="24"/>
      <c r="AJ674" s="24"/>
      <c r="AK674" s="24"/>
      <c r="AL674" s="24"/>
      <c r="AM674" s="24"/>
      <c r="AN674" s="24"/>
      <c r="AO674" s="24"/>
    </row>
    <row r="675" spans="2:41" x14ac:dyDescent="0.25">
      <c r="B675" s="340">
        <v>38029</v>
      </c>
      <c r="C675" s="340" t="s">
        <v>2692</v>
      </c>
      <c r="D675" s="340" t="s">
        <v>1036</v>
      </c>
      <c r="E675" s="349" t="str">
        <f>HYPERLINK(Table20[[#This Row],[Map Link]],Table20[[#This Row],[Map Text]])</f>
        <v>Open Map</v>
      </c>
      <c r="F675" s="340" t="s">
        <v>494</v>
      </c>
      <c r="G675" s="340" t="s">
        <v>495</v>
      </c>
      <c r="H675" s="340">
        <v>53.529443999999998</v>
      </c>
      <c r="I675" s="340">
        <v>-122.688889</v>
      </c>
      <c r="J675" s="340" t="s">
        <v>1591</v>
      </c>
      <c r="K675" s="340" t="s">
        <v>2693</v>
      </c>
      <c r="L675" s="348" t="s">
        <v>103</v>
      </c>
      <c r="M675" s="340"/>
      <c r="N675" s="340"/>
      <c r="O675" s="340"/>
      <c r="Y675" s="24"/>
      <c r="Z675" s="24"/>
      <c r="AA675" s="24"/>
      <c r="AB675" s="24"/>
      <c r="AC675" s="24"/>
      <c r="AD675" s="24"/>
      <c r="AE675" s="24"/>
      <c r="AF675" s="24"/>
      <c r="AG675" s="24"/>
      <c r="AH675" s="24"/>
      <c r="AI675" s="24"/>
      <c r="AJ675" s="24"/>
      <c r="AK675" s="24"/>
      <c r="AL675" s="24"/>
      <c r="AM675" s="24"/>
      <c r="AN675" s="24"/>
      <c r="AO675" s="24"/>
    </row>
    <row r="676" spans="2:41" x14ac:dyDescent="0.25">
      <c r="B676" s="340">
        <v>64882</v>
      </c>
      <c r="C676" s="340" t="s">
        <v>2694</v>
      </c>
      <c r="D676" s="340" t="s">
        <v>1590</v>
      </c>
      <c r="E676" s="349" t="str">
        <f>HYPERLINK(Table20[[#This Row],[Map Link]],Table20[[#This Row],[Map Text]])</f>
        <v>Open Map</v>
      </c>
      <c r="F676" s="340" t="s">
        <v>2031</v>
      </c>
      <c r="G676" s="340" t="s">
        <v>769</v>
      </c>
      <c r="H676" s="340">
        <v>54.233139999999999</v>
      </c>
      <c r="I676" s="340">
        <v>-125.76819999999999</v>
      </c>
      <c r="J676" s="340" t="s">
        <v>1591</v>
      </c>
      <c r="K676" s="340" t="s">
        <v>2695</v>
      </c>
      <c r="L676" s="348" t="s">
        <v>181</v>
      </c>
      <c r="M676" s="340"/>
      <c r="N676" s="340"/>
      <c r="O676" s="340"/>
      <c r="Y676" s="24"/>
      <c r="Z676" s="24"/>
      <c r="AA676" s="24"/>
      <c r="AB676" s="24"/>
      <c r="AC676" s="24"/>
      <c r="AD676" s="24"/>
      <c r="AE676" s="24"/>
      <c r="AF676" s="24"/>
      <c r="AG676" s="24"/>
      <c r="AH676" s="24"/>
      <c r="AI676" s="24"/>
      <c r="AJ676" s="24"/>
      <c r="AK676" s="24"/>
      <c r="AL676" s="24"/>
      <c r="AM676" s="24"/>
      <c r="AN676" s="24"/>
      <c r="AO676" s="24"/>
    </row>
    <row r="677" spans="2:41" x14ac:dyDescent="0.25">
      <c r="B677" s="340">
        <v>64938</v>
      </c>
      <c r="C677" s="340" t="s">
        <v>2696</v>
      </c>
      <c r="D677" s="340" t="s">
        <v>1590</v>
      </c>
      <c r="E677" s="349" t="str">
        <f>HYPERLINK(Table20[[#This Row],[Map Link]],Table20[[#This Row],[Map Text]])</f>
        <v>Open Map</v>
      </c>
      <c r="F677" s="340" t="s">
        <v>2031</v>
      </c>
      <c r="G677" s="340" t="s">
        <v>769</v>
      </c>
      <c r="H677" s="340">
        <v>54.601388999999998</v>
      </c>
      <c r="I677" s="340">
        <v>-125.06611100000001</v>
      </c>
      <c r="J677" s="340" t="s">
        <v>1591</v>
      </c>
      <c r="K677" s="340" t="s">
        <v>2697</v>
      </c>
      <c r="L677" s="348" t="s">
        <v>181</v>
      </c>
      <c r="M677" s="340"/>
      <c r="N677" s="340"/>
      <c r="O677" s="340"/>
      <c r="Y677" s="24"/>
      <c r="Z677" s="24"/>
      <c r="AA677" s="24"/>
      <c r="AB677" s="24"/>
      <c r="AC677" s="24"/>
      <c r="AD677" s="24"/>
      <c r="AE677" s="24"/>
      <c r="AF677" s="24"/>
      <c r="AG677" s="24"/>
      <c r="AH677" s="24"/>
      <c r="AI677" s="24"/>
      <c r="AJ677" s="24"/>
      <c r="AK677" s="24"/>
      <c r="AL677" s="24"/>
      <c r="AM677" s="24"/>
      <c r="AN677" s="24"/>
      <c r="AO677" s="24"/>
    </row>
    <row r="678" spans="2:41" x14ac:dyDescent="0.25">
      <c r="B678" s="340">
        <v>64946</v>
      </c>
      <c r="C678" s="340" t="s">
        <v>2698</v>
      </c>
      <c r="D678" s="340" t="s">
        <v>1590</v>
      </c>
      <c r="E678" s="349" t="str">
        <f>HYPERLINK(Table20[[#This Row],[Map Link]],Table20[[#This Row],[Map Text]])</f>
        <v>Open Map</v>
      </c>
      <c r="F678" s="340" t="s">
        <v>2031</v>
      </c>
      <c r="G678" s="340" t="s">
        <v>769</v>
      </c>
      <c r="H678" s="340">
        <v>54.583333000000003</v>
      </c>
      <c r="I678" s="340">
        <v>-125.260278</v>
      </c>
      <c r="J678" s="340" t="s">
        <v>1591</v>
      </c>
      <c r="K678" s="340" t="s">
        <v>2699</v>
      </c>
      <c r="L678" s="348" t="s">
        <v>181</v>
      </c>
      <c r="M678" s="340"/>
      <c r="N678" s="340"/>
      <c r="O678" s="340"/>
      <c r="Y678" s="24"/>
      <c r="Z678" s="24"/>
      <c r="AA678" s="24"/>
      <c r="AB678" s="24"/>
      <c r="AC678" s="24"/>
      <c r="AD678" s="24"/>
      <c r="AE678" s="24"/>
      <c r="AF678" s="24"/>
      <c r="AG678" s="24"/>
      <c r="AH678" s="24"/>
      <c r="AI678" s="24"/>
      <c r="AJ678" s="24"/>
      <c r="AK678" s="24"/>
      <c r="AL678" s="24"/>
      <c r="AM678" s="24"/>
      <c r="AN678" s="24"/>
      <c r="AO678" s="24"/>
    </row>
    <row r="679" spans="2:41" x14ac:dyDescent="0.25">
      <c r="B679" s="340">
        <v>53209</v>
      </c>
      <c r="C679" s="340" t="s">
        <v>2700</v>
      </c>
      <c r="D679" s="340" t="s">
        <v>1597</v>
      </c>
      <c r="E679" s="349" t="str">
        <f>HYPERLINK(Table20[[#This Row],[Map Link]],Table20[[#This Row],[Map Text]])</f>
        <v>Open Map</v>
      </c>
      <c r="F679" s="340" t="s">
        <v>2031</v>
      </c>
      <c r="G679" s="340" t="s">
        <v>769</v>
      </c>
      <c r="H679" s="340">
        <v>54.599820000000001</v>
      </c>
      <c r="I679" s="340">
        <v>-125.07652400000001</v>
      </c>
      <c r="J679" s="340" t="s">
        <v>1591</v>
      </c>
      <c r="K679" s="340" t="s">
        <v>2701</v>
      </c>
      <c r="L679" s="348" t="s">
        <v>103</v>
      </c>
      <c r="M679" s="340"/>
      <c r="N679" s="340"/>
      <c r="O679" s="340"/>
      <c r="Y679" s="24"/>
      <c r="Z679" s="24"/>
      <c r="AA679" s="24"/>
      <c r="AB679" s="24"/>
      <c r="AC679" s="24"/>
      <c r="AD679" s="24"/>
      <c r="AE679" s="24"/>
      <c r="AF679" s="24"/>
      <c r="AG679" s="24"/>
      <c r="AH679" s="24"/>
      <c r="AI679" s="24"/>
      <c r="AJ679" s="24"/>
      <c r="AK679" s="24"/>
      <c r="AL679" s="24"/>
      <c r="AM679" s="24"/>
      <c r="AN679" s="24"/>
      <c r="AO679" s="24"/>
    </row>
    <row r="680" spans="2:41" x14ac:dyDescent="0.25">
      <c r="B680" s="340">
        <v>64849</v>
      </c>
      <c r="C680" s="340" t="s">
        <v>2702</v>
      </c>
      <c r="D680" s="340" t="s">
        <v>1590</v>
      </c>
      <c r="E680" s="349" t="str">
        <f>HYPERLINK(Table20[[#This Row],[Map Link]],Table20[[#This Row],[Map Text]])</f>
        <v>Open Map</v>
      </c>
      <c r="F680" s="340" t="s">
        <v>2031</v>
      </c>
      <c r="G680" s="340" t="s">
        <v>769</v>
      </c>
      <c r="H680" s="340">
        <v>54.066487000000002</v>
      </c>
      <c r="I680" s="340">
        <v>-124.55148699999999</v>
      </c>
      <c r="J680" s="340" t="s">
        <v>1591</v>
      </c>
      <c r="K680" s="340" t="s">
        <v>2703</v>
      </c>
      <c r="L680" s="348" t="s">
        <v>181</v>
      </c>
      <c r="M680" s="340"/>
      <c r="N680" s="340"/>
      <c r="O680" s="340"/>
      <c r="Y680" s="24"/>
      <c r="Z680" s="24"/>
      <c r="AA680" s="24"/>
      <c r="AB680" s="24"/>
      <c r="AC680" s="24"/>
      <c r="AD680" s="24"/>
      <c r="AE680" s="24"/>
      <c r="AF680" s="24"/>
      <c r="AG680" s="24"/>
      <c r="AH680" s="24"/>
      <c r="AI680" s="24"/>
      <c r="AJ680" s="24"/>
      <c r="AK680" s="24"/>
      <c r="AL680" s="24"/>
      <c r="AM680" s="24"/>
      <c r="AN680" s="24"/>
      <c r="AO680" s="24"/>
    </row>
    <row r="681" spans="2:41" x14ac:dyDescent="0.25">
      <c r="B681" s="340">
        <v>65334</v>
      </c>
      <c r="C681" s="340" t="s">
        <v>2704</v>
      </c>
      <c r="D681" s="340" t="s">
        <v>1590</v>
      </c>
      <c r="E681" s="349" t="str">
        <f>HYPERLINK(Table20[[#This Row],[Map Link]],Table20[[#This Row],[Map Text]])</f>
        <v>Open Map</v>
      </c>
      <c r="F681" s="340" t="s">
        <v>825</v>
      </c>
      <c r="G681" s="340" t="s">
        <v>826</v>
      </c>
      <c r="H681" s="340">
        <v>54.549774999999997</v>
      </c>
      <c r="I681" s="340">
        <v>-128.48496900000001</v>
      </c>
      <c r="J681" s="340" t="s">
        <v>1591</v>
      </c>
      <c r="K681" s="340" t="s">
        <v>2705</v>
      </c>
      <c r="L681" s="348" t="s">
        <v>181</v>
      </c>
      <c r="M681" s="340"/>
      <c r="N681" s="340"/>
      <c r="O681" s="340"/>
      <c r="Y681" s="24"/>
      <c r="Z681" s="24"/>
      <c r="AA681" s="24"/>
      <c r="AB681" s="24"/>
      <c r="AC681" s="24"/>
      <c r="AD681" s="24"/>
      <c r="AE681" s="24"/>
      <c r="AF681" s="24"/>
      <c r="AG681" s="24"/>
      <c r="AH681" s="24"/>
      <c r="AI681" s="24"/>
      <c r="AJ681" s="24"/>
      <c r="AK681" s="24"/>
      <c r="AL681" s="24"/>
      <c r="AM681" s="24"/>
      <c r="AN681" s="24"/>
      <c r="AO681" s="24"/>
    </row>
    <row r="682" spans="2:41" x14ac:dyDescent="0.25">
      <c r="B682" s="340">
        <v>65331</v>
      </c>
      <c r="C682" s="340" t="s">
        <v>2706</v>
      </c>
      <c r="D682" s="340" t="s">
        <v>1590</v>
      </c>
      <c r="E682" s="349" t="str">
        <f>HYPERLINK(Table20[[#This Row],[Map Link]],Table20[[#This Row],[Map Text]])</f>
        <v>Open Map</v>
      </c>
      <c r="F682" s="340" t="s">
        <v>825</v>
      </c>
      <c r="G682" s="340" t="s">
        <v>826</v>
      </c>
      <c r="H682" s="340">
        <v>54.483103999999997</v>
      </c>
      <c r="I682" s="340">
        <v>-128.73497399999999</v>
      </c>
      <c r="J682" s="340" t="s">
        <v>1591</v>
      </c>
      <c r="K682" s="340" t="s">
        <v>2707</v>
      </c>
      <c r="L682" s="348" t="s">
        <v>181</v>
      </c>
      <c r="M682" s="340"/>
      <c r="N682" s="340"/>
      <c r="O682" s="340"/>
      <c r="Y682" s="24"/>
      <c r="Z682" s="24"/>
      <c r="AA682" s="24"/>
      <c r="AB682" s="24"/>
      <c r="AC682" s="24"/>
      <c r="AD682" s="24"/>
      <c r="AE682" s="24"/>
      <c r="AF682" s="24"/>
      <c r="AG682" s="24"/>
      <c r="AH682" s="24"/>
      <c r="AI682" s="24"/>
      <c r="AJ682" s="24"/>
      <c r="AK682" s="24"/>
      <c r="AL682" s="24"/>
      <c r="AM682" s="24"/>
      <c r="AN682" s="24"/>
      <c r="AO682" s="24"/>
    </row>
    <row r="683" spans="2:41" x14ac:dyDescent="0.25">
      <c r="B683" s="340">
        <v>65607</v>
      </c>
      <c r="C683" s="340" t="s">
        <v>2708</v>
      </c>
      <c r="D683" s="340" t="s">
        <v>1590</v>
      </c>
      <c r="E683" s="349" t="str">
        <f>HYPERLINK(Table20[[#This Row],[Map Link]],Table20[[#This Row],[Map Text]])</f>
        <v>Open Map</v>
      </c>
      <c r="F683" s="340" t="s">
        <v>600</v>
      </c>
      <c r="G683" s="340" t="s">
        <v>336</v>
      </c>
      <c r="H683" s="340">
        <v>50.549762999999999</v>
      </c>
      <c r="I683" s="340">
        <v>-126.651438</v>
      </c>
      <c r="J683" s="340" t="s">
        <v>1591</v>
      </c>
      <c r="K683" s="340" t="s">
        <v>2709</v>
      </c>
      <c r="L683" s="348" t="s">
        <v>181</v>
      </c>
      <c r="M683" s="340"/>
      <c r="N683" s="340"/>
      <c r="O683" s="340"/>
      <c r="Y683" s="24"/>
      <c r="Z683" s="24"/>
      <c r="AA683" s="24"/>
      <c r="AB683" s="24"/>
      <c r="AC683" s="24"/>
      <c r="AD683" s="24"/>
      <c r="AE683" s="24"/>
      <c r="AF683" s="24"/>
      <c r="AG683" s="24"/>
      <c r="AH683" s="24"/>
      <c r="AI683" s="24"/>
      <c r="AJ683" s="24"/>
      <c r="AK683" s="24"/>
      <c r="AL683" s="24"/>
      <c r="AM683" s="24"/>
      <c r="AN683" s="24"/>
      <c r="AO683" s="24"/>
    </row>
    <row r="684" spans="2:41" x14ac:dyDescent="0.25">
      <c r="B684" s="340">
        <v>65473</v>
      </c>
      <c r="C684" s="340" t="s">
        <v>2710</v>
      </c>
      <c r="D684" s="340" t="s">
        <v>1590</v>
      </c>
      <c r="E684" s="349" t="str">
        <f>HYPERLINK(Table20[[#This Row],[Map Link]],Table20[[#This Row],[Map Text]])</f>
        <v>Open Map</v>
      </c>
      <c r="F684" s="340" t="s">
        <v>600</v>
      </c>
      <c r="G684" s="340" t="s">
        <v>336</v>
      </c>
      <c r="H684" s="340">
        <v>50.566431999999999</v>
      </c>
      <c r="I684" s="340">
        <v>-126.518101</v>
      </c>
      <c r="J684" s="340" t="s">
        <v>1591</v>
      </c>
      <c r="K684" s="340" t="s">
        <v>2711</v>
      </c>
      <c r="L684" s="348" t="s">
        <v>181</v>
      </c>
      <c r="M684" s="340"/>
      <c r="N684" s="340"/>
      <c r="O684" s="340"/>
      <c r="Y684" s="24"/>
      <c r="Z684" s="24"/>
      <c r="AA684" s="24"/>
      <c r="AB684" s="24"/>
      <c r="AC684" s="24"/>
      <c r="AD684" s="24"/>
      <c r="AE684" s="24"/>
      <c r="AF684" s="24"/>
      <c r="AG684" s="24"/>
      <c r="AH684" s="24"/>
      <c r="AI684" s="24"/>
      <c r="AJ684" s="24"/>
      <c r="AK684" s="24"/>
      <c r="AL684" s="24"/>
      <c r="AM684" s="24"/>
      <c r="AN684" s="24"/>
      <c r="AO684" s="24"/>
    </row>
    <row r="685" spans="2:41" x14ac:dyDescent="0.25">
      <c r="B685" s="340">
        <v>65462</v>
      </c>
      <c r="C685" s="340" t="s">
        <v>2712</v>
      </c>
      <c r="D685" s="340" t="s">
        <v>1590</v>
      </c>
      <c r="E685" s="349" t="str">
        <f>HYPERLINK(Table20[[#This Row],[Map Link]],Table20[[#This Row],[Map Text]])</f>
        <v>Open Map</v>
      </c>
      <c r="F685" s="340" t="s">
        <v>600</v>
      </c>
      <c r="G685" s="340" t="s">
        <v>336</v>
      </c>
      <c r="H685" s="340">
        <v>50.899777999999998</v>
      </c>
      <c r="I685" s="340">
        <v>-125.63475099999999</v>
      </c>
      <c r="J685" s="340" t="s">
        <v>1591</v>
      </c>
      <c r="K685" s="340" t="s">
        <v>2713</v>
      </c>
      <c r="L685" s="348" t="s">
        <v>181</v>
      </c>
      <c r="M685" s="340"/>
      <c r="N685" s="340"/>
      <c r="O685" s="340"/>
      <c r="Y685" s="24"/>
      <c r="Z685" s="24"/>
      <c r="AA685" s="24"/>
      <c r="AB685" s="24"/>
      <c r="AC685" s="24"/>
      <c r="AD685" s="24"/>
      <c r="AE685" s="24"/>
      <c r="AF685" s="24"/>
      <c r="AG685" s="24"/>
      <c r="AH685" s="24"/>
      <c r="AI685" s="24"/>
      <c r="AJ685" s="24"/>
      <c r="AK685" s="24"/>
      <c r="AL685" s="24"/>
      <c r="AM685" s="24"/>
      <c r="AN685" s="24"/>
      <c r="AO685" s="24"/>
    </row>
    <row r="686" spans="2:41" x14ac:dyDescent="0.25">
      <c r="B686" s="340">
        <v>65363</v>
      </c>
      <c r="C686" s="340" t="s">
        <v>2714</v>
      </c>
      <c r="D686" s="340" t="s">
        <v>1590</v>
      </c>
      <c r="E686" s="349" t="str">
        <f>HYPERLINK(Table20[[#This Row],[Map Link]],Table20[[#This Row],[Map Text]])</f>
        <v>Open Map</v>
      </c>
      <c r="F686" s="340" t="s">
        <v>600</v>
      </c>
      <c r="G686" s="340" t="s">
        <v>336</v>
      </c>
      <c r="H686" s="340">
        <v>50.870556000000001</v>
      </c>
      <c r="I686" s="340">
        <v>-126.163889</v>
      </c>
      <c r="J686" s="340" t="s">
        <v>1591</v>
      </c>
      <c r="K686" s="340" t="s">
        <v>2715</v>
      </c>
      <c r="L686" s="348" t="s">
        <v>181</v>
      </c>
      <c r="M686" s="340"/>
      <c r="N686" s="340"/>
      <c r="O686" s="340"/>
      <c r="Y686" s="24"/>
      <c r="Z686" s="24"/>
      <c r="AA686" s="24"/>
      <c r="AB686" s="24"/>
      <c r="AC686" s="24"/>
      <c r="AD686" s="24"/>
      <c r="AE686" s="24"/>
      <c r="AF686" s="24"/>
      <c r="AG686" s="24"/>
      <c r="AH686" s="24"/>
      <c r="AI686" s="24"/>
      <c r="AJ686" s="24"/>
      <c r="AK686" s="24"/>
      <c r="AL686" s="24"/>
      <c r="AM686" s="24"/>
      <c r="AN686" s="24"/>
      <c r="AO686" s="24"/>
    </row>
    <row r="687" spans="2:41" x14ac:dyDescent="0.25">
      <c r="B687" s="340">
        <v>64695</v>
      </c>
      <c r="C687" s="340" t="s">
        <v>2716</v>
      </c>
      <c r="D687" s="340" t="s">
        <v>1590</v>
      </c>
      <c r="E687" s="349" t="str">
        <f>HYPERLINK(Table20[[#This Row],[Map Link]],Table20[[#This Row],[Map Text]])</f>
        <v>Open Map</v>
      </c>
      <c r="F687" s="340" t="s">
        <v>837</v>
      </c>
      <c r="G687" s="340" t="s">
        <v>826</v>
      </c>
      <c r="H687" s="340">
        <v>53.733044</v>
      </c>
      <c r="I687" s="340">
        <v>-132.41839100000001</v>
      </c>
      <c r="J687" s="340" t="s">
        <v>1591</v>
      </c>
      <c r="K687" s="340" t="s">
        <v>2717</v>
      </c>
      <c r="L687" s="348" t="s">
        <v>181</v>
      </c>
      <c r="M687" s="340"/>
      <c r="N687" s="340"/>
      <c r="O687" s="340"/>
      <c r="Y687" s="24"/>
      <c r="Z687" s="24"/>
      <c r="AA687" s="24"/>
      <c r="AB687" s="24"/>
      <c r="AC687" s="24"/>
      <c r="AD687" s="24"/>
      <c r="AE687" s="24"/>
      <c r="AF687" s="24"/>
      <c r="AG687" s="24"/>
      <c r="AH687" s="24"/>
      <c r="AI687" s="24"/>
      <c r="AJ687" s="24"/>
      <c r="AK687" s="24"/>
      <c r="AL687" s="24"/>
      <c r="AM687" s="24"/>
      <c r="AN687" s="24"/>
      <c r="AO687" s="24"/>
    </row>
    <row r="688" spans="2:41" x14ac:dyDescent="0.25">
      <c r="B688" s="340">
        <v>65367</v>
      </c>
      <c r="C688" s="340" t="s">
        <v>2718</v>
      </c>
      <c r="D688" s="340" t="s">
        <v>1590</v>
      </c>
      <c r="E688" s="349" t="str">
        <f>HYPERLINK(Table20[[#This Row],[Map Link]],Table20[[#This Row],[Map Text]])</f>
        <v>Open Map</v>
      </c>
      <c r="F688" s="340" t="s">
        <v>600</v>
      </c>
      <c r="G688" s="340" t="s">
        <v>336</v>
      </c>
      <c r="H688" s="340">
        <v>51.066434000000001</v>
      </c>
      <c r="I688" s="340">
        <v>-126.534784</v>
      </c>
      <c r="J688" s="340" t="s">
        <v>1591</v>
      </c>
      <c r="K688" s="340" t="s">
        <v>2719</v>
      </c>
      <c r="L688" s="348" t="s">
        <v>181</v>
      </c>
      <c r="M688" s="340"/>
      <c r="N688" s="340"/>
      <c r="O688" s="340"/>
      <c r="Y688" s="24"/>
      <c r="Z688" s="24"/>
      <c r="AA688" s="24"/>
      <c r="AB688" s="24"/>
      <c r="AC688" s="24"/>
      <c r="AD688" s="24"/>
      <c r="AE688" s="24"/>
      <c r="AF688" s="24"/>
      <c r="AG688" s="24"/>
      <c r="AH688" s="24"/>
      <c r="AI688" s="24"/>
      <c r="AJ688" s="24"/>
      <c r="AK688" s="24"/>
      <c r="AL688" s="24"/>
      <c r="AM688" s="24"/>
      <c r="AN688" s="24"/>
      <c r="AO688" s="24"/>
    </row>
    <row r="689" spans="2:41" x14ac:dyDescent="0.25">
      <c r="B689" s="340">
        <v>64791</v>
      </c>
      <c r="C689" s="340" t="s">
        <v>2720</v>
      </c>
      <c r="D689" s="340" t="s">
        <v>1590</v>
      </c>
      <c r="E689" s="349" t="str">
        <f>HYPERLINK(Table20[[#This Row],[Map Link]],Table20[[#This Row],[Map Text]])</f>
        <v>Open Map</v>
      </c>
      <c r="F689" s="340" t="s">
        <v>837</v>
      </c>
      <c r="G689" s="340" t="s">
        <v>826</v>
      </c>
      <c r="H689" s="340">
        <v>54.233091999999999</v>
      </c>
      <c r="I689" s="340">
        <v>-129.418319</v>
      </c>
      <c r="J689" s="340" t="s">
        <v>1591</v>
      </c>
      <c r="K689" s="340" t="s">
        <v>2721</v>
      </c>
      <c r="L689" s="348" t="s">
        <v>181</v>
      </c>
      <c r="M689" s="340"/>
      <c r="N689" s="340"/>
      <c r="O689" s="340"/>
      <c r="Y689" s="24"/>
      <c r="Z689" s="24"/>
      <c r="AA689" s="24"/>
      <c r="AB689" s="24"/>
      <c r="AC689" s="24"/>
      <c r="AD689" s="24"/>
      <c r="AE689" s="24"/>
      <c r="AF689" s="24"/>
      <c r="AG689" s="24"/>
      <c r="AH689" s="24"/>
      <c r="AI689" s="24"/>
      <c r="AJ689" s="24"/>
      <c r="AK689" s="24"/>
      <c r="AL689" s="24"/>
      <c r="AM689" s="24"/>
      <c r="AN689" s="24"/>
      <c r="AO689" s="24"/>
    </row>
    <row r="690" spans="2:41" x14ac:dyDescent="0.25">
      <c r="B690" s="340">
        <v>22627</v>
      </c>
      <c r="C690" s="340" t="s">
        <v>611</v>
      </c>
      <c r="D690" s="340" t="s">
        <v>1880</v>
      </c>
      <c r="E690" s="349" t="str">
        <f>HYPERLINK(Table20[[#This Row],[Map Link]],Table20[[#This Row],[Map Text]])</f>
        <v>Open Map</v>
      </c>
      <c r="F690" s="340" t="s">
        <v>600</v>
      </c>
      <c r="G690" s="340" t="s">
        <v>336</v>
      </c>
      <c r="H690" s="340">
        <v>50.583888999999999</v>
      </c>
      <c r="I690" s="340">
        <v>-126.927778</v>
      </c>
      <c r="J690" s="340" t="s">
        <v>1591</v>
      </c>
      <c r="K690" s="340" t="s">
        <v>2722</v>
      </c>
      <c r="L690" s="348" t="s">
        <v>103</v>
      </c>
      <c r="M690" s="340"/>
      <c r="N690" s="340"/>
      <c r="O690" s="340"/>
      <c r="Y690" s="24"/>
      <c r="Z690" s="24"/>
      <c r="AA690" s="24"/>
      <c r="AB690" s="24"/>
      <c r="AC690" s="24"/>
      <c r="AD690" s="24"/>
      <c r="AE690" s="24"/>
      <c r="AF690" s="24"/>
      <c r="AG690" s="24"/>
      <c r="AH690" s="24"/>
      <c r="AI690" s="24"/>
      <c r="AJ690" s="24"/>
      <c r="AK690" s="24"/>
      <c r="AL690" s="24"/>
      <c r="AM690" s="24"/>
      <c r="AN690" s="24"/>
      <c r="AO690" s="24"/>
    </row>
    <row r="691" spans="2:41" x14ac:dyDescent="0.25">
      <c r="B691" s="340">
        <v>65417</v>
      </c>
      <c r="C691" s="340" t="s">
        <v>2723</v>
      </c>
      <c r="D691" s="340" t="s">
        <v>1590</v>
      </c>
      <c r="E691" s="349" t="str">
        <f>HYPERLINK(Table20[[#This Row],[Map Link]],Table20[[#This Row],[Map Text]])</f>
        <v>Open Map</v>
      </c>
      <c r="F691" s="340" t="s">
        <v>600</v>
      </c>
      <c r="G691" s="340" t="s">
        <v>336</v>
      </c>
      <c r="H691" s="340">
        <v>50.583092999999998</v>
      </c>
      <c r="I691" s="340">
        <v>-126.934781</v>
      </c>
      <c r="J691" s="340" t="s">
        <v>1591</v>
      </c>
      <c r="K691" s="340" t="s">
        <v>2724</v>
      </c>
      <c r="L691" s="348" t="s">
        <v>181</v>
      </c>
      <c r="M691" s="340"/>
      <c r="N691" s="340"/>
      <c r="O691" s="340"/>
      <c r="Y691" s="24"/>
      <c r="Z691" s="24"/>
      <c r="AA691" s="24"/>
      <c r="AB691" s="24"/>
      <c r="AC691" s="24"/>
      <c r="AD691" s="24"/>
      <c r="AE691" s="24"/>
      <c r="AF691" s="24"/>
      <c r="AG691" s="24"/>
      <c r="AH691" s="24"/>
      <c r="AI691" s="24"/>
      <c r="AJ691" s="24"/>
      <c r="AK691" s="24"/>
      <c r="AL691" s="24"/>
      <c r="AM691" s="24"/>
      <c r="AN691" s="24"/>
      <c r="AO691" s="24"/>
    </row>
    <row r="692" spans="2:41" x14ac:dyDescent="0.25">
      <c r="B692" s="340">
        <v>65416</v>
      </c>
      <c r="C692" s="340" t="s">
        <v>2725</v>
      </c>
      <c r="D692" s="340" t="s">
        <v>1590</v>
      </c>
      <c r="E692" s="349" t="str">
        <f>HYPERLINK(Table20[[#This Row],[Map Link]],Table20[[#This Row],[Map Text]])</f>
        <v>Open Map</v>
      </c>
      <c r="F692" s="340" t="s">
        <v>600</v>
      </c>
      <c r="G692" s="340" t="s">
        <v>336</v>
      </c>
      <c r="H692" s="340">
        <v>50.583092999999998</v>
      </c>
      <c r="I692" s="340">
        <v>-126.951448</v>
      </c>
      <c r="J692" s="340" t="s">
        <v>1591</v>
      </c>
      <c r="K692" s="340" t="s">
        <v>2726</v>
      </c>
      <c r="L692" s="348" t="s">
        <v>181</v>
      </c>
      <c r="M692" s="340"/>
      <c r="N692" s="340"/>
      <c r="O692" s="340"/>
      <c r="Y692" s="24"/>
      <c r="Z692" s="24"/>
      <c r="AA692" s="24"/>
      <c r="AB692" s="24"/>
      <c r="AC692" s="24"/>
      <c r="AD692" s="24"/>
      <c r="AE692" s="24"/>
      <c r="AF692" s="24"/>
      <c r="AG692" s="24"/>
      <c r="AH692" s="24"/>
      <c r="AI692" s="24"/>
      <c r="AJ692" s="24"/>
      <c r="AK692" s="24"/>
      <c r="AL692" s="24"/>
      <c r="AM692" s="24"/>
      <c r="AN692" s="24"/>
      <c r="AO692" s="24"/>
    </row>
    <row r="693" spans="2:41" x14ac:dyDescent="0.25">
      <c r="B693" s="340">
        <v>65370</v>
      </c>
      <c r="C693" s="340" t="s">
        <v>2727</v>
      </c>
      <c r="D693" s="340" t="s">
        <v>1590</v>
      </c>
      <c r="E693" s="349" t="str">
        <f>HYPERLINK(Table20[[#This Row],[Map Link]],Table20[[#This Row],[Map Text]])</f>
        <v>Open Map</v>
      </c>
      <c r="F693" s="340" t="s">
        <v>589</v>
      </c>
      <c r="G693" s="340" t="s">
        <v>336</v>
      </c>
      <c r="H693" s="340">
        <v>51.266419999999997</v>
      </c>
      <c r="I693" s="340">
        <v>-127.801496</v>
      </c>
      <c r="J693" s="340" t="s">
        <v>1591</v>
      </c>
      <c r="K693" s="340" t="s">
        <v>2728</v>
      </c>
      <c r="L693" s="348" t="s">
        <v>181</v>
      </c>
      <c r="M693" s="340"/>
      <c r="N693" s="340"/>
      <c r="O693" s="340"/>
      <c r="Y693" s="24"/>
      <c r="Z693" s="24"/>
      <c r="AA693" s="24"/>
      <c r="AB693" s="24"/>
      <c r="AC693" s="24"/>
      <c r="AD693" s="24"/>
      <c r="AE693" s="24"/>
      <c r="AF693" s="24"/>
      <c r="AG693" s="24"/>
      <c r="AH693" s="24"/>
      <c r="AI693" s="24"/>
      <c r="AJ693" s="24"/>
      <c r="AK693" s="24"/>
      <c r="AL693" s="24"/>
      <c r="AM693" s="24"/>
      <c r="AN693" s="24"/>
      <c r="AO693" s="24"/>
    </row>
    <row r="694" spans="2:41" x14ac:dyDescent="0.25">
      <c r="B694" s="340">
        <v>65504</v>
      </c>
      <c r="C694" s="340" t="s">
        <v>2729</v>
      </c>
      <c r="D694" s="340" t="s">
        <v>1590</v>
      </c>
      <c r="E694" s="349" t="str">
        <f>HYPERLINK(Table20[[#This Row],[Map Link]],Table20[[#This Row],[Map Text]])</f>
        <v>Open Map</v>
      </c>
      <c r="F694" s="340" t="s">
        <v>600</v>
      </c>
      <c r="G694" s="340" t="s">
        <v>336</v>
      </c>
      <c r="H694" s="340">
        <v>50.7331</v>
      </c>
      <c r="I694" s="340">
        <v>-126.48477200000001</v>
      </c>
      <c r="J694" s="340" t="s">
        <v>1591</v>
      </c>
      <c r="K694" s="340" t="s">
        <v>2730</v>
      </c>
      <c r="L694" s="348" t="s">
        <v>181</v>
      </c>
      <c r="M694" s="340"/>
      <c r="N694" s="340"/>
      <c r="O694" s="340"/>
      <c r="Y694" s="24"/>
      <c r="Z694" s="24"/>
      <c r="AA694" s="24"/>
      <c r="AB694" s="24"/>
      <c r="AC694" s="24"/>
      <c r="AD694" s="24"/>
      <c r="AE694" s="24"/>
      <c r="AF694" s="24"/>
      <c r="AG694" s="24"/>
      <c r="AH694" s="24"/>
      <c r="AI694" s="24"/>
      <c r="AJ694" s="24"/>
      <c r="AK694" s="24"/>
      <c r="AL694" s="24"/>
      <c r="AM694" s="24"/>
      <c r="AN694" s="24"/>
      <c r="AO694" s="24"/>
    </row>
    <row r="695" spans="2:41" x14ac:dyDescent="0.25">
      <c r="B695" s="340">
        <v>65429</v>
      </c>
      <c r="C695" s="340" t="s">
        <v>2731</v>
      </c>
      <c r="D695" s="340" t="s">
        <v>1590</v>
      </c>
      <c r="E695" s="349" t="str">
        <f>HYPERLINK(Table20[[#This Row],[Map Link]],Table20[[#This Row],[Map Text]])</f>
        <v>Open Map</v>
      </c>
      <c r="F695" s="340" t="s">
        <v>600</v>
      </c>
      <c r="G695" s="340" t="s">
        <v>336</v>
      </c>
      <c r="H695" s="340">
        <v>50.549759000000002</v>
      </c>
      <c r="I695" s="340">
        <v>-127.01811600000001</v>
      </c>
      <c r="J695" s="340" t="s">
        <v>1591</v>
      </c>
      <c r="K695" s="340" t="s">
        <v>2732</v>
      </c>
      <c r="L695" s="348" t="s">
        <v>181</v>
      </c>
      <c r="M695" s="340"/>
      <c r="N695" s="340"/>
      <c r="O695" s="340"/>
      <c r="Y695" s="24"/>
      <c r="Z695" s="24"/>
      <c r="AA695" s="24"/>
      <c r="AB695" s="24"/>
      <c r="AC695" s="24"/>
      <c r="AD695" s="24"/>
      <c r="AE695" s="24"/>
      <c r="AF695" s="24"/>
      <c r="AG695" s="24"/>
      <c r="AH695" s="24"/>
      <c r="AI695" s="24"/>
      <c r="AJ695" s="24"/>
      <c r="AK695" s="24"/>
      <c r="AL695" s="24"/>
      <c r="AM695" s="24"/>
      <c r="AN695" s="24"/>
      <c r="AO695" s="24"/>
    </row>
    <row r="696" spans="2:41" x14ac:dyDescent="0.25">
      <c r="B696" s="340">
        <v>22672</v>
      </c>
      <c r="C696" s="340" t="s">
        <v>2733</v>
      </c>
      <c r="D696" s="340" t="s">
        <v>1036</v>
      </c>
      <c r="E696" s="349" t="str">
        <f>HYPERLINK(Table20[[#This Row],[Map Link]],Table20[[#This Row],[Map Text]])</f>
        <v>Open Map</v>
      </c>
      <c r="F696" s="340" t="s">
        <v>600</v>
      </c>
      <c r="G696" s="340" t="s">
        <v>336</v>
      </c>
      <c r="H696" s="340">
        <v>50.199756999999998</v>
      </c>
      <c r="I696" s="340">
        <v>-126.98477099999999</v>
      </c>
      <c r="J696" s="340" t="s">
        <v>1591</v>
      </c>
      <c r="K696" s="340" t="s">
        <v>2734</v>
      </c>
      <c r="L696" s="348" t="s">
        <v>103</v>
      </c>
      <c r="M696" s="340"/>
      <c r="N696" s="340"/>
      <c r="O696" s="340"/>
      <c r="Y696" s="24"/>
      <c r="Z696" s="24"/>
      <c r="AA696" s="24"/>
      <c r="AB696" s="24"/>
      <c r="AC696" s="24"/>
      <c r="AD696" s="24"/>
      <c r="AE696" s="24"/>
      <c r="AF696" s="24"/>
      <c r="AG696" s="24"/>
      <c r="AH696" s="24"/>
      <c r="AI696" s="24"/>
      <c r="AJ696" s="24"/>
      <c r="AK696" s="24"/>
      <c r="AL696" s="24"/>
      <c r="AM696" s="24"/>
      <c r="AN696" s="24"/>
      <c r="AO696" s="24"/>
    </row>
    <row r="697" spans="2:41" x14ac:dyDescent="0.25">
      <c r="B697" s="340">
        <v>9836</v>
      </c>
      <c r="C697" s="340" t="s">
        <v>2735</v>
      </c>
      <c r="D697" s="340" t="s">
        <v>1597</v>
      </c>
      <c r="E697" s="349" t="str">
        <f>HYPERLINK(Table20[[#This Row],[Map Link]],Table20[[#This Row],[Map Text]])</f>
        <v>Open Map</v>
      </c>
      <c r="F697" s="340" t="s">
        <v>589</v>
      </c>
      <c r="G697" s="340" t="s">
        <v>336</v>
      </c>
      <c r="H697" s="340">
        <v>52.399785999999999</v>
      </c>
      <c r="I697" s="340">
        <v>-125.834805</v>
      </c>
      <c r="J697" s="340" t="s">
        <v>1591</v>
      </c>
      <c r="K697" s="340" t="s">
        <v>2736</v>
      </c>
      <c r="L697" s="348" t="s">
        <v>103</v>
      </c>
      <c r="M697" s="340"/>
      <c r="N697" s="340"/>
      <c r="O697" s="340"/>
      <c r="Y697" s="24"/>
      <c r="Z697" s="24"/>
      <c r="AA697" s="24"/>
      <c r="AB697" s="24"/>
      <c r="AC697" s="24"/>
      <c r="AD697" s="24"/>
      <c r="AE697" s="24"/>
      <c r="AF697" s="24"/>
      <c r="AG697" s="24"/>
      <c r="AH697" s="24"/>
      <c r="AI697" s="24"/>
      <c r="AJ697" s="24"/>
      <c r="AK697" s="24"/>
      <c r="AL697" s="24"/>
      <c r="AM697" s="24"/>
      <c r="AN697" s="24"/>
      <c r="AO697" s="24"/>
    </row>
    <row r="698" spans="2:41" x14ac:dyDescent="0.25">
      <c r="B698" s="340">
        <v>64727</v>
      </c>
      <c r="C698" s="340" t="s">
        <v>2737</v>
      </c>
      <c r="D698" s="340" t="s">
        <v>1590</v>
      </c>
      <c r="E698" s="349" t="str">
        <f>HYPERLINK(Table20[[#This Row],[Map Link]],Table20[[#This Row],[Map Text]])</f>
        <v>Open Map</v>
      </c>
      <c r="F698" s="340" t="s">
        <v>837</v>
      </c>
      <c r="G698" s="340" t="s">
        <v>826</v>
      </c>
      <c r="H698" s="340">
        <v>54.216405999999999</v>
      </c>
      <c r="I698" s="340">
        <v>-130.768361</v>
      </c>
      <c r="J698" s="340" t="s">
        <v>1591</v>
      </c>
      <c r="K698" s="340" t="s">
        <v>2738</v>
      </c>
      <c r="L698" s="348" t="s">
        <v>181</v>
      </c>
      <c r="M698" s="340"/>
      <c r="N698" s="340"/>
      <c r="O698" s="340"/>
      <c r="Y698" s="24"/>
      <c r="Z698" s="24"/>
      <c r="AA698" s="24"/>
      <c r="AB698" s="24"/>
      <c r="AC698" s="24"/>
      <c r="AD698" s="24"/>
      <c r="AE698" s="24"/>
      <c r="AF698" s="24"/>
      <c r="AG698" s="24"/>
      <c r="AH698" s="24"/>
      <c r="AI698" s="24"/>
      <c r="AJ698" s="24"/>
      <c r="AK698" s="24"/>
      <c r="AL698" s="24"/>
      <c r="AM698" s="24"/>
      <c r="AN698" s="24"/>
      <c r="AO698" s="24"/>
    </row>
    <row r="699" spans="2:41" x14ac:dyDescent="0.25">
      <c r="B699" s="340">
        <v>65477</v>
      </c>
      <c r="C699" s="340" t="s">
        <v>2739</v>
      </c>
      <c r="D699" s="340" t="s">
        <v>1590</v>
      </c>
      <c r="E699" s="349" t="str">
        <f>HYPERLINK(Table20[[#This Row],[Map Link]],Table20[[#This Row],[Map Text]])</f>
        <v>Open Map</v>
      </c>
      <c r="F699" s="340" t="s">
        <v>600</v>
      </c>
      <c r="G699" s="340" t="s">
        <v>336</v>
      </c>
      <c r="H699" s="340">
        <v>50.899768000000002</v>
      </c>
      <c r="I699" s="340">
        <v>-126.40144100000001</v>
      </c>
      <c r="J699" s="340" t="s">
        <v>1591</v>
      </c>
      <c r="K699" s="340" t="s">
        <v>2740</v>
      </c>
      <c r="L699" s="348" t="s">
        <v>181</v>
      </c>
      <c r="M699" s="340"/>
      <c r="N699" s="340"/>
      <c r="O699" s="340"/>
      <c r="Y699" s="24"/>
      <c r="Z699" s="24"/>
      <c r="AA699" s="24"/>
      <c r="AB699" s="24"/>
      <c r="AC699" s="24"/>
      <c r="AD699" s="24"/>
      <c r="AE699" s="24"/>
      <c r="AF699" s="24"/>
      <c r="AG699" s="24"/>
      <c r="AH699" s="24"/>
      <c r="AI699" s="24"/>
      <c r="AJ699" s="24"/>
      <c r="AK699" s="24"/>
      <c r="AL699" s="24"/>
      <c r="AM699" s="24"/>
      <c r="AN699" s="24"/>
      <c r="AO699" s="24"/>
    </row>
    <row r="700" spans="2:41" x14ac:dyDescent="0.25">
      <c r="B700" s="340">
        <v>38117</v>
      </c>
      <c r="C700" s="340" t="s">
        <v>2741</v>
      </c>
      <c r="D700" s="340" t="s">
        <v>1036</v>
      </c>
      <c r="E700" s="349" t="str">
        <f>HYPERLINK(Table20[[#This Row],[Map Link]],Table20[[#This Row],[Map Text]])</f>
        <v>Open Map</v>
      </c>
      <c r="F700" s="340" t="s">
        <v>600</v>
      </c>
      <c r="G700" s="340" t="s">
        <v>336</v>
      </c>
      <c r="H700" s="340">
        <v>50.520615999999997</v>
      </c>
      <c r="I700" s="340">
        <v>-126.875463</v>
      </c>
      <c r="J700" s="340" t="s">
        <v>1591</v>
      </c>
      <c r="K700" s="340" t="s">
        <v>2742</v>
      </c>
      <c r="L700" s="348" t="s">
        <v>103</v>
      </c>
      <c r="M700" s="340"/>
      <c r="N700" s="340"/>
      <c r="O700" s="340"/>
      <c r="Y700" s="24"/>
      <c r="Z700" s="24"/>
      <c r="AA700" s="24"/>
      <c r="AB700" s="24"/>
      <c r="AC700" s="24"/>
      <c r="AD700" s="24"/>
      <c r="AE700" s="24"/>
      <c r="AF700" s="24"/>
      <c r="AG700" s="24"/>
      <c r="AH700" s="24"/>
      <c r="AI700" s="24"/>
      <c r="AJ700" s="24"/>
      <c r="AK700" s="24"/>
      <c r="AL700" s="24"/>
      <c r="AM700" s="24"/>
      <c r="AN700" s="24"/>
      <c r="AO700" s="24"/>
    </row>
    <row r="701" spans="2:41" x14ac:dyDescent="0.25">
      <c r="B701" s="340">
        <v>65829</v>
      </c>
      <c r="C701" s="340" t="s">
        <v>2743</v>
      </c>
      <c r="D701" s="340" t="s">
        <v>1590</v>
      </c>
      <c r="E701" s="349" t="str">
        <f>HYPERLINK(Table20[[#This Row],[Map Link]],Table20[[#This Row],[Map Text]])</f>
        <v>Open Map</v>
      </c>
      <c r="F701" s="340" t="s">
        <v>825</v>
      </c>
      <c r="G701" s="340" t="s">
        <v>826</v>
      </c>
      <c r="H701" s="340">
        <v>53.916431000000003</v>
      </c>
      <c r="I701" s="340">
        <v>-128.75161900000001</v>
      </c>
      <c r="J701" s="340" t="s">
        <v>1591</v>
      </c>
      <c r="K701" s="340" t="s">
        <v>2744</v>
      </c>
      <c r="L701" s="348" t="s">
        <v>181</v>
      </c>
      <c r="M701" s="340"/>
      <c r="N701" s="340"/>
      <c r="O701" s="340"/>
      <c r="Y701" s="24"/>
      <c r="Z701" s="24"/>
      <c r="AA701" s="24"/>
      <c r="AB701" s="24"/>
      <c r="AC701" s="24"/>
      <c r="AD701" s="24"/>
      <c r="AE701" s="24"/>
      <c r="AF701" s="24"/>
      <c r="AG701" s="24"/>
      <c r="AH701" s="24"/>
      <c r="AI701" s="24"/>
      <c r="AJ701" s="24"/>
      <c r="AK701" s="24"/>
      <c r="AL701" s="24"/>
      <c r="AM701" s="24"/>
      <c r="AN701" s="24"/>
      <c r="AO701" s="24"/>
    </row>
    <row r="702" spans="2:41" x14ac:dyDescent="0.25">
      <c r="B702" s="340">
        <v>64912</v>
      </c>
      <c r="C702" s="340" t="s">
        <v>2745</v>
      </c>
      <c r="D702" s="340" t="s">
        <v>1590</v>
      </c>
      <c r="E702" s="349" t="str">
        <f>HYPERLINK(Table20[[#This Row],[Map Link]],Table20[[#This Row],[Map Text]])</f>
        <v>Open Map</v>
      </c>
      <c r="F702" s="340" t="s">
        <v>589</v>
      </c>
      <c r="G702" s="340" t="s">
        <v>336</v>
      </c>
      <c r="H702" s="340">
        <v>52.149754999999999</v>
      </c>
      <c r="I702" s="340">
        <v>-128.15153599999999</v>
      </c>
      <c r="J702" s="340" t="s">
        <v>1591</v>
      </c>
      <c r="K702" s="340" t="s">
        <v>2746</v>
      </c>
      <c r="L702" s="348" t="s">
        <v>181</v>
      </c>
      <c r="M702" s="340"/>
      <c r="N702" s="340"/>
      <c r="O702" s="340"/>
      <c r="Y702" s="24"/>
      <c r="Z702" s="24"/>
      <c r="AA702" s="24"/>
      <c r="AB702" s="24"/>
      <c r="AC702" s="24"/>
      <c r="AD702" s="24"/>
      <c r="AE702" s="24"/>
      <c r="AF702" s="24"/>
      <c r="AG702" s="24"/>
      <c r="AH702" s="24"/>
      <c r="AI702" s="24"/>
      <c r="AJ702" s="24"/>
      <c r="AK702" s="24"/>
      <c r="AL702" s="24"/>
      <c r="AM702" s="24"/>
      <c r="AN702" s="24"/>
      <c r="AO702" s="24"/>
    </row>
    <row r="703" spans="2:41" x14ac:dyDescent="0.25">
      <c r="B703" s="340">
        <v>3350</v>
      </c>
      <c r="C703" s="340" t="s">
        <v>592</v>
      </c>
      <c r="D703" s="340" t="s">
        <v>1036</v>
      </c>
      <c r="E703" s="349" t="str">
        <f>HYPERLINK(Table20[[#This Row],[Map Link]],Table20[[#This Row],[Map Text]])</f>
        <v>Open Map</v>
      </c>
      <c r="F703" s="340" t="s">
        <v>589</v>
      </c>
      <c r="G703" s="340" t="s">
        <v>336</v>
      </c>
      <c r="H703" s="340">
        <v>52.383108</v>
      </c>
      <c r="I703" s="340">
        <v>-126.75149999999999</v>
      </c>
      <c r="J703" s="340" t="s">
        <v>1591</v>
      </c>
      <c r="K703" s="340" t="s">
        <v>2747</v>
      </c>
      <c r="L703" s="348" t="s">
        <v>103</v>
      </c>
      <c r="M703" s="340"/>
      <c r="N703" s="340"/>
      <c r="O703" s="340"/>
      <c r="Y703" s="24"/>
      <c r="Z703" s="24"/>
      <c r="AA703" s="24"/>
      <c r="AB703" s="24"/>
      <c r="AC703" s="24"/>
      <c r="AD703" s="24"/>
      <c r="AE703" s="24"/>
      <c r="AF703" s="24"/>
      <c r="AG703" s="24"/>
      <c r="AH703" s="24"/>
      <c r="AI703" s="24"/>
      <c r="AJ703" s="24"/>
      <c r="AK703" s="24"/>
      <c r="AL703" s="24"/>
      <c r="AM703" s="24"/>
      <c r="AN703" s="24"/>
      <c r="AO703" s="24"/>
    </row>
    <row r="704" spans="2:41" x14ac:dyDescent="0.25">
      <c r="B704" s="340">
        <v>64995</v>
      </c>
      <c r="C704" s="340" t="s">
        <v>2748</v>
      </c>
      <c r="D704" s="340" t="s">
        <v>1590</v>
      </c>
      <c r="E704" s="349" t="str">
        <f>HYPERLINK(Table20[[#This Row],[Map Link]],Table20[[#This Row],[Map Text]])</f>
        <v>Open Map</v>
      </c>
      <c r="F704" s="340" t="s">
        <v>589</v>
      </c>
      <c r="G704" s="340" t="s">
        <v>336</v>
      </c>
      <c r="H704" s="340">
        <v>52.366441999999999</v>
      </c>
      <c r="I704" s="340">
        <v>-126.718165</v>
      </c>
      <c r="J704" s="340" t="s">
        <v>1591</v>
      </c>
      <c r="K704" s="340" t="s">
        <v>2749</v>
      </c>
      <c r="L704" s="348" t="s">
        <v>181</v>
      </c>
      <c r="M704" s="340"/>
      <c r="N704" s="340"/>
      <c r="O704" s="340"/>
      <c r="Y704" s="24"/>
      <c r="Z704" s="24"/>
      <c r="AA704" s="24"/>
      <c r="AB704" s="24"/>
      <c r="AC704" s="24"/>
      <c r="AD704" s="24"/>
      <c r="AE704" s="24"/>
      <c r="AF704" s="24"/>
      <c r="AG704" s="24"/>
      <c r="AH704" s="24"/>
      <c r="AI704" s="24"/>
      <c r="AJ704" s="24"/>
      <c r="AK704" s="24"/>
      <c r="AL704" s="24"/>
      <c r="AM704" s="24"/>
      <c r="AN704" s="24"/>
      <c r="AO704" s="24"/>
    </row>
    <row r="705" spans="2:41" x14ac:dyDescent="0.25">
      <c r="B705" s="340">
        <v>22725</v>
      </c>
      <c r="C705" s="340" t="s">
        <v>2750</v>
      </c>
      <c r="D705" s="340" t="s">
        <v>1597</v>
      </c>
      <c r="E705" s="349" t="str">
        <f>HYPERLINK(Table20[[#This Row],[Map Link]],Table20[[#This Row],[Map Text]])</f>
        <v>Open Map</v>
      </c>
      <c r="F705" s="340" t="s">
        <v>600</v>
      </c>
      <c r="G705" s="340" t="s">
        <v>336</v>
      </c>
      <c r="H705" s="340">
        <v>50.366422</v>
      </c>
      <c r="I705" s="340">
        <v>-127.234784</v>
      </c>
      <c r="J705" s="340" t="s">
        <v>1591</v>
      </c>
      <c r="K705" s="340" t="s">
        <v>2751</v>
      </c>
      <c r="L705" s="348" t="s">
        <v>103</v>
      </c>
      <c r="M705" s="340"/>
      <c r="N705" s="340"/>
      <c r="O705" s="340"/>
      <c r="Y705" s="24"/>
      <c r="Z705" s="24"/>
      <c r="AA705" s="24"/>
      <c r="AB705" s="24"/>
      <c r="AC705" s="24"/>
      <c r="AD705" s="24"/>
      <c r="AE705" s="24"/>
      <c r="AF705" s="24"/>
      <c r="AG705" s="24"/>
      <c r="AH705" s="24"/>
      <c r="AI705" s="24"/>
      <c r="AJ705" s="24"/>
      <c r="AK705" s="24"/>
      <c r="AL705" s="24"/>
      <c r="AM705" s="24"/>
      <c r="AN705" s="24"/>
      <c r="AO705" s="24"/>
    </row>
    <row r="706" spans="2:41" x14ac:dyDescent="0.25">
      <c r="B706" s="340">
        <v>64749</v>
      </c>
      <c r="C706" s="340" t="s">
        <v>2752</v>
      </c>
      <c r="D706" s="340" t="s">
        <v>1590</v>
      </c>
      <c r="E706" s="349" t="str">
        <f>HYPERLINK(Table20[[#This Row],[Map Link]],Table20[[#This Row],[Map Text]])</f>
        <v>Open Map</v>
      </c>
      <c r="F706" s="340" t="s">
        <v>837</v>
      </c>
      <c r="G706" s="340" t="s">
        <v>826</v>
      </c>
      <c r="H706" s="340">
        <v>54.399751999999999</v>
      </c>
      <c r="I706" s="340">
        <v>-130.06834699999999</v>
      </c>
      <c r="J706" s="340" t="s">
        <v>1591</v>
      </c>
      <c r="K706" s="340" t="s">
        <v>2753</v>
      </c>
      <c r="L706" s="348" t="s">
        <v>181</v>
      </c>
      <c r="M706" s="340"/>
      <c r="N706" s="340"/>
      <c r="O706" s="340"/>
      <c r="Y706" s="24"/>
      <c r="Z706" s="24"/>
      <c r="AA706" s="24"/>
      <c r="AB706" s="24"/>
      <c r="AC706" s="24"/>
      <c r="AD706" s="24"/>
      <c r="AE706" s="24"/>
      <c r="AF706" s="24"/>
      <c r="AG706" s="24"/>
      <c r="AH706" s="24"/>
      <c r="AI706" s="24"/>
      <c r="AJ706" s="24"/>
      <c r="AK706" s="24"/>
      <c r="AL706" s="24"/>
      <c r="AM706" s="24"/>
      <c r="AN706" s="24"/>
      <c r="AO706" s="24"/>
    </row>
    <row r="707" spans="2:41" x14ac:dyDescent="0.25">
      <c r="B707" s="340">
        <v>64703</v>
      </c>
      <c r="C707" s="340" t="s">
        <v>2754</v>
      </c>
      <c r="D707" s="340" t="s">
        <v>1590</v>
      </c>
      <c r="E707" s="349" t="str">
        <f>HYPERLINK(Table20[[#This Row],[Map Link]],Table20[[#This Row],[Map Text]])</f>
        <v>Open Map</v>
      </c>
      <c r="F707" s="340" t="s">
        <v>837</v>
      </c>
      <c r="G707" s="340" t="s">
        <v>826</v>
      </c>
      <c r="H707" s="340">
        <v>54.599749000000003</v>
      </c>
      <c r="I707" s="340">
        <v>-130.468368</v>
      </c>
      <c r="J707" s="340" t="s">
        <v>1591</v>
      </c>
      <c r="K707" s="340" t="s">
        <v>2755</v>
      </c>
      <c r="L707" s="348" t="s">
        <v>181</v>
      </c>
      <c r="M707" s="340"/>
      <c r="N707" s="340"/>
      <c r="O707" s="340"/>
      <c r="Y707" s="24"/>
      <c r="Z707" s="24"/>
      <c r="AA707" s="24"/>
      <c r="AB707" s="24"/>
      <c r="AC707" s="24"/>
      <c r="AD707" s="24"/>
      <c r="AE707" s="24"/>
      <c r="AF707" s="24"/>
      <c r="AG707" s="24"/>
      <c r="AH707" s="24"/>
      <c r="AI707" s="24"/>
      <c r="AJ707" s="24"/>
      <c r="AK707" s="24"/>
      <c r="AL707" s="24"/>
      <c r="AM707" s="24"/>
      <c r="AN707" s="24"/>
      <c r="AO707" s="24"/>
    </row>
    <row r="708" spans="2:41" x14ac:dyDescent="0.25">
      <c r="B708" s="340">
        <v>64769</v>
      </c>
      <c r="C708" s="340" t="s">
        <v>2756</v>
      </c>
      <c r="D708" s="340" t="s">
        <v>1590</v>
      </c>
      <c r="E708" s="349" t="str">
        <f>HYPERLINK(Table20[[#This Row],[Map Link]],Table20[[#This Row],[Map Text]])</f>
        <v>Open Map</v>
      </c>
      <c r="F708" s="340" t="s">
        <v>837</v>
      </c>
      <c r="G708" s="340" t="s">
        <v>826</v>
      </c>
      <c r="H708" s="340">
        <v>53.233041</v>
      </c>
      <c r="I708" s="340">
        <v>-132.26836700000001</v>
      </c>
      <c r="J708" s="340" t="s">
        <v>1591</v>
      </c>
      <c r="K708" s="340" t="s">
        <v>2757</v>
      </c>
      <c r="L708" s="348" t="s">
        <v>181</v>
      </c>
      <c r="M708" s="340"/>
      <c r="N708" s="340"/>
      <c r="O708" s="340"/>
      <c r="Y708" s="24"/>
      <c r="Z708" s="24"/>
      <c r="AA708" s="24"/>
      <c r="AB708" s="24"/>
      <c r="AC708" s="24"/>
      <c r="AD708" s="24"/>
      <c r="AE708" s="24"/>
      <c r="AF708" s="24"/>
      <c r="AG708" s="24"/>
      <c r="AH708" s="24"/>
      <c r="AI708" s="24"/>
      <c r="AJ708" s="24"/>
      <c r="AK708" s="24"/>
      <c r="AL708" s="24"/>
      <c r="AM708" s="24"/>
      <c r="AN708" s="24"/>
      <c r="AO708" s="24"/>
    </row>
    <row r="709" spans="2:41" x14ac:dyDescent="0.25">
      <c r="B709" s="340">
        <v>64717</v>
      </c>
      <c r="C709" s="340" t="s">
        <v>2758</v>
      </c>
      <c r="D709" s="340" t="s">
        <v>1590</v>
      </c>
      <c r="E709" s="349" t="str">
        <f>HYPERLINK(Table20[[#This Row],[Map Link]],Table20[[#This Row],[Map Text]])</f>
        <v>Open Map</v>
      </c>
      <c r="F709" s="340" t="s">
        <v>837</v>
      </c>
      <c r="G709" s="340" t="s">
        <v>826</v>
      </c>
      <c r="H709" s="340">
        <v>54.483080000000001</v>
      </c>
      <c r="I709" s="340">
        <v>-130.46836300000001</v>
      </c>
      <c r="J709" s="340" t="s">
        <v>1591</v>
      </c>
      <c r="K709" s="340" t="s">
        <v>2759</v>
      </c>
      <c r="L709" s="348" t="s">
        <v>181</v>
      </c>
      <c r="M709" s="340"/>
      <c r="N709" s="340"/>
      <c r="O709" s="340"/>
      <c r="Y709" s="24"/>
      <c r="Z709" s="24"/>
      <c r="AA709" s="24"/>
      <c r="AB709" s="24"/>
      <c r="AC709" s="24"/>
      <c r="AD709" s="24"/>
      <c r="AE709" s="24"/>
      <c r="AF709" s="24"/>
      <c r="AG709" s="24"/>
      <c r="AH709" s="24"/>
      <c r="AI709" s="24"/>
      <c r="AJ709" s="24"/>
      <c r="AK709" s="24"/>
      <c r="AL709" s="24"/>
      <c r="AM709" s="24"/>
      <c r="AN709" s="24"/>
      <c r="AO709" s="24"/>
    </row>
    <row r="710" spans="2:41" x14ac:dyDescent="0.25">
      <c r="B710" s="340">
        <v>29034</v>
      </c>
      <c r="C710" s="340" t="s">
        <v>2760</v>
      </c>
      <c r="D710" s="340" t="s">
        <v>1036</v>
      </c>
      <c r="E710" s="349" t="str">
        <f>HYPERLINK(Table20[[#This Row],[Map Link]],Table20[[#This Row],[Map Text]])</f>
        <v>Open Map</v>
      </c>
      <c r="F710" s="340" t="s">
        <v>589</v>
      </c>
      <c r="G710" s="340" t="s">
        <v>336</v>
      </c>
      <c r="H710" s="340">
        <v>52.169449999999998</v>
      </c>
      <c r="I710" s="340">
        <v>-128.14503999999999</v>
      </c>
      <c r="J710" s="340" t="s">
        <v>1591</v>
      </c>
      <c r="K710" s="340" t="s">
        <v>2761</v>
      </c>
      <c r="L710" s="348" t="s">
        <v>103</v>
      </c>
      <c r="M710" s="340"/>
      <c r="N710" s="340"/>
      <c r="O710" s="340"/>
      <c r="Y710" s="24"/>
      <c r="Z710" s="24"/>
      <c r="AA710" s="24"/>
      <c r="AB710" s="24"/>
      <c r="AC710" s="24"/>
      <c r="AD710" s="24"/>
      <c r="AE710" s="24"/>
      <c r="AF710" s="24"/>
      <c r="AG710" s="24"/>
      <c r="AH710" s="24"/>
      <c r="AI710" s="24"/>
      <c r="AJ710" s="24"/>
      <c r="AK710" s="24"/>
      <c r="AL710" s="24"/>
      <c r="AM710" s="24"/>
      <c r="AN710" s="24"/>
      <c r="AO710" s="24"/>
    </row>
    <row r="711" spans="2:41" x14ac:dyDescent="0.25">
      <c r="B711" s="340">
        <v>65047</v>
      </c>
      <c r="C711" s="340" t="s">
        <v>2762</v>
      </c>
      <c r="D711" s="340" t="s">
        <v>1590</v>
      </c>
      <c r="E711" s="349" t="str">
        <f>HYPERLINK(Table20[[#This Row],[Map Link]],Table20[[#This Row],[Map Text]])</f>
        <v>Open Map</v>
      </c>
      <c r="F711" s="340" t="s">
        <v>825</v>
      </c>
      <c r="G711" s="340" t="s">
        <v>826</v>
      </c>
      <c r="H711" s="340">
        <v>53.066423999999998</v>
      </c>
      <c r="I711" s="340">
        <v>-128.584915</v>
      </c>
      <c r="J711" s="340" t="s">
        <v>1591</v>
      </c>
      <c r="K711" s="340" t="s">
        <v>2763</v>
      </c>
      <c r="L711" s="348" t="s">
        <v>181</v>
      </c>
      <c r="M711" s="340"/>
      <c r="N711" s="340"/>
      <c r="O711" s="340"/>
      <c r="Y711" s="24"/>
      <c r="Z711" s="24"/>
      <c r="AA711" s="24"/>
      <c r="AB711" s="24"/>
      <c r="AC711" s="24"/>
      <c r="AD711" s="24"/>
      <c r="AE711" s="24"/>
      <c r="AF711" s="24"/>
      <c r="AG711" s="24"/>
      <c r="AH711" s="24"/>
      <c r="AI711" s="24"/>
      <c r="AJ711" s="24"/>
      <c r="AK711" s="24"/>
      <c r="AL711" s="24"/>
      <c r="AM711" s="24"/>
      <c r="AN711" s="24"/>
      <c r="AO711" s="24"/>
    </row>
    <row r="712" spans="2:41" x14ac:dyDescent="0.25">
      <c r="B712" s="340">
        <v>64750</v>
      </c>
      <c r="C712" s="340" t="s">
        <v>2764</v>
      </c>
      <c r="D712" s="340" t="s">
        <v>1590</v>
      </c>
      <c r="E712" s="349" t="str">
        <f>HYPERLINK(Table20[[#This Row],[Map Link]],Table20[[#This Row],[Map Text]])</f>
        <v>Open Map</v>
      </c>
      <c r="F712" s="340" t="s">
        <v>837</v>
      </c>
      <c r="G712" s="340" t="s">
        <v>826</v>
      </c>
      <c r="H712" s="340">
        <v>54.616425</v>
      </c>
      <c r="I712" s="340">
        <v>-129.78501299999999</v>
      </c>
      <c r="J712" s="340" t="s">
        <v>1591</v>
      </c>
      <c r="K712" s="340" t="s">
        <v>2765</v>
      </c>
      <c r="L712" s="348" t="s">
        <v>181</v>
      </c>
      <c r="M712" s="340"/>
      <c r="N712" s="340"/>
      <c r="O712" s="340"/>
      <c r="Y712" s="24"/>
      <c r="Z712" s="24"/>
      <c r="AA712" s="24"/>
      <c r="AB712" s="24"/>
      <c r="AC712" s="24"/>
      <c r="AD712" s="24"/>
      <c r="AE712" s="24"/>
      <c r="AF712" s="24"/>
      <c r="AG712" s="24"/>
      <c r="AH712" s="24"/>
      <c r="AI712" s="24"/>
      <c r="AJ712" s="24"/>
      <c r="AK712" s="24"/>
      <c r="AL712" s="24"/>
      <c r="AM712" s="24"/>
      <c r="AN712" s="24"/>
      <c r="AO712" s="24"/>
    </row>
    <row r="713" spans="2:41" x14ac:dyDescent="0.25">
      <c r="B713" s="340">
        <v>65699</v>
      </c>
      <c r="C713" s="340" t="s">
        <v>2766</v>
      </c>
      <c r="D713" s="340" t="s">
        <v>1590</v>
      </c>
      <c r="E713" s="349" t="str">
        <f>HYPERLINK(Table20[[#This Row],[Map Link]],Table20[[#This Row],[Map Text]])</f>
        <v>Open Map</v>
      </c>
      <c r="F713" s="340" t="s">
        <v>837</v>
      </c>
      <c r="G713" s="340" t="s">
        <v>826</v>
      </c>
      <c r="H713" s="340">
        <v>54.520575999999998</v>
      </c>
      <c r="I713" s="340">
        <v>-130.82115300000001</v>
      </c>
      <c r="J713" s="340" t="s">
        <v>1591</v>
      </c>
      <c r="K713" s="340" t="s">
        <v>2767</v>
      </c>
      <c r="L713" s="348" t="s">
        <v>181</v>
      </c>
      <c r="M713" s="340"/>
      <c r="N713" s="340"/>
      <c r="O713" s="340"/>
      <c r="Y713" s="24"/>
      <c r="Z713" s="24"/>
      <c r="AA713" s="24"/>
      <c r="AB713" s="24"/>
      <c r="AC713" s="24"/>
      <c r="AD713" s="24"/>
      <c r="AE713" s="24"/>
      <c r="AF713" s="24"/>
      <c r="AG713" s="24"/>
      <c r="AH713" s="24"/>
      <c r="AI713" s="24"/>
      <c r="AJ713" s="24"/>
      <c r="AK713" s="24"/>
      <c r="AL713" s="24"/>
      <c r="AM713" s="24"/>
      <c r="AN713" s="24"/>
      <c r="AO713" s="24"/>
    </row>
    <row r="714" spans="2:41" x14ac:dyDescent="0.25">
      <c r="B714" s="340">
        <v>65476</v>
      </c>
      <c r="C714" s="340" t="s">
        <v>2768</v>
      </c>
      <c r="D714" s="340" t="s">
        <v>1590</v>
      </c>
      <c r="E714" s="349" t="str">
        <f>HYPERLINK(Table20[[#This Row],[Map Link]],Table20[[#This Row],[Map Text]])</f>
        <v>Open Map</v>
      </c>
      <c r="F714" s="340" t="s">
        <v>600</v>
      </c>
      <c r="G714" s="340" t="s">
        <v>336</v>
      </c>
      <c r="H714" s="340">
        <v>50.933101999999998</v>
      </c>
      <c r="I714" s="340">
        <v>-126.36810800000001</v>
      </c>
      <c r="J714" s="340" t="s">
        <v>1591</v>
      </c>
      <c r="K714" s="340" t="s">
        <v>2769</v>
      </c>
      <c r="L714" s="348" t="s">
        <v>181</v>
      </c>
      <c r="M714" s="340"/>
      <c r="N714" s="340"/>
      <c r="O714" s="340"/>
      <c r="Y714" s="24"/>
      <c r="Z714" s="24"/>
      <c r="AA714" s="24"/>
      <c r="AB714" s="24"/>
      <c r="AC714" s="24"/>
      <c r="AD714" s="24"/>
      <c r="AE714" s="24"/>
      <c r="AF714" s="24"/>
      <c r="AG714" s="24"/>
      <c r="AH714" s="24"/>
      <c r="AI714" s="24"/>
      <c r="AJ714" s="24"/>
      <c r="AK714" s="24"/>
      <c r="AL714" s="24"/>
      <c r="AM714" s="24"/>
      <c r="AN714" s="24"/>
      <c r="AO714" s="24"/>
    </row>
    <row r="715" spans="2:41" x14ac:dyDescent="0.25">
      <c r="B715" s="340">
        <v>64999</v>
      </c>
      <c r="C715" s="340" t="s">
        <v>2770</v>
      </c>
      <c r="D715" s="340" t="s">
        <v>1590</v>
      </c>
      <c r="E715" s="349" t="str">
        <f>HYPERLINK(Table20[[#This Row],[Map Link]],Table20[[#This Row],[Map Text]])</f>
        <v>Open Map</v>
      </c>
      <c r="F715" s="340" t="s">
        <v>589</v>
      </c>
      <c r="G715" s="340" t="s">
        <v>336</v>
      </c>
      <c r="H715" s="340">
        <v>52.883108</v>
      </c>
      <c r="I715" s="340">
        <v>-127.084861</v>
      </c>
      <c r="J715" s="340" t="s">
        <v>1591</v>
      </c>
      <c r="K715" s="340" t="s">
        <v>2771</v>
      </c>
      <c r="L715" s="348" t="s">
        <v>181</v>
      </c>
      <c r="M715" s="340"/>
      <c r="N715" s="340"/>
      <c r="O715" s="340"/>
      <c r="Y715" s="24"/>
      <c r="Z715" s="24"/>
      <c r="AA715" s="24"/>
      <c r="AB715" s="24"/>
      <c r="AC715" s="24"/>
      <c r="AD715" s="24"/>
      <c r="AE715" s="24"/>
      <c r="AF715" s="24"/>
      <c r="AG715" s="24"/>
      <c r="AH715" s="24"/>
      <c r="AI715" s="24"/>
      <c r="AJ715" s="24"/>
      <c r="AK715" s="24"/>
      <c r="AL715" s="24"/>
      <c r="AM715" s="24"/>
      <c r="AN715" s="24"/>
      <c r="AO715" s="24"/>
    </row>
    <row r="716" spans="2:41" x14ac:dyDescent="0.25">
      <c r="B716" s="340">
        <v>65426</v>
      </c>
      <c r="C716" s="340" t="s">
        <v>2772</v>
      </c>
      <c r="D716" s="340" t="s">
        <v>1590</v>
      </c>
      <c r="E716" s="349" t="str">
        <f>HYPERLINK(Table20[[#This Row],[Map Link]],Table20[[#This Row],[Map Text]])</f>
        <v>Open Map</v>
      </c>
      <c r="F716" s="340" t="s">
        <v>600</v>
      </c>
      <c r="G716" s="340" t="s">
        <v>336</v>
      </c>
      <c r="H716" s="340">
        <v>50.566426</v>
      </c>
      <c r="I716" s="340">
        <v>-126.984782</v>
      </c>
      <c r="J716" s="340" t="s">
        <v>1591</v>
      </c>
      <c r="K716" s="340" t="s">
        <v>2773</v>
      </c>
      <c r="L716" s="348" t="s">
        <v>181</v>
      </c>
      <c r="M716" s="340"/>
      <c r="N716" s="340"/>
      <c r="O716" s="340"/>
      <c r="Y716" s="24"/>
      <c r="Z716" s="24"/>
      <c r="AA716" s="24"/>
      <c r="AB716" s="24"/>
      <c r="AC716" s="24"/>
      <c r="AD716" s="24"/>
      <c r="AE716" s="24"/>
      <c r="AF716" s="24"/>
      <c r="AG716" s="24"/>
      <c r="AH716" s="24"/>
      <c r="AI716" s="24"/>
      <c r="AJ716" s="24"/>
      <c r="AK716" s="24"/>
      <c r="AL716" s="24"/>
      <c r="AM716" s="24"/>
      <c r="AN716" s="24"/>
      <c r="AO716" s="24"/>
    </row>
    <row r="717" spans="2:41" x14ac:dyDescent="0.25">
      <c r="B717" s="340">
        <v>65411</v>
      </c>
      <c r="C717" s="340" t="s">
        <v>2774</v>
      </c>
      <c r="D717" s="340" t="s">
        <v>1590</v>
      </c>
      <c r="E717" s="349" t="str">
        <f>HYPERLINK(Table20[[#This Row],[Map Link]],Table20[[#This Row],[Map Text]])</f>
        <v>Open Map</v>
      </c>
      <c r="F717" s="340" t="s">
        <v>837</v>
      </c>
      <c r="G717" s="340" t="s">
        <v>826</v>
      </c>
      <c r="H717" s="340">
        <v>53.249746999999999</v>
      </c>
      <c r="I717" s="340">
        <v>-129.50161700000001</v>
      </c>
      <c r="J717" s="340" t="s">
        <v>1591</v>
      </c>
      <c r="K717" s="340" t="s">
        <v>2775</v>
      </c>
      <c r="L717" s="348" t="s">
        <v>181</v>
      </c>
      <c r="M717" s="340"/>
      <c r="N717" s="340"/>
      <c r="O717" s="340"/>
      <c r="Y717" s="24"/>
      <c r="Z717" s="24"/>
      <c r="AA717" s="24"/>
      <c r="AB717" s="24"/>
      <c r="AC717" s="24"/>
      <c r="AD717" s="24"/>
      <c r="AE717" s="24"/>
      <c r="AF717" s="24"/>
      <c r="AG717" s="24"/>
      <c r="AH717" s="24"/>
      <c r="AI717" s="24"/>
      <c r="AJ717" s="24"/>
      <c r="AK717" s="24"/>
      <c r="AL717" s="24"/>
      <c r="AM717" s="24"/>
      <c r="AN717" s="24"/>
      <c r="AO717" s="24"/>
    </row>
    <row r="718" spans="2:41" x14ac:dyDescent="0.25">
      <c r="B718" s="340">
        <v>64907</v>
      </c>
      <c r="C718" s="340" t="s">
        <v>2776</v>
      </c>
      <c r="D718" s="340" t="s">
        <v>1590</v>
      </c>
      <c r="E718" s="349" t="str">
        <f>HYPERLINK(Table20[[#This Row],[Map Link]],Table20[[#This Row],[Map Text]])</f>
        <v>Open Map</v>
      </c>
      <c r="F718" s="340" t="s">
        <v>589</v>
      </c>
      <c r="G718" s="340" t="s">
        <v>336</v>
      </c>
      <c r="H718" s="340">
        <v>52.333094000000003</v>
      </c>
      <c r="I718" s="340">
        <v>-127.83486600000001</v>
      </c>
      <c r="J718" s="340" t="s">
        <v>1591</v>
      </c>
      <c r="K718" s="340" t="s">
        <v>2777</v>
      </c>
      <c r="L718" s="348" t="s">
        <v>181</v>
      </c>
      <c r="M718" s="340"/>
      <c r="N718" s="340"/>
      <c r="O718" s="340"/>
      <c r="Y718" s="24"/>
      <c r="Z718" s="24"/>
      <c r="AA718" s="24"/>
      <c r="AB718" s="24"/>
      <c r="AC718" s="24"/>
      <c r="AD718" s="24"/>
      <c r="AE718" s="24"/>
      <c r="AF718" s="24"/>
      <c r="AG718" s="24"/>
      <c r="AH718" s="24"/>
      <c r="AI718" s="24"/>
      <c r="AJ718" s="24"/>
      <c r="AK718" s="24"/>
      <c r="AL718" s="24"/>
      <c r="AM718" s="24"/>
      <c r="AN718" s="24"/>
      <c r="AO718" s="24"/>
    </row>
    <row r="719" spans="2:41" x14ac:dyDescent="0.25">
      <c r="B719" s="340">
        <v>65399</v>
      </c>
      <c r="C719" s="340" t="s">
        <v>2778</v>
      </c>
      <c r="D719" s="340" t="s">
        <v>1590</v>
      </c>
      <c r="E719" s="349" t="str">
        <f>HYPERLINK(Table20[[#This Row],[Map Link]],Table20[[#This Row],[Map Text]])</f>
        <v>Open Map</v>
      </c>
      <c r="F719" s="340" t="s">
        <v>837</v>
      </c>
      <c r="G719" s="340" t="s">
        <v>826</v>
      </c>
      <c r="H719" s="340">
        <v>53.433076999999997</v>
      </c>
      <c r="I719" s="340">
        <v>-129.834968</v>
      </c>
      <c r="J719" s="340" t="s">
        <v>1591</v>
      </c>
      <c r="K719" s="340" t="s">
        <v>2779</v>
      </c>
      <c r="L719" s="348" t="s">
        <v>181</v>
      </c>
      <c r="M719" s="340"/>
      <c r="N719" s="340"/>
      <c r="O719" s="340"/>
      <c r="Y719" s="24"/>
      <c r="Z719" s="24"/>
      <c r="AA719" s="24"/>
      <c r="AB719" s="24"/>
      <c r="AC719" s="24"/>
      <c r="AD719" s="24"/>
      <c r="AE719" s="24"/>
      <c r="AF719" s="24"/>
      <c r="AG719" s="24"/>
      <c r="AH719" s="24"/>
      <c r="AI719" s="24"/>
      <c r="AJ719" s="24"/>
      <c r="AK719" s="24"/>
      <c r="AL719" s="24"/>
      <c r="AM719" s="24"/>
      <c r="AN719" s="24"/>
      <c r="AO719" s="24"/>
    </row>
    <row r="720" spans="2:41" x14ac:dyDescent="0.25">
      <c r="B720" s="340">
        <v>24825</v>
      </c>
      <c r="C720" s="340" t="s">
        <v>605</v>
      </c>
      <c r="D720" s="340" t="s">
        <v>1036</v>
      </c>
      <c r="E720" s="349" t="str">
        <f>HYPERLINK(Table20[[#This Row],[Map Link]],Table20[[#This Row],[Map Text]])</f>
        <v>Open Map</v>
      </c>
      <c r="F720" s="340" t="s">
        <v>600</v>
      </c>
      <c r="G720" s="340" t="s">
        <v>336</v>
      </c>
      <c r="H720" s="340">
        <v>50.599752000000002</v>
      </c>
      <c r="I720" s="340">
        <v>-127.584801</v>
      </c>
      <c r="J720" s="340" t="s">
        <v>1591</v>
      </c>
      <c r="K720" s="340" t="s">
        <v>2780</v>
      </c>
      <c r="L720" s="348" t="s">
        <v>103</v>
      </c>
      <c r="M720" s="340"/>
      <c r="N720" s="340"/>
      <c r="O720" s="340"/>
      <c r="Y720" s="24"/>
      <c r="Z720" s="24"/>
      <c r="AA720" s="24"/>
      <c r="AB720" s="24"/>
      <c r="AC720" s="24"/>
      <c r="AD720" s="24"/>
      <c r="AE720" s="24"/>
      <c r="AF720" s="24"/>
      <c r="AG720" s="24"/>
      <c r="AH720" s="24"/>
      <c r="AI720" s="24"/>
      <c r="AJ720" s="24"/>
      <c r="AK720" s="24"/>
      <c r="AL720" s="24"/>
      <c r="AM720" s="24"/>
      <c r="AN720" s="24"/>
      <c r="AO720" s="24"/>
    </row>
    <row r="721" spans="2:41" x14ac:dyDescent="0.25">
      <c r="B721" s="340">
        <v>64424</v>
      </c>
      <c r="C721" s="340" t="s">
        <v>2781</v>
      </c>
      <c r="D721" s="340" t="s">
        <v>1590</v>
      </c>
      <c r="E721" s="349" t="str">
        <f>HYPERLINK(Table20[[#This Row],[Map Link]],Table20[[#This Row],[Map Text]])</f>
        <v>Open Map</v>
      </c>
      <c r="F721" s="340" t="s">
        <v>589</v>
      </c>
      <c r="G721" s="340" t="s">
        <v>336</v>
      </c>
      <c r="H721" s="340">
        <v>51.516423000000003</v>
      </c>
      <c r="I721" s="340">
        <v>-127.684834</v>
      </c>
      <c r="J721" s="340" t="s">
        <v>1591</v>
      </c>
      <c r="K721" s="340" t="s">
        <v>2782</v>
      </c>
      <c r="L721" s="348" t="s">
        <v>181</v>
      </c>
      <c r="M721" s="340"/>
      <c r="N721" s="340"/>
      <c r="O721" s="340"/>
      <c r="Y721" s="24"/>
      <c r="Z721" s="24"/>
      <c r="AA721" s="24"/>
      <c r="AB721" s="24"/>
      <c r="AC721" s="24"/>
      <c r="AD721" s="24"/>
      <c r="AE721" s="24"/>
      <c r="AF721" s="24"/>
      <c r="AG721" s="24"/>
      <c r="AH721" s="24"/>
      <c r="AI721" s="24"/>
      <c r="AJ721" s="24"/>
      <c r="AK721" s="24"/>
      <c r="AL721" s="24"/>
      <c r="AM721" s="24"/>
      <c r="AN721" s="24"/>
      <c r="AO721" s="24"/>
    </row>
    <row r="722" spans="2:41" x14ac:dyDescent="0.25">
      <c r="B722" s="340">
        <v>65470</v>
      </c>
      <c r="C722" s="340" t="s">
        <v>2783</v>
      </c>
      <c r="D722" s="340" t="s">
        <v>1590</v>
      </c>
      <c r="E722" s="349" t="str">
        <f>HYPERLINK(Table20[[#This Row],[Map Link]],Table20[[#This Row],[Map Text]])</f>
        <v>Open Map</v>
      </c>
      <c r="F722" s="340" t="s">
        <v>600</v>
      </c>
      <c r="G722" s="340" t="s">
        <v>336</v>
      </c>
      <c r="H722" s="340">
        <v>50.566431999999999</v>
      </c>
      <c r="I722" s="340">
        <v>-126.501434</v>
      </c>
      <c r="J722" s="340" t="s">
        <v>1591</v>
      </c>
      <c r="K722" s="340" t="s">
        <v>2784</v>
      </c>
      <c r="L722" s="348" t="s">
        <v>181</v>
      </c>
      <c r="M722" s="340"/>
      <c r="N722" s="340"/>
      <c r="O722" s="340"/>
      <c r="Y722" s="24"/>
      <c r="Z722" s="24"/>
      <c r="AA722" s="24"/>
      <c r="AB722" s="24"/>
      <c r="AC722" s="24"/>
      <c r="AD722" s="24"/>
      <c r="AE722" s="24"/>
      <c r="AF722" s="24"/>
      <c r="AG722" s="24"/>
      <c r="AH722" s="24"/>
      <c r="AI722" s="24"/>
      <c r="AJ722" s="24"/>
      <c r="AK722" s="24"/>
      <c r="AL722" s="24"/>
      <c r="AM722" s="24"/>
      <c r="AN722" s="24"/>
      <c r="AO722" s="24"/>
    </row>
    <row r="723" spans="2:41" x14ac:dyDescent="0.25">
      <c r="B723" s="340">
        <v>64678</v>
      </c>
      <c r="C723" s="340" t="s">
        <v>2785</v>
      </c>
      <c r="D723" s="340" t="s">
        <v>1590</v>
      </c>
      <c r="E723" s="349" t="str">
        <f>HYPERLINK(Table20[[#This Row],[Map Link]],Table20[[#This Row],[Map Text]])</f>
        <v>Open Map</v>
      </c>
      <c r="F723" s="340" t="s">
        <v>837</v>
      </c>
      <c r="G723" s="340" t="s">
        <v>826</v>
      </c>
      <c r="H723" s="340">
        <v>54.232129999999998</v>
      </c>
      <c r="I723" s="340">
        <v>-132.97386</v>
      </c>
      <c r="J723" s="340" t="s">
        <v>1591</v>
      </c>
      <c r="K723" s="340" t="s">
        <v>2786</v>
      </c>
      <c r="L723" s="348" t="s">
        <v>181</v>
      </c>
      <c r="M723" s="340"/>
      <c r="N723" s="340"/>
      <c r="O723" s="340"/>
      <c r="Y723" s="24"/>
      <c r="Z723" s="24"/>
      <c r="AA723" s="24"/>
      <c r="AB723" s="24"/>
      <c r="AC723" s="24"/>
      <c r="AD723" s="24"/>
      <c r="AE723" s="24"/>
      <c r="AF723" s="24"/>
      <c r="AG723" s="24"/>
      <c r="AH723" s="24"/>
      <c r="AI723" s="24"/>
      <c r="AJ723" s="24"/>
      <c r="AK723" s="24"/>
      <c r="AL723" s="24"/>
      <c r="AM723" s="24"/>
      <c r="AN723" s="24"/>
      <c r="AO723" s="24"/>
    </row>
    <row r="724" spans="2:41" x14ac:dyDescent="0.25">
      <c r="B724" s="340">
        <v>65507</v>
      </c>
      <c r="C724" s="340" t="s">
        <v>2787</v>
      </c>
      <c r="D724" s="340" t="s">
        <v>1590</v>
      </c>
      <c r="E724" s="349" t="str">
        <f>HYPERLINK(Table20[[#This Row],[Map Link]],Table20[[#This Row],[Map Text]])</f>
        <v>Open Map</v>
      </c>
      <c r="F724" s="340" t="s">
        <v>600</v>
      </c>
      <c r="G724" s="340" t="s">
        <v>336</v>
      </c>
      <c r="H724" s="340">
        <v>50.599763000000003</v>
      </c>
      <c r="I724" s="340">
        <v>-126.684774</v>
      </c>
      <c r="J724" s="340" t="s">
        <v>1591</v>
      </c>
      <c r="K724" s="340" t="s">
        <v>2788</v>
      </c>
      <c r="L724" s="348" t="s">
        <v>181</v>
      </c>
      <c r="M724" s="340"/>
      <c r="N724" s="340"/>
      <c r="O724" s="340"/>
      <c r="Y724" s="24"/>
      <c r="Z724" s="24"/>
      <c r="AA724" s="24"/>
      <c r="AB724" s="24"/>
      <c r="AC724" s="24"/>
      <c r="AD724" s="24"/>
      <c r="AE724" s="24"/>
      <c r="AF724" s="24"/>
      <c r="AG724" s="24"/>
      <c r="AH724" s="24"/>
      <c r="AI724" s="24"/>
      <c r="AJ724" s="24"/>
      <c r="AK724" s="24"/>
      <c r="AL724" s="24"/>
      <c r="AM724" s="24"/>
      <c r="AN724" s="24"/>
      <c r="AO724" s="24"/>
    </row>
    <row r="725" spans="2:41" x14ac:dyDescent="0.25">
      <c r="B725" s="340">
        <v>65391</v>
      </c>
      <c r="C725" s="340" t="s">
        <v>2789</v>
      </c>
      <c r="D725" s="340" t="s">
        <v>1590</v>
      </c>
      <c r="E725" s="349" t="str">
        <f>HYPERLINK(Table20[[#This Row],[Map Link]],Table20[[#This Row],[Map Text]])</f>
        <v>Open Map</v>
      </c>
      <c r="F725" s="340" t="s">
        <v>825</v>
      </c>
      <c r="G725" s="340" t="s">
        <v>826</v>
      </c>
      <c r="H725" s="340">
        <v>53.566426999999997</v>
      </c>
      <c r="I725" s="340">
        <v>-128.76827299999999</v>
      </c>
      <c r="J725" s="340" t="s">
        <v>1591</v>
      </c>
      <c r="K725" s="340" t="s">
        <v>2790</v>
      </c>
      <c r="L725" s="348" t="s">
        <v>181</v>
      </c>
      <c r="M725" s="340"/>
      <c r="N725" s="340"/>
      <c r="O725" s="340"/>
      <c r="Y725" s="24"/>
      <c r="Z725" s="24"/>
      <c r="AA725" s="24"/>
      <c r="AB725" s="24"/>
      <c r="AC725" s="24"/>
      <c r="AD725" s="24"/>
      <c r="AE725" s="24"/>
      <c r="AF725" s="24"/>
      <c r="AG725" s="24"/>
      <c r="AH725" s="24"/>
      <c r="AI725" s="24"/>
      <c r="AJ725" s="24"/>
      <c r="AK725" s="24"/>
      <c r="AL725" s="24"/>
      <c r="AM725" s="24"/>
      <c r="AN725" s="24"/>
      <c r="AO725" s="24"/>
    </row>
    <row r="726" spans="2:41" x14ac:dyDescent="0.25">
      <c r="B726" s="340">
        <v>25433</v>
      </c>
      <c r="C726" s="340" t="s">
        <v>2791</v>
      </c>
      <c r="D726" s="340" t="s">
        <v>1597</v>
      </c>
      <c r="E726" s="349" t="str">
        <f>HYPERLINK(Table20[[#This Row],[Map Link]],Table20[[#This Row],[Map Text]])</f>
        <v>Open Map</v>
      </c>
      <c r="F726" s="340" t="s">
        <v>600</v>
      </c>
      <c r="G726" s="340" t="s">
        <v>336</v>
      </c>
      <c r="H726" s="340">
        <v>50.526155000000003</v>
      </c>
      <c r="I726" s="340">
        <v>-126.381985</v>
      </c>
      <c r="J726" s="340" t="s">
        <v>1591</v>
      </c>
      <c r="K726" s="340" t="s">
        <v>2792</v>
      </c>
      <c r="L726" s="348" t="s">
        <v>103</v>
      </c>
      <c r="M726" s="340"/>
      <c r="N726" s="340"/>
      <c r="O726" s="340"/>
      <c r="Y726" s="24"/>
      <c r="Z726" s="24"/>
      <c r="AA726" s="24"/>
      <c r="AB726" s="24"/>
      <c r="AC726" s="24"/>
      <c r="AD726" s="24"/>
      <c r="AE726" s="24"/>
      <c r="AF726" s="24"/>
      <c r="AG726" s="24"/>
      <c r="AH726" s="24"/>
      <c r="AI726" s="24"/>
      <c r="AJ726" s="24"/>
      <c r="AK726" s="24"/>
      <c r="AL726" s="24"/>
      <c r="AM726" s="24"/>
      <c r="AN726" s="24"/>
      <c r="AO726" s="24"/>
    </row>
    <row r="727" spans="2:41" x14ac:dyDescent="0.25">
      <c r="B727" s="340">
        <v>29718</v>
      </c>
      <c r="C727" s="340" t="s">
        <v>2793</v>
      </c>
      <c r="D727" s="340" t="s">
        <v>1597</v>
      </c>
      <c r="E727" s="349" t="str">
        <f>HYPERLINK(Table20[[#This Row],[Map Link]],Table20[[#This Row],[Map Text]])</f>
        <v>Open Map</v>
      </c>
      <c r="F727" s="340" t="s">
        <v>837</v>
      </c>
      <c r="G727" s="340" t="s">
        <v>826</v>
      </c>
      <c r="H727" s="340">
        <v>53.033048000000001</v>
      </c>
      <c r="I727" s="340">
        <v>-131.68500800000001</v>
      </c>
      <c r="J727" s="340" t="s">
        <v>1591</v>
      </c>
      <c r="K727" s="340" t="s">
        <v>2794</v>
      </c>
      <c r="L727" s="348" t="s">
        <v>103</v>
      </c>
      <c r="M727" s="340"/>
      <c r="N727" s="340"/>
      <c r="O727" s="340"/>
      <c r="Y727" s="24"/>
      <c r="Z727" s="24"/>
      <c r="AA727" s="24"/>
      <c r="AB727" s="24"/>
      <c r="AC727" s="24"/>
      <c r="AD727" s="24"/>
      <c r="AE727" s="24"/>
      <c r="AF727" s="24"/>
      <c r="AG727" s="24"/>
      <c r="AH727" s="24"/>
      <c r="AI727" s="24"/>
      <c r="AJ727" s="24"/>
      <c r="AK727" s="24"/>
      <c r="AL727" s="24"/>
      <c r="AM727" s="24"/>
      <c r="AN727" s="24"/>
      <c r="AO727" s="24"/>
    </row>
    <row r="728" spans="2:41" x14ac:dyDescent="0.25">
      <c r="B728" s="340">
        <v>64765</v>
      </c>
      <c r="C728" s="340" t="s">
        <v>2795</v>
      </c>
      <c r="D728" s="340" t="s">
        <v>1590</v>
      </c>
      <c r="E728" s="349" t="str">
        <f>HYPERLINK(Table20[[#This Row],[Map Link]],Table20[[#This Row],[Map Text]])</f>
        <v>Open Map</v>
      </c>
      <c r="F728" s="340" t="s">
        <v>837</v>
      </c>
      <c r="G728" s="340" t="s">
        <v>826</v>
      </c>
      <c r="H728" s="340">
        <v>53.033048000000001</v>
      </c>
      <c r="I728" s="340">
        <v>-131.668341</v>
      </c>
      <c r="J728" s="340" t="s">
        <v>1591</v>
      </c>
      <c r="K728" s="340" t="s">
        <v>2796</v>
      </c>
      <c r="L728" s="348" t="s">
        <v>181</v>
      </c>
      <c r="M728" s="340"/>
      <c r="N728" s="340"/>
      <c r="O728" s="340"/>
      <c r="Y728" s="24"/>
      <c r="Z728" s="24"/>
      <c r="AA728" s="24"/>
      <c r="AB728" s="24"/>
      <c r="AC728" s="24"/>
      <c r="AD728" s="24"/>
      <c r="AE728" s="24"/>
      <c r="AF728" s="24"/>
      <c r="AG728" s="24"/>
      <c r="AH728" s="24"/>
      <c r="AI728" s="24"/>
      <c r="AJ728" s="24"/>
      <c r="AK728" s="24"/>
      <c r="AL728" s="24"/>
      <c r="AM728" s="24"/>
      <c r="AN728" s="24"/>
      <c r="AO728" s="24"/>
    </row>
    <row r="729" spans="2:41" x14ac:dyDescent="0.25">
      <c r="B729" s="340">
        <v>56737</v>
      </c>
      <c r="C729" s="340" t="s">
        <v>2797</v>
      </c>
      <c r="D729" s="340" t="s">
        <v>1597</v>
      </c>
      <c r="E729" s="349" t="str">
        <f>HYPERLINK(Table20[[#This Row],[Map Link]],Table20[[#This Row],[Map Text]])</f>
        <v>Open Map</v>
      </c>
      <c r="F729" s="340" t="s">
        <v>837</v>
      </c>
      <c r="G729" s="340" t="s">
        <v>826</v>
      </c>
      <c r="H729" s="340">
        <v>54.187207999999998</v>
      </c>
      <c r="I729" s="340">
        <v>-132.985094</v>
      </c>
      <c r="J729" s="340" t="s">
        <v>1591</v>
      </c>
      <c r="K729" s="340" t="s">
        <v>2798</v>
      </c>
      <c r="L729" s="348" t="s">
        <v>103</v>
      </c>
      <c r="M729" s="340"/>
      <c r="N729" s="340"/>
      <c r="O729" s="340"/>
      <c r="Y729" s="24"/>
      <c r="Z729" s="24"/>
      <c r="AA729" s="24"/>
      <c r="AB729" s="24"/>
      <c r="AC729" s="24"/>
      <c r="AD729" s="24"/>
      <c r="AE729" s="24"/>
      <c r="AF729" s="24"/>
      <c r="AG729" s="24"/>
      <c r="AH729" s="24"/>
      <c r="AI729" s="24"/>
      <c r="AJ729" s="24"/>
      <c r="AK729" s="24"/>
      <c r="AL729" s="24"/>
      <c r="AM729" s="24"/>
      <c r="AN729" s="24"/>
      <c r="AO729" s="24"/>
    </row>
    <row r="730" spans="2:41" x14ac:dyDescent="0.25">
      <c r="B730" s="340">
        <v>65361</v>
      </c>
      <c r="C730" s="340" t="s">
        <v>2799</v>
      </c>
      <c r="D730" s="340" t="s">
        <v>1590</v>
      </c>
      <c r="E730" s="349" t="str">
        <f>HYPERLINK(Table20[[#This Row],[Map Link]],Table20[[#This Row],[Map Text]])</f>
        <v>Open Map</v>
      </c>
      <c r="F730" s="340" t="s">
        <v>600</v>
      </c>
      <c r="G730" s="340" t="s">
        <v>336</v>
      </c>
      <c r="H730" s="340">
        <v>50.733097999999998</v>
      </c>
      <c r="I730" s="340">
        <v>-126.568108</v>
      </c>
      <c r="J730" s="340" t="s">
        <v>1591</v>
      </c>
      <c r="K730" s="340" t="s">
        <v>2800</v>
      </c>
      <c r="L730" s="348" t="s">
        <v>181</v>
      </c>
      <c r="M730" s="340"/>
      <c r="N730" s="340"/>
      <c r="O730" s="340"/>
      <c r="Y730" s="24"/>
      <c r="Z730" s="24"/>
      <c r="AA730" s="24"/>
      <c r="AB730" s="24"/>
      <c r="AC730" s="24"/>
      <c r="AD730" s="24"/>
      <c r="AE730" s="24"/>
      <c r="AF730" s="24"/>
      <c r="AG730" s="24"/>
      <c r="AH730" s="24"/>
      <c r="AI730" s="24"/>
      <c r="AJ730" s="24"/>
      <c r="AK730" s="24"/>
      <c r="AL730" s="24"/>
      <c r="AM730" s="24"/>
      <c r="AN730" s="24"/>
      <c r="AO730" s="24"/>
    </row>
    <row r="731" spans="2:41" x14ac:dyDescent="0.25">
      <c r="B731" s="340">
        <v>64701</v>
      </c>
      <c r="C731" s="340" t="s">
        <v>2801</v>
      </c>
      <c r="D731" s="340" t="s">
        <v>1590</v>
      </c>
      <c r="E731" s="349" t="str">
        <f>HYPERLINK(Table20[[#This Row],[Map Link]],Table20[[#This Row],[Map Text]])</f>
        <v>Open Map</v>
      </c>
      <c r="F731" s="340" t="s">
        <v>837</v>
      </c>
      <c r="G731" s="340" t="s">
        <v>826</v>
      </c>
      <c r="H731" s="340">
        <v>54.083046000000003</v>
      </c>
      <c r="I731" s="340">
        <v>-132.56841</v>
      </c>
      <c r="J731" s="340" t="s">
        <v>1591</v>
      </c>
      <c r="K731" s="340" t="s">
        <v>2802</v>
      </c>
      <c r="L731" s="348" t="s">
        <v>181</v>
      </c>
      <c r="M731" s="340"/>
      <c r="N731" s="340"/>
      <c r="O731" s="340"/>
      <c r="Y731" s="24"/>
      <c r="Z731" s="24"/>
      <c r="AA731" s="24"/>
      <c r="AB731" s="24"/>
      <c r="AC731" s="24"/>
      <c r="AD731" s="24"/>
      <c r="AE731" s="24"/>
      <c r="AF731" s="24"/>
      <c r="AG731" s="24"/>
      <c r="AH731" s="24"/>
      <c r="AI731" s="24"/>
      <c r="AJ731" s="24"/>
      <c r="AK731" s="24"/>
      <c r="AL731" s="24"/>
      <c r="AM731" s="24"/>
      <c r="AN731" s="24"/>
      <c r="AO731" s="24"/>
    </row>
    <row r="732" spans="2:41" x14ac:dyDescent="0.25">
      <c r="B732" s="340">
        <v>64721</v>
      </c>
      <c r="C732" s="340" t="s">
        <v>2803</v>
      </c>
      <c r="D732" s="340" t="s">
        <v>1590</v>
      </c>
      <c r="E732" s="349" t="str">
        <f>HYPERLINK(Table20[[#This Row],[Map Link]],Table20[[#This Row],[Map Text]])</f>
        <v>Open Map</v>
      </c>
      <c r="F732" s="340" t="s">
        <v>837</v>
      </c>
      <c r="G732" s="340" t="s">
        <v>826</v>
      </c>
      <c r="H732" s="340">
        <v>54.149748000000002</v>
      </c>
      <c r="I732" s="340">
        <v>-130.15167299999999</v>
      </c>
      <c r="J732" s="340" t="s">
        <v>1591</v>
      </c>
      <c r="K732" s="340" t="s">
        <v>2804</v>
      </c>
      <c r="L732" s="348" t="s">
        <v>181</v>
      </c>
      <c r="M732" s="340"/>
      <c r="N732" s="340"/>
      <c r="O732" s="340"/>
      <c r="Y732" s="24"/>
      <c r="Z732" s="24"/>
      <c r="AA732" s="24"/>
      <c r="AB732" s="24"/>
      <c r="AC732" s="24"/>
      <c r="AD732" s="24"/>
      <c r="AE732" s="24"/>
      <c r="AF732" s="24"/>
      <c r="AG732" s="24"/>
      <c r="AH732" s="24"/>
      <c r="AI732" s="24"/>
      <c r="AJ732" s="24"/>
      <c r="AK732" s="24"/>
      <c r="AL732" s="24"/>
      <c r="AM732" s="24"/>
      <c r="AN732" s="24"/>
      <c r="AO732" s="24"/>
    </row>
    <row r="733" spans="2:41" x14ac:dyDescent="0.25">
      <c r="B733" s="340">
        <v>26802</v>
      </c>
      <c r="C733" s="340" t="s">
        <v>599</v>
      </c>
      <c r="D733" s="340" t="s">
        <v>1597</v>
      </c>
      <c r="E733" s="349" t="str">
        <f>HYPERLINK(Table20[[#This Row],[Map Link]],Table20[[#This Row],[Map Text]])</f>
        <v>Open Map</v>
      </c>
      <c r="F733" s="340" t="s">
        <v>589</v>
      </c>
      <c r="G733" s="340" t="s">
        <v>336</v>
      </c>
      <c r="H733" s="340">
        <v>51.583091000000003</v>
      </c>
      <c r="I733" s="340">
        <v>-127.584833</v>
      </c>
      <c r="J733" s="340" t="s">
        <v>1591</v>
      </c>
      <c r="K733" s="340" t="s">
        <v>2805</v>
      </c>
      <c r="L733" s="348" t="s">
        <v>103</v>
      </c>
      <c r="M733" s="340"/>
      <c r="N733" s="340"/>
      <c r="O733" s="340"/>
      <c r="Y733" s="24"/>
      <c r="Z733" s="24"/>
      <c r="AA733" s="24"/>
      <c r="AB733" s="24"/>
      <c r="AC733" s="24"/>
      <c r="AD733" s="24"/>
      <c r="AE733" s="24"/>
      <c r="AF733" s="24"/>
      <c r="AG733" s="24"/>
      <c r="AH733" s="24"/>
      <c r="AI733" s="24"/>
      <c r="AJ733" s="24"/>
      <c r="AK733" s="24"/>
      <c r="AL733" s="24"/>
      <c r="AM733" s="24"/>
      <c r="AN733" s="24"/>
      <c r="AO733" s="24"/>
    </row>
    <row r="734" spans="2:41" x14ac:dyDescent="0.25">
      <c r="B734" s="340">
        <v>65463</v>
      </c>
      <c r="C734" s="340" t="s">
        <v>2806</v>
      </c>
      <c r="D734" s="340" t="s">
        <v>1590</v>
      </c>
      <c r="E734" s="349" t="str">
        <f>HYPERLINK(Table20[[#This Row],[Map Link]],Table20[[#This Row],[Map Text]])</f>
        <v>Open Map</v>
      </c>
      <c r="F734" s="340" t="s">
        <v>600</v>
      </c>
      <c r="G734" s="340" t="s">
        <v>336</v>
      </c>
      <c r="H734" s="340">
        <v>50.599764</v>
      </c>
      <c r="I734" s="340">
        <v>-126.584771</v>
      </c>
      <c r="J734" s="340" t="s">
        <v>1591</v>
      </c>
      <c r="K734" s="340" t="s">
        <v>2807</v>
      </c>
      <c r="L734" s="348" t="s">
        <v>181</v>
      </c>
      <c r="M734" s="340"/>
      <c r="N734" s="340"/>
      <c r="O734" s="340"/>
      <c r="Y734" s="24"/>
      <c r="Z734" s="24"/>
      <c r="AA734" s="24"/>
      <c r="AB734" s="24"/>
      <c r="AC734" s="24"/>
      <c r="AD734" s="24"/>
      <c r="AE734" s="24"/>
      <c r="AF734" s="24"/>
      <c r="AG734" s="24"/>
      <c r="AH734" s="24"/>
      <c r="AI734" s="24"/>
      <c r="AJ734" s="24"/>
      <c r="AK734" s="24"/>
      <c r="AL734" s="24"/>
      <c r="AM734" s="24"/>
      <c r="AN734" s="24"/>
      <c r="AO734" s="24"/>
    </row>
    <row r="735" spans="2:41" x14ac:dyDescent="0.25">
      <c r="B735" s="340">
        <v>65374</v>
      </c>
      <c r="C735" s="340" t="s">
        <v>2808</v>
      </c>
      <c r="D735" s="340" t="s">
        <v>1590</v>
      </c>
      <c r="E735" s="349" t="str">
        <f>HYPERLINK(Table20[[#This Row],[Map Link]],Table20[[#This Row],[Map Text]])</f>
        <v>Open Map</v>
      </c>
      <c r="F735" s="340" t="s">
        <v>600</v>
      </c>
      <c r="G735" s="340" t="s">
        <v>336</v>
      </c>
      <c r="H735" s="340">
        <v>51.099755000000002</v>
      </c>
      <c r="I735" s="340">
        <v>-127.518148</v>
      </c>
      <c r="J735" s="340" t="s">
        <v>1591</v>
      </c>
      <c r="K735" s="340" t="s">
        <v>2809</v>
      </c>
      <c r="L735" s="348" t="s">
        <v>181</v>
      </c>
      <c r="M735" s="340"/>
      <c r="N735" s="340"/>
      <c r="O735" s="340"/>
      <c r="Y735" s="24"/>
      <c r="Z735" s="24"/>
      <c r="AA735" s="24"/>
      <c r="AB735" s="24"/>
      <c r="AC735" s="24"/>
      <c r="AD735" s="24"/>
      <c r="AE735" s="24"/>
      <c r="AF735" s="24"/>
      <c r="AG735" s="24"/>
      <c r="AH735" s="24"/>
      <c r="AI735" s="24"/>
      <c r="AJ735" s="24"/>
      <c r="AK735" s="24"/>
      <c r="AL735" s="24"/>
      <c r="AM735" s="24"/>
      <c r="AN735" s="24"/>
      <c r="AO735" s="24"/>
    </row>
    <row r="736" spans="2:41" x14ac:dyDescent="0.25">
      <c r="B736" s="340">
        <v>64777</v>
      </c>
      <c r="C736" s="340" t="s">
        <v>2810</v>
      </c>
      <c r="D736" s="340" t="s">
        <v>1590</v>
      </c>
      <c r="E736" s="349" t="str">
        <f>HYPERLINK(Table20[[#This Row],[Map Link]],Table20[[#This Row],[Map Text]])</f>
        <v>Open Map</v>
      </c>
      <c r="F736" s="340" t="s">
        <v>837</v>
      </c>
      <c r="G736" s="340" t="s">
        <v>826</v>
      </c>
      <c r="H736" s="340">
        <v>53.149709000000001</v>
      </c>
      <c r="I736" s="340">
        <v>-132.118359</v>
      </c>
      <c r="J736" s="340" t="s">
        <v>1591</v>
      </c>
      <c r="K736" s="340" t="s">
        <v>2811</v>
      </c>
      <c r="L736" s="348" t="s">
        <v>181</v>
      </c>
      <c r="M736" s="340"/>
      <c r="N736" s="340"/>
      <c r="O736" s="340"/>
      <c r="Y736" s="24"/>
      <c r="Z736" s="24"/>
      <c r="AA736" s="24"/>
      <c r="AB736" s="24"/>
      <c r="AC736" s="24"/>
      <c r="AD736" s="24"/>
      <c r="AE736" s="24"/>
      <c r="AF736" s="24"/>
      <c r="AG736" s="24"/>
      <c r="AH736" s="24"/>
      <c r="AI736" s="24"/>
      <c r="AJ736" s="24"/>
      <c r="AK736" s="24"/>
      <c r="AL736" s="24"/>
      <c r="AM736" s="24"/>
      <c r="AN736" s="24"/>
      <c r="AO736" s="24"/>
    </row>
    <row r="737" spans="2:41" x14ac:dyDescent="0.25">
      <c r="B737" s="340">
        <v>37729</v>
      </c>
      <c r="C737" s="340" t="s">
        <v>943</v>
      </c>
      <c r="D737" s="340" t="s">
        <v>1036</v>
      </c>
      <c r="E737" s="349" t="str">
        <f>HYPERLINK(Table20[[#This Row],[Map Link]],Table20[[#This Row],[Map Text]])</f>
        <v>Open Map</v>
      </c>
      <c r="F737" s="340" t="s">
        <v>837</v>
      </c>
      <c r="G737" s="340" t="s">
        <v>826</v>
      </c>
      <c r="H737" s="340">
        <v>54.009990000000002</v>
      </c>
      <c r="I737" s="340">
        <v>-132.13419999999999</v>
      </c>
      <c r="J737" s="340" t="s">
        <v>1591</v>
      </c>
      <c r="K737" s="340" t="s">
        <v>2812</v>
      </c>
      <c r="L737" s="348" t="s">
        <v>103</v>
      </c>
      <c r="M737" s="340"/>
      <c r="N737" s="340"/>
      <c r="O737" s="340"/>
      <c r="Y737" s="24"/>
      <c r="Z737" s="24"/>
      <c r="AA737" s="24"/>
      <c r="AB737" s="24"/>
      <c r="AC737" s="24"/>
      <c r="AD737" s="24"/>
      <c r="AE737" s="24"/>
      <c r="AF737" s="24"/>
      <c r="AG737" s="24"/>
      <c r="AH737" s="24"/>
      <c r="AI737" s="24"/>
      <c r="AJ737" s="24"/>
      <c r="AK737" s="24"/>
      <c r="AL737" s="24"/>
      <c r="AM737" s="24"/>
      <c r="AN737" s="24"/>
      <c r="AO737" s="24"/>
    </row>
    <row r="738" spans="2:41" x14ac:dyDescent="0.25">
      <c r="B738" s="340">
        <v>65044</v>
      </c>
      <c r="C738" s="340" t="s">
        <v>2813</v>
      </c>
      <c r="D738" s="340" t="s">
        <v>1590</v>
      </c>
      <c r="E738" s="349" t="str">
        <f>HYPERLINK(Table20[[#This Row],[Map Link]],Table20[[#This Row],[Map Text]])</f>
        <v>Open Map</v>
      </c>
      <c r="F738" s="340" t="s">
        <v>825</v>
      </c>
      <c r="G738" s="340" t="s">
        <v>826</v>
      </c>
      <c r="H738" s="340">
        <v>52.566414000000002</v>
      </c>
      <c r="I738" s="340">
        <v>-128.968242</v>
      </c>
      <c r="J738" s="340" t="s">
        <v>1591</v>
      </c>
      <c r="K738" s="340" t="s">
        <v>2814</v>
      </c>
      <c r="L738" s="348" t="s">
        <v>181</v>
      </c>
      <c r="M738" s="340"/>
      <c r="N738" s="340"/>
      <c r="O738" s="340"/>
      <c r="Y738" s="24"/>
      <c r="Z738" s="24"/>
      <c r="AA738" s="24"/>
      <c r="AB738" s="24"/>
      <c r="AC738" s="24"/>
      <c r="AD738" s="24"/>
      <c r="AE738" s="24"/>
      <c r="AF738" s="24"/>
      <c r="AG738" s="24"/>
      <c r="AH738" s="24"/>
      <c r="AI738" s="24"/>
      <c r="AJ738" s="24"/>
      <c r="AK738" s="24"/>
      <c r="AL738" s="24"/>
      <c r="AM738" s="24"/>
      <c r="AN738" s="24"/>
      <c r="AO738" s="24"/>
    </row>
    <row r="739" spans="2:41" x14ac:dyDescent="0.25">
      <c r="B739" s="340">
        <v>57860</v>
      </c>
      <c r="C739" s="340" t="s">
        <v>839</v>
      </c>
      <c r="D739" s="340" t="s">
        <v>1036</v>
      </c>
      <c r="E739" s="349" t="str">
        <f>HYPERLINK(Table20[[#This Row],[Map Link]],Table20[[#This Row],[Map Text]])</f>
        <v>Open Map</v>
      </c>
      <c r="F739" s="340" t="s">
        <v>837</v>
      </c>
      <c r="G739" s="340" t="s">
        <v>826</v>
      </c>
      <c r="H739" s="340">
        <v>54.287778000000003</v>
      </c>
      <c r="I739" s="340">
        <v>-130.38749999999999</v>
      </c>
      <c r="J739" s="340" t="s">
        <v>1591</v>
      </c>
      <c r="K739" s="340" t="s">
        <v>2815</v>
      </c>
      <c r="L739" s="348" t="s">
        <v>103</v>
      </c>
      <c r="M739" s="340"/>
      <c r="N739" s="340"/>
      <c r="O739" s="340"/>
      <c r="Y739" s="24"/>
      <c r="Z739" s="24"/>
      <c r="AA739" s="24"/>
      <c r="AB739" s="24"/>
      <c r="AC739" s="24"/>
      <c r="AD739" s="24"/>
      <c r="AE739" s="24"/>
      <c r="AF739" s="24"/>
      <c r="AG739" s="24"/>
      <c r="AH739" s="24"/>
      <c r="AI739" s="24"/>
      <c r="AJ739" s="24"/>
      <c r="AK739" s="24"/>
      <c r="AL739" s="24"/>
      <c r="AM739" s="24"/>
      <c r="AN739" s="24"/>
      <c r="AO739" s="24"/>
    </row>
    <row r="740" spans="2:41" x14ac:dyDescent="0.25">
      <c r="B740" s="340">
        <v>65396</v>
      </c>
      <c r="C740" s="340" t="s">
        <v>2816</v>
      </c>
      <c r="D740" s="340" t="s">
        <v>1590</v>
      </c>
      <c r="E740" s="349" t="str">
        <f>HYPERLINK(Table20[[#This Row],[Map Link]],Table20[[#This Row],[Map Text]])</f>
        <v>Open Map</v>
      </c>
      <c r="F740" s="340" t="s">
        <v>837</v>
      </c>
      <c r="G740" s="340" t="s">
        <v>826</v>
      </c>
      <c r="H740" s="340">
        <v>53.783073000000002</v>
      </c>
      <c r="I740" s="340">
        <v>-130.435</v>
      </c>
      <c r="J740" s="340" t="s">
        <v>1591</v>
      </c>
      <c r="K740" s="340" t="s">
        <v>2817</v>
      </c>
      <c r="L740" s="348" t="s">
        <v>181</v>
      </c>
      <c r="M740" s="340"/>
      <c r="N740" s="340"/>
      <c r="O740" s="340"/>
      <c r="Y740" s="24"/>
      <c r="Z740" s="24"/>
      <c r="AA740" s="24"/>
      <c r="AB740" s="24"/>
      <c r="AC740" s="24"/>
      <c r="AD740" s="24"/>
      <c r="AE740" s="24"/>
      <c r="AF740" s="24"/>
      <c r="AG740" s="24"/>
      <c r="AH740" s="24"/>
      <c r="AI740" s="24"/>
      <c r="AJ740" s="24"/>
      <c r="AK740" s="24"/>
      <c r="AL740" s="24"/>
      <c r="AM740" s="24"/>
      <c r="AN740" s="24"/>
      <c r="AO740" s="24"/>
    </row>
    <row r="741" spans="2:41" x14ac:dyDescent="0.25">
      <c r="B741" s="340">
        <v>65500</v>
      </c>
      <c r="C741" s="340" t="s">
        <v>2818</v>
      </c>
      <c r="D741" s="340" t="s">
        <v>1590</v>
      </c>
      <c r="E741" s="349" t="str">
        <f>HYPERLINK(Table20[[#This Row],[Map Link]],Table20[[#This Row],[Map Text]])</f>
        <v>Open Map</v>
      </c>
      <c r="F741" s="340" t="s">
        <v>600</v>
      </c>
      <c r="G741" s="340" t="s">
        <v>336</v>
      </c>
      <c r="H741" s="340">
        <v>50.933092000000002</v>
      </c>
      <c r="I741" s="340">
        <v>-127.151465</v>
      </c>
      <c r="J741" s="340" t="s">
        <v>1591</v>
      </c>
      <c r="K741" s="340" t="s">
        <v>2819</v>
      </c>
      <c r="L741" s="348" t="s">
        <v>181</v>
      </c>
      <c r="M741" s="340"/>
      <c r="N741" s="340"/>
      <c r="O741" s="340"/>
      <c r="Y741" s="24"/>
      <c r="Z741" s="24"/>
      <c r="AA741" s="24"/>
      <c r="AB741" s="24"/>
      <c r="AC741" s="24"/>
      <c r="AD741" s="24"/>
      <c r="AE741" s="24"/>
      <c r="AF741" s="24"/>
      <c r="AG741" s="24"/>
      <c r="AH741" s="24"/>
      <c r="AI741" s="24"/>
      <c r="AJ741" s="24"/>
      <c r="AK741" s="24"/>
      <c r="AL741" s="24"/>
      <c r="AM741" s="24"/>
      <c r="AN741" s="24"/>
      <c r="AO741" s="24"/>
    </row>
    <row r="742" spans="2:41" x14ac:dyDescent="0.25">
      <c r="B742" s="340">
        <v>65364</v>
      </c>
      <c r="C742" s="340" t="s">
        <v>2820</v>
      </c>
      <c r="D742" s="340" t="s">
        <v>1590</v>
      </c>
      <c r="E742" s="349" t="str">
        <f>HYPERLINK(Table20[[#This Row],[Map Link]],Table20[[#This Row],[Map Text]])</f>
        <v>Open Map</v>
      </c>
      <c r="F742" s="340" t="s">
        <v>600</v>
      </c>
      <c r="G742" s="340" t="s">
        <v>336</v>
      </c>
      <c r="H742" s="340">
        <v>51.033101000000002</v>
      </c>
      <c r="I742" s="340">
        <v>-126.51811600000001</v>
      </c>
      <c r="J742" s="340" t="s">
        <v>1591</v>
      </c>
      <c r="K742" s="340" t="s">
        <v>2821</v>
      </c>
      <c r="L742" s="348" t="s">
        <v>181</v>
      </c>
      <c r="M742" s="340"/>
      <c r="N742" s="340"/>
      <c r="O742" s="340"/>
      <c r="Y742" s="24"/>
      <c r="Z742" s="24"/>
      <c r="AA742" s="24"/>
      <c r="AB742" s="24"/>
      <c r="AC742" s="24"/>
      <c r="AD742" s="24"/>
      <c r="AE742" s="24"/>
      <c r="AF742" s="24"/>
      <c r="AG742" s="24"/>
      <c r="AH742" s="24"/>
      <c r="AI742" s="24"/>
      <c r="AJ742" s="24"/>
      <c r="AK742" s="24"/>
      <c r="AL742" s="24"/>
      <c r="AM742" s="24"/>
      <c r="AN742" s="24"/>
      <c r="AO742" s="24"/>
    </row>
    <row r="743" spans="2:41" x14ac:dyDescent="0.25">
      <c r="B743" s="340">
        <v>64753</v>
      </c>
      <c r="C743" s="340" t="s">
        <v>2822</v>
      </c>
      <c r="D743" s="340" t="s">
        <v>1590</v>
      </c>
      <c r="E743" s="349" t="str">
        <f>HYPERLINK(Table20[[#This Row],[Map Link]],Table20[[#This Row],[Map Text]])</f>
        <v>Open Map</v>
      </c>
      <c r="F743" s="340" t="s">
        <v>837</v>
      </c>
      <c r="G743" s="340" t="s">
        <v>826</v>
      </c>
      <c r="H743" s="340">
        <v>54.583075000000001</v>
      </c>
      <c r="I743" s="340">
        <v>-130.91838100000001</v>
      </c>
      <c r="J743" s="340" t="s">
        <v>1591</v>
      </c>
      <c r="K743" s="340" t="s">
        <v>2823</v>
      </c>
      <c r="L743" s="348" t="s">
        <v>181</v>
      </c>
      <c r="M743" s="340"/>
      <c r="N743" s="340"/>
      <c r="O743" s="340"/>
      <c r="Y743" s="24"/>
      <c r="Z743" s="24"/>
      <c r="AA743" s="24"/>
      <c r="AB743" s="24"/>
      <c r="AC743" s="24"/>
      <c r="AD743" s="24"/>
      <c r="AE743" s="24"/>
      <c r="AF743" s="24"/>
      <c r="AG743" s="24"/>
      <c r="AH743" s="24"/>
      <c r="AI743" s="24"/>
      <c r="AJ743" s="24"/>
      <c r="AK743" s="24"/>
      <c r="AL743" s="24"/>
      <c r="AM743" s="24"/>
      <c r="AN743" s="24"/>
      <c r="AO743" s="24"/>
    </row>
    <row r="744" spans="2:41" x14ac:dyDescent="0.25">
      <c r="B744" s="340">
        <v>26059</v>
      </c>
      <c r="C744" s="340" t="s">
        <v>620</v>
      </c>
      <c r="D744" s="340" t="s">
        <v>1597</v>
      </c>
      <c r="E744" s="349" t="str">
        <f>HYPERLINK(Table20[[#This Row],[Map Link]],Table20[[#This Row],[Map Text]])</f>
        <v>Open Map</v>
      </c>
      <c r="F744" s="340" t="s">
        <v>600</v>
      </c>
      <c r="G744" s="340" t="s">
        <v>336</v>
      </c>
      <c r="H744" s="340">
        <v>50.75</v>
      </c>
      <c r="I744" s="340">
        <v>-126.494722</v>
      </c>
      <c r="J744" s="340" t="s">
        <v>1591</v>
      </c>
      <c r="K744" s="340" t="s">
        <v>2824</v>
      </c>
      <c r="L744" s="348" t="s">
        <v>103</v>
      </c>
      <c r="M744" s="340"/>
      <c r="N744" s="340"/>
      <c r="O744" s="340"/>
      <c r="Y744" s="24"/>
      <c r="Z744" s="24"/>
      <c r="AA744" s="24"/>
      <c r="AB744" s="24"/>
      <c r="AC744" s="24"/>
      <c r="AD744" s="24"/>
      <c r="AE744" s="24"/>
      <c r="AF744" s="24"/>
      <c r="AG744" s="24"/>
      <c r="AH744" s="24"/>
      <c r="AI744" s="24"/>
      <c r="AJ744" s="24"/>
      <c r="AK744" s="24"/>
      <c r="AL744" s="24"/>
      <c r="AM744" s="24"/>
      <c r="AN744" s="24"/>
      <c r="AO744" s="24"/>
    </row>
    <row r="745" spans="2:41" x14ac:dyDescent="0.25">
      <c r="B745" s="340">
        <v>64728</v>
      </c>
      <c r="C745" s="340" t="s">
        <v>2825</v>
      </c>
      <c r="D745" s="340" t="s">
        <v>1590</v>
      </c>
      <c r="E745" s="349" t="str">
        <f>HYPERLINK(Table20[[#This Row],[Map Link]],Table20[[#This Row],[Map Text]])</f>
        <v>Open Map</v>
      </c>
      <c r="F745" s="340" t="s">
        <v>837</v>
      </c>
      <c r="G745" s="340" t="s">
        <v>826</v>
      </c>
      <c r="H745" s="340">
        <v>54.066406999999998</v>
      </c>
      <c r="I745" s="340">
        <v>-130.56834900000001</v>
      </c>
      <c r="J745" s="340" t="s">
        <v>1591</v>
      </c>
      <c r="K745" s="340" t="s">
        <v>2826</v>
      </c>
      <c r="L745" s="348" t="s">
        <v>181</v>
      </c>
      <c r="M745" s="340"/>
      <c r="N745" s="340"/>
      <c r="O745" s="340"/>
      <c r="Y745" s="24"/>
      <c r="Z745" s="24"/>
      <c r="AA745" s="24"/>
      <c r="AB745" s="24"/>
      <c r="AC745" s="24"/>
      <c r="AD745" s="24"/>
      <c r="AE745" s="24"/>
      <c r="AF745" s="24"/>
      <c r="AG745" s="24"/>
      <c r="AH745" s="24"/>
      <c r="AI745" s="24"/>
      <c r="AJ745" s="24"/>
      <c r="AK745" s="24"/>
      <c r="AL745" s="24"/>
      <c r="AM745" s="24"/>
      <c r="AN745" s="24"/>
      <c r="AO745" s="24"/>
    </row>
    <row r="746" spans="2:41" x14ac:dyDescent="0.25">
      <c r="B746" s="340">
        <v>63581</v>
      </c>
      <c r="C746" s="340" t="s">
        <v>2827</v>
      </c>
      <c r="D746" s="340" t="s">
        <v>1590</v>
      </c>
      <c r="E746" s="349" t="str">
        <f>HYPERLINK(Table20[[#This Row],[Map Link]],Table20[[#This Row],[Map Text]])</f>
        <v>Open Map</v>
      </c>
      <c r="F746" s="340" t="s">
        <v>837</v>
      </c>
      <c r="G746" s="340" t="s">
        <v>826</v>
      </c>
      <c r="H746" s="340">
        <v>54.218333000000001</v>
      </c>
      <c r="I746" s="340">
        <v>-132.98944399999999</v>
      </c>
      <c r="J746" s="340" t="s">
        <v>1591</v>
      </c>
      <c r="K746" s="340" t="s">
        <v>2828</v>
      </c>
      <c r="L746" s="348" t="s">
        <v>181</v>
      </c>
      <c r="M746" s="340"/>
      <c r="N746" s="340"/>
      <c r="O746" s="340"/>
      <c r="Y746" s="24"/>
      <c r="Z746" s="24"/>
      <c r="AA746" s="24"/>
      <c r="AB746" s="24"/>
      <c r="AC746" s="24"/>
      <c r="AD746" s="24"/>
      <c r="AE746" s="24"/>
      <c r="AF746" s="24"/>
      <c r="AG746" s="24"/>
      <c r="AH746" s="24"/>
      <c r="AI746" s="24"/>
      <c r="AJ746" s="24"/>
      <c r="AK746" s="24"/>
      <c r="AL746" s="24"/>
      <c r="AM746" s="24"/>
      <c r="AN746" s="24"/>
      <c r="AO746" s="24"/>
    </row>
    <row r="747" spans="2:41" x14ac:dyDescent="0.25">
      <c r="B747" s="340">
        <v>63861</v>
      </c>
      <c r="C747" s="340" t="s">
        <v>2829</v>
      </c>
      <c r="D747" s="340" t="s">
        <v>1590</v>
      </c>
      <c r="E747" s="349" t="str">
        <f>HYPERLINK(Table20[[#This Row],[Map Link]],Table20[[#This Row],[Map Text]])</f>
        <v>Open Map</v>
      </c>
      <c r="F747" s="340" t="s">
        <v>589</v>
      </c>
      <c r="G747" s="340" t="s">
        <v>336</v>
      </c>
      <c r="H747" s="340">
        <v>52.400832999999999</v>
      </c>
      <c r="I747" s="340">
        <v>-127.537778</v>
      </c>
      <c r="J747" s="340" t="s">
        <v>1591</v>
      </c>
      <c r="K747" s="340" t="s">
        <v>2830</v>
      </c>
      <c r="L747" s="348" t="s">
        <v>181</v>
      </c>
      <c r="M747" s="340"/>
      <c r="N747" s="340"/>
      <c r="O747" s="340"/>
      <c r="Y747" s="24"/>
      <c r="Z747" s="24"/>
      <c r="AA747" s="24"/>
      <c r="AB747" s="24"/>
      <c r="AC747" s="24"/>
      <c r="AD747" s="24"/>
      <c r="AE747" s="24"/>
      <c r="AF747" s="24"/>
      <c r="AG747" s="24"/>
      <c r="AH747" s="24"/>
      <c r="AI747" s="24"/>
      <c r="AJ747" s="24"/>
      <c r="AK747" s="24"/>
      <c r="AL747" s="24"/>
      <c r="AM747" s="24"/>
      <c r="AN747" s="24"/>
      <c r="AO747" s="24"/>
    </row>
    <row r="748" spans="2:41" x14ac:dyDescent="0.25">
      <c r="B748" s="340">
        <v>64708</v>
      </c>
      <c r="C748" s="340" t="s">
        <v>2831</v>
      </c>
      <c r="D748" s="340" t="s">
        <v>1590</v>
      </c>
      <c r="E748" s="349" t="str">
        <f>HYPERLINK(Table20[[#This Row],[Map Link]],Table20[[#This Row],[Map Text]])</f>
        <v>Open Map</v>
      </c>
      <c r="F748" s="340" t="s">
        <v>837</v>
      </c>
      <c r="G748" s="340" t="s">
        <v>826</v>
      </c>
      <c r="H748" s="340">
        <v>54.516418000000002</v>
      </c>
      <c r="I748" s="340">
        <v>-130.218356</v>
      </c>
      <c r="J748" s="340" t="s">
        <v>1591</v>
      </c>
      <c r="K748" s="340" t="s">
        <v>2832</v>
      </c>
      <c r="L748" s="348" t="s">
        <v>181</v>
      </c>
      <c r="M748" s="340"/>
      <c r="N748" s="340"/>
      <c r="O748" s="340"/>
      <c r="Y748" s="24"/>
      <c r="Z748" s="24"/>
      <c r="AA748" s="24"/>
      <c r="AB748" s="24"/>
      <c r="AC748" s="24"/>
      <c r="AD748" s="24"/>
      <c r="AE748" s="24"/>
      <c r="AF748" s="24"/>
      <c r="AG748" s="24"/>
      <c r="AH748" s="24"/>
      <c r="AI748" s="24"/>
      <c r="AJ748" s="24"/>
      <c r="AK748" s="24"/>
      <c r="AL748" s="24"/>
      <c r="AM748" s="24"/>
      <c r="AN748" s="24"/>
      <c r="AO748" s="24"/>
    </row>
    <row r="749" spans="2:41" x14ac:dyDescent="0.25">
      <c r="B749" s="340">
        <v>64739</v>
      </c>
      <c r="C749" s="340" t="s">
        <v>2833</v>
      </c>
      <c r="D749" s="340" t="s">
        <v>1590</v>
      </c>
      <c r="E749" s="349" t="str">
        <f>HYPERLINK(Table20[[#This Row],[Map Link]],Table20[[#This Row],[Map Text]])</f>
        <v>Open Map</v>
      </c>
      <c r="F749" s="340" t="s">
        <v>837</v>
      </c>
      <c r="G749" s="340" t="s">
        <v>826</v>
      </c>
      <c r="H749" s="340">
        <v>54.516416999999997</v>
      </c>
      <c r="I749" s="340">
        <v>-130.23502300000001</v>
      </c>
      <c r="J749" s="340" t="s">
        <v>1591</v>
      </c>
      <c r="K749" s="340" t="s">
        <v>2834</v>
      </c>
      <c r="L749" s="348" t="s">
        <v>181</v>
      </c>
      <c r="M749" s="340"/>
      <c r="N749" s="340"/>
      <c r="O749" s="340"/>
      <c r="Y749" s="24"/>
      <c r="Z749" s="24"/>
      <c r="AA749" s="24"/>
      <c r="AB749" s="24"/>
      <c r="AC749" s="24"/>
      <c r="AD749" s="24"/>
      <c r="AE749" s="24"/>
      <c r="AF749" s="24"/>
      <c r="AG749" s="24"/>
      <c r="AH749" s="24"/>
      <c r="AI749" s="24"/>
      <c r="AJ749" s="24"/>
      <c r="AK749" s="24"/>
      <c r="AL749" s="24"/>
      <c r="AM749" s="24"/>
      <c r="AN749" s="24"/>
      <c r="AO749" s="24"/>
    </row>
    <row r="750" spans="2:41" x14ac:dyDescent="0.25">
      <c r="B750" s="340">
        <v>64754</v>
      </c>
      <c r="C750" s="340" t="s">
        <v>2835</v>
      </c>
      <c r="D750" s="340" t="s">
        <v>1590</v>
      </c>
      <c r="E750" s="349" t="str">
        <f>HYPERLINK(Table20[[#This Row],[Map Link]],Table20[[#This Row],[Map Text]])</f>
        <v>Open Map</v>
      </c>
      <c r="F750" s="340" t="s">
        <v>837</v>
      </c>
      <c r="G750" s="340" t="s">
        <v>826</v>
      </c>
      <c r="H750" s="340">
        <v>54.430278000000001</v>
      </c>
      <c r="I750" s="340">
        <v>-130.832222</v>
      </c>
      <c r="J750" s="340" t="s">
        <v>1591</v>
      </c>
      <c r="K750" s="340" t="s">
        <v>2836</v>
      </c>
      <c r="L750" s="348" t="s">
        <v>181</v>
      </c>
      <c r="M750" s="340"/>
      <c r="N750" s="340"/>
      <c r="O750" s="340"/>
      <c r="Y750" s="24"/>
      <c r="Z750" s="24"/>
      <c r="AA750" s="24"/>
      <c r="AB750" s="24"/>
      <c r="AC750" s="24"/>
      <c r="AD750" s="24"/>
      <c r="AE750" s="24"/>
      <c r="AF750" s="24"/>
      <c r="AG750" s="24"/>
      <c r="AH750" s="24"/>
      <c r="AI750" s="24"/>
      <c r="AJ750" s="24"/>
      <c r="AK750" s="24"/>
      <c r="AL750" s="24"/>
      <c r="AM750" s="24"/>
      <c r="AN750" s="24"/>
      <c r="AO750" s="24"/>
    </row>
    <row r="751" spans="2:41" x14ac:dyDescent="0.25">
      <c r="B751" s="340">
        <v>64702</v>
      </c>
      <c r="C751" s="340" t="s">
        <v>2837</v>
      </c>
      <c r="D751" s="340" t="s">
        <v>1590</v>
      </c>
      <c r="E751" s="349" t="str">
        <f>HYPERLINK(Table20[[#This Row],[Map Link]],Table20[[#This Row],[Map Text]])</f>
        <v>Open Map</v>
      </c>
      <c r="F751" s="340" t="s">
        <v>837</v>
      </c>
      <c r="G751" s="340" t="s">
        <v>826</v>
      </c>
      <c r="H751" s="340">
        <v>54.538055999999997</v>
      </c>
      <c r="I751" s="340">
        <v>-130.46333300000001</v>
      </c>
      <c r="J751" s="340" t="s">
        <v>1591</v>
      </c>
      <c r="K751" s="340" t="s">
        <v>2838</v>
      </c>
      <c r="L751" s="348" t="s">
        <v>181</v>
      </c>
      <c r="M751" s="340"/>
      <c r="N751" s="340"/>
      <c r="O751" s="340"/>
      <c r="Y751" s="24"/>
      <c r="Z751" s="24"/>
      <c r="AA751" s="24"/>
      <c r="AB751" s="24"/>
      <c r="AC751" s="24"/>
      <c r="AD751" s="24"/>
      <c r="AE751" s="24"/>
      <c r="AF751" s="24"/>
      <c r="AG751" s="24"/>
      <c r="AH751" s="24"/>
      <c r="AI751" s="24"/>
      <c r="AJ751" s="24"/>
      <c r="AK751" s="24"/>
      <c r="AL751" s="24"/>
      <c r="AM751" s="24"/>
      <c r="AN751" s="24"/>
      <c r="AO751" s="24"/>
    </row>
    <row r="752" spans="2:41" x14ac:dyDescent="0.25">
      <c r="B752" s="340">
        <v>12776</v>
      </c>
      <c r="C752" s="340" t="s">
        <v>590</v>
      </c>
      <c r="D752" s="340" t="s">
        <v>1036</v>
      </c>
      <c r="E752" s="349" t="str">
        <f>HYPERLINK(Table20[[#This Row],[Map Link]],Table20[[#This Row],[Map Text]])</f>
        <v>Open Map</v>
      </c>
      <c r="F752" s="340" t="s">
        <v>589</v>
      </c>
      <c r="G752" s="340" t="s">
        <v>336</v>
      </c>
      <c r="H752" s="340">
        <v>52.433114000000003</v>
      </c>
      <c r="I752" s="340">
        <v>-126.28482</v>
      </c>
      <c r="J752" s="340" t="s">
        <v>1591</v>
      </c>
      <c r="K752" s="340" t="s">
        <v>2839</v>
      </c>
      <c r="L752" s="348" t="s">
        <v>103</v>
      </c>
      <c r="M752" s="340"/>
      <c r="N752" s="340"/>
      <c r="O752" s="340"/>
      <c r="Y752" s="24"/>
      <c r="Z752" s="24"/>
      <c r="AA752" s="24"/>
      <c r="AB752" s="24"/>
      <c r="AC752" s="24"/>
      <c r="AD752" s="24"/>
      <c r="AE752" s="24"/>
      <c r="AF752" s="24"/>
      <c r="AG752" s="24"/>
      <c r="AH752" s="24"/>
      <c r="AI752" s="24"/>
      <c r="AJ752" s="24"/>
      <c r="AK752" s="24"/>
      <c r="AL752" s="24"/>
      <c r="AM752" s="24"/>
      <c r="AN752" s="24"/>
      <c r="AO752" s="24"/>
    </row>
    <row r="753" spans="2:41" x14ac:dyDescent="0.25">
      <c r="B753" s="340">
        <v>26140</v>
      </c>
      <c r="C753" s="340" t="s">
        <v>607</v>
      </c>
      <c r="D753" s="340" t="s">
        <v>1036</v>
      </c>
      <c r="E753" s="349" t="str">
        <f>HYPERLINK(Table20[[#This Row],[Map Link]],Table20[[#This Row],[Map Text]])</f>
        <v>Open Map</v>
      </c>
      <c r="F753" s="340" t="s">
        <v>600</v>
      </c>
      <c r="G753" s="340" t="s">
        <v>336</v>
      </c>
      <c r="H753" s="340">
        <v>50.693055999999999</v>
      </c>
      <c r="I753" s="340">
        <v>-127.41111100000001</v>
      </c>
      <c r="J753" s="340" t="s">
        <v>1591</v>
      </c>
      <c r="K753" s="340" t="s">
        <v>2840</v>
      </c>
      <c r="L753" s="348" t="s">
        <v>103</v>
      </c>
      <c r="M753" s="340"/>
      <c r="N753" s="340"/>
      <c r="O753" s="340"/>
      <c r="Y753" s="24"/>
      <c r="Z753" s="24"/>
      <c r="AA753" s="24"/>
      <c r="AB753" s="24"/>
      <c r="AC753" s="24"/>
      <c r="AD753" s="24"/>
      <c r="AE753" s="24"/>
      <c r="AF753" s="24"/>
      <c r="AG753" s="24"/>
      <c r="AH753" s="24"/>
      <c r="AI753" s="24"/>
      <c r="AJ753" s="24"/>
      <c r="AK753" s="24"/>
      <c r="AL753" s="24"/>
      <c r="AM753" s="24"/>
      <c r="AN753" s="24"/>
      <c r="AO753" s="24"/>
    </row>
    <row r="754" spans="2:41" x14ac:dyDescent="0.25">
      <c r="B754" s="340">
        <v>65359</v>
      </c>
      <c r="C754" s="340" t="s">
        <v>2841</v>
      </c>
      <c r="D754" s="340" t="s">
        <v>1590</v>
      </c>
      <c r="E754" s="349" t="str">
        <f>HYPERLINK(Table20[[#This Row],[Map Link]],Table20[[#This Row],[Map Text]])</f>
        <v>Open Map</v>
      </c>
      <c r="F754" s="340" t="s">
        <v>600</v>
      </c>
      <c r="G754" s="340" t="s">
        <v>336</v>
      </c>
      <c r="H754" s="340">
        <v>50.699755000000003</v>
      </c>
      <c r="I754" s="340">
        <v>-127.401465</v>
      </c>
      <c r="J754" s="340" t="s">
        <v>1591</v>
      </c>
      <c r="K754" s="340" t="s">
        <v>2842</v>
      </c>
      <c r="L754" s="348" t="s">
        <v>181</v>
      </c>
      <c r="M754" s="340"/>
      <c r="N754" s="340"/>
      <c r="O754" s="340"/>
      <c r="Y754" s="24"/>
      <c r="Z754" s="24"/>
      <c r="AA754" s="24"/>
      <c r="AB754" s="24"/>
      <c r="AC754" s="24"/>
      <c r="AD754" s="24"/>
      <c r="AE754" s="24"/>
      <c r="AF754" s="24"/>
      <c r="AG754" s="24"/>
      <c r="AH754" s="24"/>
      <c r="AI754" s="24"/>
      <c r="AJ754" s="24"/>
      <c r="AK754" s="24"/>
      <c r="AL754" s="24"/>
      <c r="AM754" s="24"/>
      <c r="AN754" s="24"/>
      <c r="AO754" s="24"/>
    </row>
    <row r="755" spans="2:41" x14ac:dyDescent="0.25">
      <c r="B755" s="340">
        <v>65464</v>
      </c>
      <c r="C755" s="340" t="s">
        <v>2843</v>
      </c>
      <c r="D755" s="340" t="s">
        <v>1590</v>
      </c>
      <c r="E755" s="349" t="str">
        <f>HYPERLINK(Table20[[#This Row],[Map Link]],Table20[[#This Row],[Map Text]])</f>
        <v>Open Map</v>
      </c>
      <c r="F755" s="340" t="s">
        <v>600</v>
      </c>
      <c r="G755" s="340" t="s">
        <v>336</v>
      </c>
      <c r="H755" s="340">
        <v>50.683107999999997</v>
      </c>
      <c r="I755" s="340">
        <v>-125.76808200000001</v>
      </c>
      <c r="J755" s="340" t="s">
        <v>1591</v>
      </c>
      <c r="K755" s="340" t="s">
        <v>2844</v>
      </c>
      <c r="L755" s="348" t="s">
        <v>181</v>
      </c>
      <c r="M755" s="340"/>
      <c r="N755" s="340"/>
      <c r="O755" s="340"/>
      <c r="Y755" s="24"/>
      <c r="Z755" s="24"/>
      <c r="AA755" s="24"/>
      <c r="AB755" s="24"/>
      <c r="AC755" s="24"/>
      <c r="AD755" s="24"/>
      <c r="AE755" s="24"/>
      <c r="AF755" s="24"/>
      <c r="AG755" s="24"/>
      <c r="AH755" s="24"/>
      <c r="AI755" s="24"/>
      <c r="AJ755" s="24"/>
      <c r="AK755" s="24"/>
      <c r="AL755" s="24"/>
      <c r="AM755" s="24"/>
      <c r="AN755" s="24"/>
      <c r="AO755" s="24"/>
    </row>
    <row r="756" spans="2:41" x14ac:dyDescent="0.25">
      <c r="B756" s="340">
        <v>65388</v>
      </c>
      <c r="C756" s="340" t="s">
        <v>2845</v>
      </c>
      <c r="D756" s="340" t="s">
        <v>1590</v>
      </c>
      <c r="E756" s="349" t="str">
        <f>HYPERLINK(Table20[[#This Row],[Map Link]],Table20[[#This Row],[Map Text]])</f>
        <v>Open Map</v>
      </c>
      <c r="F756" s="340" t="s">
        <v>825</v>
      </c>
      <c r="G756" s="340" t="s">
        <v>826</v>
      </c>
      <c r="H756" s="340">
        <v>52.666409000000002</v>
      </c>
      <c r="I756" s="340">
        <v>-129.41826</v>
      </c>
      <c r="J756" s="340" t="s">
        <v>1591</v>
      </c>
      <c r="K756" s="340" t="s">
        <v>2846</v>
      </c>
      <c r="L756" s="348" t="s">
        <v>181</v>
      </c>
      <c r="M756" s="340"/>
      <c r="N756" s="340"/>
      <c r="O756" s="340"/>
      <c r="Y756" s="24"/>
      <c r="Z756" s="24"/>
      <c r="AA756" s="24"/>
      <c r="AB756" s="24"/>
      <c r="AC756" s="24"/>
      <c r="AD756" s="24"/>
      <c r="AE756" s="24"/>
      <c r="AF756" s="24"/>
      <c r="AG756" s="24"/>
      <c r="AH756" s="24"/>
      <c r="AI756" s="24"/>
      <c r="AJ756" s="24"/>
      <c r="AK756" s="24"/>
      <c r="AL756" s="24"/>
      <c r="AM756" s="24"/>
      <c r="AN756" s="24"/>
      <c r="AO756" s="24"/>
    </row>
    <row r="757" spans="2:41" x14ac:dyDescent="0.25">
      <c r="B757" s="340">
        <v>36736</v>
      </c>
      <c r="C757" s="340" t="s">
        <v>953</v>
      </c>
      <c r="D757" s="340" t="s">
        <v>1597</v>
      </c>
      <c r="E757" s="349" t="str">
        <f>HYPERLINK(Table20[[#This Row],[Map Link]],Table20[[#This Row],[Map Text]])</f>
        <v>Open Map</v>
      </c>
      <c r="F757" s="340" t="s">
        <v>837</v>
      </c>
      <c r="G757" s="340" t="s">
        <v>826</v>
      </c>
      <c r="H757" s="340">
        <v>54.466414999999998</v>
      </c>
      <c r="I757" s="340">
        <v>-130.40169299999999</v>
      </c>
      <c r="J757" s="340" t="s">
        <v>1591</v>
      </c>
      <c r="K757" s="340" t="s">
        <v>2847</v>
      </c>
      <c r="L757" s="348" t="s">
        <v>103</v>
      </c>
      <c r="M757" s="340"/>
      <c r="N757" s="340"/>
      <c r="O757" s="340"/>
      <c r="Y757" s="24"/>
      <c r="Z757" s="24"/>
      <c r="AA757" s="24"/>
      <c r="AB757" s="24"/>
      <c r="AC757" s="24"/>
      <c r="AD757" s="24"/>
      <c r="AE757" s="24"/>
      <c r="AF757" s="24"/>
      <c r="AG757" s="24"/>
      <c r="AH757" s="24"/>
      <c r="AI757" s="24"/>
      <c r="AJ757" s="24"/>
      <c r="AK757" s="24"/>
      <c r="AL757" s="24"/>
      <c r="AM757" s="24"/>
      <c r="AN757" s="24"/>
      <c r="AO757" s="24"/>
    </row>
    <row r="758" spans="2:41" x14ac:dyDescent="0.25">
      <c r="B758" s="340">
        <v>65315</v>
      </c>
      <c r="C758" s="340" t="s">
        <v>2848</v>
      </c>
      <c r="D758" s="340" t="s">
        <v>1590</v>
      </c>
      <c r="E758" s="349" t="str">
        <f>HYPERLINK(Table20[[#This Row],[Map Link]],Table20[[#This Row],[Map Text]])</f>
        <v>Open Map</v>
      </c>
      <c r="F758" s="340" t="s">
        <v>837</v>
      </c>
      <c r="G758" s="340" t="s">
        <v>826</v>
      </c>
      <c r="H758" s="340">
        <v>53.649754000000001</v>
      </c>
      <c r="I758" s="340">
        <v>-129.28495899999999</v>
      </c>
      <c r="J758" s="340" t="s">
        <v>1591</v>
      </c>
      <c r="K758" s="340" t="s">
        <v>2849</v>
      </c>
      <c r="L758" s="348" t="s">
        <v>181</v>
      </c>
      <c r="M758" s="340"/>
      <c r="N758" s="340"/>
      <c r="O758" s="340"/>
      <c r="Y758" s="24"/>
      <c r="Z758" s="24"/>
      <c r="AA758" s="24"/>
      <c r="AB758" s="24"/>
      <c r="AC758" s="24"/>
      <c r="AD758" s="24"/>
      <c r="AE758" s="24"/>
      <c r="AF758" s="24"/>
      <c r="AG758" s="24"/>
      <c r="AH758" s="24"/>
      <c r="AI758" s="24"/>
      <c r="AJ758" s="24"/>
      <c r="AK758" s="24"/>
      <c r="AL758" s="24"/>
      <c r="AM758" s="24"/>
      <c r="AN758" s="24"/>
      <c r="AO758" s="24"/>
    </row>
    <row r="759" spans="2:41" x14ac:dyDescent="0.25">
      <c r="B759" s="340">
        <v>65830</v>
      </c>
      <c r="C759" s="340" t="s">
        <v>2850</v>
      </c>
      <c r="D759" s="340" t="s">
        <v>1590</v>
      </c>
      <c r="E759" s="349" t="str">
        <f>HYPERLINK(Table20[[#This Row],[Map Link]],Table20[[#This Row],[Map Text]])</f>
        <v>Open Map</v>
      </c>
      <c r="F759" s="340" t="s">
        <v>825</v>
      </c>
      <c r="G759" s="340" t="s">
        <v>826</v>
      </c>
      <c r="H759" s="340">
        <v>53.899760000000001</v>
      </c>
      <c r="I759" s="340">
        <v>-129.018294</v>
      </c>
      <c r="J759" s="340" t="s">
        <v>1591</v>
      </c>
      <c r="K759" s="340" t="s">
        <v>2851</v>
      </c>
      <c r="L759" s="348" t="s">
        <v>181</v>
      </c>
      <c r="M759" s="340"/>
      <c r="N759" s="340"/>
      <c r="O759" s="340"/>
      <c r="Y759" s="24"/>
      <c r="Z759" s="24"/>
      <c r="AA759" s="24"/>
      <c r="AB759" s="24"/>
      <c r="AC759" s="24"/>
      <c r="AD759" s="24"/>
      <c r="AE759" s="24"/>
      <c r="AF759" s="24"/>
      <c r="AG759" s="24"/>
      <c r="AH759" s="24"/>
      <c r="AI759" s="24"/>
      <c r="AJ759" s="24"/>
      <c r="AK759" s="24"/>
      <c r="AL759" s="24"/>
      <c r="AM759" s="24"/>
      <c r="AN759" s="24"/>
      <c r="AO759" s="24"/>
    </row>
    <row r="760" spans="2:41" x14ac:dyDescent="0.25">
      <c r="B760" s="340">
        <v>65496</v>
      </c>
      <c r="C760" s="340" t="s">
        <v>2852</v>
      </c>
      <c r="D760" s="340" t="s">
        <v>1590</v>
      </c>
      <c r="E760" s="349" t="str">
        <f>HYPERLINK(Table20[[#This Row],[Map Link]],Table20[[#This Row],[Map Text]])</f>
        <v>Open Map</v>
      </c>
      <c r="F760" s="340" t="s">
        <v>600</v>
      </c>
      <c r="G760" s="340" t="s">
        <v>336</v>
      </c>
      <c r="H760" s="340">
        <v>50.966427000000003</v>
      </c>
      <c r="I760" s="340">
        <v>-127.034796</v>
      </c>
      <c r="J760" s="340" t="s">
        <v>1591</v>
      </c>
      <c r="K760" s="340" t="s">
        <v>2853</v>
      </c>
      <c r="L760" s="348" t="s">
        <v>181</v>
      </c>
      <c r="M760" s="340"/>
      <c r="N760" s="340"/>
      <c r="O760" s="340"/>
      <c r="Y760" s="24"/>
      <c r="Z760" s="24"/>
      <c r="AA760" s="24"/>
      <c r="AB760" s="24"/>
      <c r="AC760" s="24"/>
      <c r="AD760" s="24"/>
      <c r="AE760" s="24"/>
      <c r="AF760" s="24"/>
      <c r="AG760" s="24"/>
      <c r="AH760" s="24"/>
      <c r="AI760" s="24"/>
      <c r="AJ760" s="24"/>
      <c r="AK760" s="24"/>
      <c r="AL760" s="24"/>
      <c r="AM760" s="24"/>
      <c r="AN760" s="24"/>
      <c r="AO760" s="24"/>
    </row>
    <row r="761" spans="2:41" x14ac:dyDescent="0.25">
      <c r="B761" s="340">
        <v>65070</v>
      </c>
      <c r="C761" s="340" t="s">
        <v>2854</v>
      </c>
      <c r="D761" s="340" t="s">
        <v>1590</v>
      </c>
      <c r="E761" s="349" t="str">
        <f>HYPERLINK(Table20[[#This Row],[Map Link]],Table20[[#This Row],[Map Text]])</f>
        <v>Open Map</v>
      </c>
      <c r="F761" s="340" t="s">
        <v>825</v>
      </c>
      <c r="G761" s="340" t="s">
        <v>826</v>
      </c>
      <c r="H761" s="340">
        <v>52.466416000000002</v>
      </c>
      <c r="I761" s="340">
        <v>-128.73489799999999</v>
      </c>
      <c r="J761" s="340" t="s">
        <v>1591</v>
      </c>
      <c r="K761" s="340" t="s">
        <v>2855</v>
      </c>
      <c r="L761" s="348" t="s">
        <v>181</v>
      </c>
      <c r="M761" s="340"/>
      <c r="N761" s="340"/>
      <c r="O761" s="340"/>
      <c r="Y761" s="24"/>
      <c r="Z761" s="24"/>
      <c r="AA761" s="24"/>
      <c r="AB761" s="24"/>
      <c r="AC761" s="24"/>
      <c r="AD761" s="24"/>
      <c r="AE761" s="24"/>
      <c r="AF761" s="24"/>
      <c r="AG761" s="24"/>
      <c r="AH761" s="24"/>
      <c r="AI761" s="24"/>
      <c r="AJ761" s="24"/>
      <c r="AK761" s="24"/>
      <c r="AL761" s="24"/>
      <c r="AM761" s="24"/>
      <c r="AN761" s="24"/>
      <c r="AO761" s="24"/>
    </row>
    <row r="762" spans="2:41" x14ac:dyDescent="0.25">
      <c r="B762" s="340">
        <v>63283</v>
      </c>
      <c r="C762" s="340" t="s">
        <v>2856</v>
      </c>
      <c r="D762" s="340" t="s">
        <v>1590</v>
      </c>
      <c r="E762" s="349" t="str">
        <f>HYPERLINK(Table20[[#This Row],[Map Link]],Table20[[#This Row],[Map Text]])</f>
        <v>Open Map</v>
      </c>
      <c r="F762" s="340" t="s">
        <v>837</v>
      </c>
      <c r="G762" s="340" t="s">
        <v>826</v>
      </c>
      <c r="H762" s="340">
        <v>53.807222000000003</v>
      </c>
      <c r="I762" s="340">
        <v>-130.401667</v>
      </c>
      <c r="J762" s="340" t="s">
        <v>1591</v>
      </c>
      <c r="K762" s="340" t="s">
        <v>2857</v>
      </c>
      <c r="L762" s="348" t="s">
        <v>181</v>
      </c>
      <c r="M762" s="340"/>
      <c r="N762" s="340"/>
      <c r="O762" s="340"/>
      <c r="Y762" s="24"/>
      <c r="Z762" s="24"/>
      <c r="AA762" s="24"/>
      <c r="AB762" s="24"/>
      <c r="AC762" s="24"/>
      <c r="AD762" s="24"/>
      <c r="AE762" s="24"/>
      <c r="AF762" s="24"/>
      <c r="AG762" s="24"/>
      <c r="AH762" s="24"/>
      <c r="AI762" s="24"/>
      <c r="AJ762" s="24"/>
      <c r="AK762" s="24"/>
      <c r="AL762" s="24"/>
      <c r="AM762" s="24"/>
      <c r="AN762" s="24"/>
      <c r="AO762" s="24"/>
    </row>
    <row r="763" spans="2:41" x14ac:dyDescent="0.25">
      <c r="B763" s="340">
        <v>65312</v>
      </c>
      <c r="C763" s="340" t="s">
        <v>2858</v>
      </c>
      <c r="D763" s="340" t="s">
        <v>1590</v>
      </c>
      <c r="E763" s="349" t="str">
        <f>HYPERLINK(Table20[[#This Row],[Map Link]],Table20[[#This Row],[Map Text]])</f>
        <v>Open Map</v>
      </c>
      <c r="F763" s="340" t="s">
        <v>825</v>
      </c>
      <c r="G763" s="340" t="s">
        <v>826</v>
      </c>
      <c r="H763" s="340">
        <v>53.349753</v>
      </c>
      <c r="I763" s="340">
        <v>-129.13494299999999</v>
      </c>
      <c r="J763" s="340" t="s">
        <v>1591</v>
      </c>
      <c r="K763" s="340" t="s">
        <v>2859</v>
      </c>
      <c r="L763" s="348" t="s">
        <v>181</v>
      </c>
      <c r="M763" s="340"/>
      <c r="N763" s="340"/>
      <c r="O763" s="340"/>
      <c r="Y763" s="24"/>
      <c r="Z763" s="24"/>
      <c r="AA763" s="24"/>
      <c r="AB763" s="24"/>
      <c r="AC763" s="24"/>
      <c r="AD763" s="24"/>
      <c r="AE763" s="24"/>
      <c r="AF763" s="24"/>
      <c r="AG763" s="24"/>
      <c r="AH763" s="24"/>
      <c r="AI763" s="24"/>
      <c r="AJ763" s="24"/>
      <c r="AK763" s="24"/>
      <c r="AL763" s="24"/>
      <c r="AM763" s="24"/>
      <c r="AN763" s="24"/>
      <c r="AO763" s="24"/>
    </row>
    <row r="764" spans="2:41" x14ac:dyDescent="0.25">
      <c r="B764" s="340">
        <v>64989</v>
      </c>
      <c r="C764" s="340" t="s">
        <v>2860</v>
      </c>
      <c r="D764" s="340" t="s">
        <v>1590</v>
      </c>
      <c r="E764" s="349" t="str">
        <f>HYPERLINK(Table20[[#This Row],[Map Link]],Table20[[#This Row],[Map Text]])</f>
        <v>Open Map</v>
      </c>
      <c r="F764" s="340" t="s">
        <v>589</v>
      </c>
      <c r="G764" s="340" t="s">
        <v>336</v>
      </c>
      <c r="H764" s="340">
        <v>52.280310999999998</v>
      </c>
      <c r="I764" s="340">
        <v>-128.211264</v>
      </c>
      <c r="J764" s="340" t="s">
        <v>1591</v>
      </c>
      <c r="K764" s="340" t="s">
        <v>2861</v>
      </c>
      <c r="L764" s="348" t="s">
        <v>181</v>
      </c>
      <c r="M764" s="340"/>
      <c r="N764" s="340"/>
      <c r="O764" s="340"/>
      <c r="Y764" s="24"/>
      <c r="Z764" s="24"/>
      <c r="AA764" s="24"/>
      <c r="AB764" s="24"/>
      <c r="AC764" s="24"/>
      <c r="AD764" s="24"/>
      <c r="AE764" s="24"/>
      <c r="AF764" s="24"/>
      <c r="AG764" s="24"/>
      <c r="AH764" s="24"/>
      <c r="AI764" s="24"/>
      <c r="AJ764" s="24"/>
      <c r="AK764" s="24"/>
      <c r="AL764" s="24"/>
      <c r="AM764" s="24"/>
      <c r="AN764" s="24"/>
      <c r="AO764" s="24"/>
    </row>
    <row r="765" spans="2:41" x14ac:dyDescent="0.25">
      <c r="B765" s="340">
        <v>64679</v>
      </c>
      <c r="C765" s="340" t="s">
        <v>2862</v>
      </c>
      <c r="D765" s="340" t="s">
        <v>1590</v>
      </c>
      <c r="E765" s="349" t="str">
        <f>HYPERLINK(Table20[[#This Row],[Map Link]],Table20[[#This Row],[Map Text]])</f>
        <v>Open Map</v>
      </c>
      <c r="F765" s="340" t="s">
        <v>837</v>
      </c>
      <c r="G765" s="340" t="s">
        <v>826</v>
      </c>
      <c r="H765" s="340">
        <v>54.218640000000001</v>
      </c>
      <c r="I765" s="340">
        <v>-133.03448</v>
      </c>
      <c r="J765" s="340" t="s">
        <v>1591</v>
      </c>
      <c r="K765" s="340" t="s">
        <v>2863</v>
      </c>
      <c r="L765" s="348" t="s">
        <v>181</v>
      </c>
      <c r="M765" s="340"/>
      <c r="N765" s="340"/>
      <c r="O765" s="340"/>
      <c r="Y765" s="24"/>
      <c r="Z765" s="24"/>
      <c r="AA765" s="24"/>
      <c r="AB765" s="24"/>
      <c r="AC765" s="24"/>
      <c r="AD765" s="24"/>
      <c r="AE765" s="24"/>
      <c r="AF765" s="24"/>
      <c r="AG765" s="24"/>
      <c r="AH765" s="24"/>
      <c r="AI765" s="24"/>
      <c r="AJ765" s="24"/>
      <c r="AK765" s="24"/>
      <c r="AL765" s="24"/>
      <c r="AM765" s="24"/>
      <c r="AN765" s="24"/>
      <c r="AO765" s="24"/>
    </row>
    <row r="766" spans="2:41" x14ac:dyDescent="0.25">
      <c r="B766" s="340">
        <v>65365</v>
      </c>
      <c r="C766" s="340" t="s">
        <v>2864</v>
      </c>
      <c r="D766" s="340" t="s">
        <v>1590</v>
      </c>
      <c r="E766" s="349" t="str">
        <f>HYPERLINK(Table20[[#This Row],[Map Link]],Table20[[#This Row],[Map Text]])</f>
        <v>Open Map</v>
      </c>
      <c r="F766" s="340" t="s">
        <v>600</v>
      </c>
      <c r="G766" s="340" t="s">
        <v>336</v>
      </c>
      <c r="H766" s="340">
        <v>50.699764999999999</v>
      </c>
      <c r="I766" s="340">
        <v>-126.60144099999999</v>
      </c>
      <c r="J766" s="340" t="s">
        <v>1591</v>
      </c>
      <c r="K766" s="340" t="s">
        <v>2865</v>
      </c>
      <c r="L766" s="348" t="s">
        <v>181</v>
      </c>
      <c r="M766" s="340"/>
      <c r="N766" s="340"/>
      <c r="O766" s="340"/>
      <c r="Y766" s="24"/>
      <c r="Z766" s="24"/>
      <c r="AA766" s="24"/>
      <c r="AB766" s="24"/>
      <c r="AC766" s="24"/>
      <c r="AD766" s="24"/>
      <c r="AE766" s="24"/>
      <c r="AF766" s="24"/>
      <c r="AG766" s="24"/>
      <c r="AH766" s="24"/>
      <c r="AI766" s="24"/>
      <c r="AJ766" s="24"/>
      <c r="AK766" s="24"/>
      <c r="AL766" s="24"/>
      <c r="AM766" s="24"/>
      <c r="AN766" s="24"/>
      <c r="AO766" s="24"/>
    </row>
    <row r="767" spans="2:41" x14ac:dyDescent="0.25">
      <c r="B767" s="340">
        <v>5189</v>
      </c>
      <c r="C767" s="340" t="s">
        <v>591</v>
      </c>
      <c r="D767" s="340" t="s">
        <v>1036</v>
      </c>
      <c r="E767" s="349" t="str">
        <f>HYPERLINK(Table20[[#This Row],[Map Link]],Table20[[#This Row],[Map Text]])</f>
        <v>Open Map</v>
      </c>
      <c r="F767" s="340" t="s">
        <v>589</v>
      </c>
      <c r="G767" s="340" t="s">
        <v>336</v>
      </c>
      <c r="H767" s="340">
        <v>52.383111</v>
      </c>
      <c r="I767" s="340">
        <v>-126.55149400000001</v>
      </c>
      <c r="J767" s="340" t="s">
        <v>1591</v>
      </c>
      <c r="K767" s="340" t="s">
        <v>2866</v>
      </c>
      <c r="L767" s="348" t="s">
        <v>103</v>
      </c>
      <c r="M767" s="340"/>
      <c r="N767" s="340"/>
      <c r="O767" s="340"/>
      <c r="Y767" s="24"/>
      <c r="Z767" s="24"/>
      <c r="AA767" s="24"/>
      <c r="AB767" s="24"/>
      <c r="AC767" s="24"/>
      <c r="AD767" s="24"/>
      <c r="AE767" s="24"/>
      <c r="AF767" s="24"/>
      <c r="AG767" s="24"/>
      <c r="AH767" s="24"/>
      <c r="AI767" s="24"/>
      <c r="AJ767" s="24"/>
      <c r="AK767" s="24"/>
      <c r="AL767" s="24"/>
      <c r="AM767" s="24"/>
      <c r="AN767" s="24"/>
      <c r="AO767" s="24"/>
    </row>
    <row r="768" spans="2:41" x14ac:dyDescent="0.25">
      <c r="B768" s="340">
        <v>29087</v>
      </c>
      <c r="C768" s="340" t="s">
        <v>2867</v>
      </c>
      <c r="D768" s="340" t="s">
        <v>1597</v>
      </c>
      <c r="E768" s="349" t="str">
        <f>HYPERLINK(Table20[[#This Row],[Map Link]],Table20[[#This Row],[Map Text]])</f>
        <v>Open Map</v>
      </c>
      <c r="F768" s="340" t="s">
        <v>837</v>
      </c>
      <c r="G768" s="340" t="s">
        <v>826</v>
      </c>
      <c r="H768" s="340">
        <v>53.212211000000003</v>
      </c>
      <c r="I768" s="340">
        <v>-132.03585899999999</v>
      </c>
      <c r="J768" s="340" t="s">
        <v>1591</v>
      </c>
      <c r="K768" s="340" t="s">
        <v>2868</v>
      </c>
      <c r="L768" s="348" t="s">
        <v>103</v>
      </c>
      <c r="M768" s="340"/>
      <c r="N768" s="340"/>
      <c r="O768" s="340"/>
      <c r="Y768" s="24"/>
      <c r="Z768" s="24"/>
      <c r="AA768" s="24"/>
      <c r="AB768" s="24"/>
      <c r="AC768" s="24"/>
      <c r="AD768" s="24"/>
      <c r="AE768" s="24"/>
      <c r="AF768" s="24"/>
      <c r="AG768" s="24"/>
      <c r="AH768" s="24"/>
      <c r="AI768" s="24"/>
      <c r="AJ768" s="24"/>
      <c r="AK768" s="24"/>
      <c r="AL768" s="24"/>
      <c r="AM768" s="24"/>
      <c r="AN768" s="24"/>
      <c r="AO768" s="24"/>
    </row>
    <row r="769" spans="2:41" x14ac:dyDescent="0.25">
      <c r="B769" s="340">
        <v>65488</v>
      </c>
      <c r="C769" s="340" t="s">
        <v>2869</v>
      </c>
      <c r="D769" s="340" t="s">
        <v>1590</v>
      </c>
      <c r="E769" s="349" t="str">
        <f>HYPERLINK(Table20[[#This Row],[Map Link]],Table20[[#This Row],[Map Text]])</f>
        <v>Open Map</v>
      </c>
      <c r="F769" s="340" t="s">
        <v>589</v>
      </c>
      <c r="G769" s="340" t="s">
        <v>336</v>
      </c>
      <c r="H769" s="340">
        <v>51.299762999999999</v>
      </c>
      <c r="I769" s="340">
        <v>-127.051474</v>
      </c>
      <c r="J769" s="340" t="s">
        <v>1591</v>
      </c>
      <c r="K769" s="340" t="s">
        <v>2870</v>
      </c>
      <c r="L769" s="348" t="s">
        <v>181</v>
      </c>
      <c r="M769" s="340"/>
      <c r="N769" s="340"/>
      <c r="O769" s="340"/>
      <c r="Y769" s="24"/>
      <c r="Z769" s="24"/>
      <c r="AA769" s="24"/>
      <c r="AB769" s="24"/>
      <c r="AC769" s="24"/>
      <c r="AD769" s="24"/>
      <c r="AE769" s="24"/>
      <c r="AF769" s="24"/>
      <c r="AG769" s="24"/>
      <c r="AH769" s="24"/>
      <c r="AI769" s="24"/>
      <c r="AJ769" s="24"/>
      <c r="AK769" s="24"/>
      <c r="AL769" s="24"/>
      <c r="AM769" s="24"/>
      <c r="AN769" s="24"/>
      <c r="AO769" s="24"/>
    </row>
    <row r="770" spans="2:41" x14ac:dyDescent="0.25">
      <c r="B770" s="340">
        <v>36221</v>
      </c>
      <c r="C770" s="340" t="s">
        <v>2871</v>
      </c>
      <c r="D770" s="340" t="s">
        <v>1036</v>
      </c>
      <c r="E770" s="349" t="str">
        <f>HYPERLINK(Table20[[#This Row],[Map Link]],Table20[[#This Row],[Map Text]])</f>
        <v>Open Map</v>
      </c>
      <c r="F770" s="340" t="s">
        <v>837</v>
      </c>
      <c r="G770" s="340" t="s">
        <v>826</v>
      </c>
      <c r="H770" s="340">
        <v>53.425277999999999</v>
      </c>
      <c r="I770" s="340">
        <v>-129.25388899999999</v>
      </c>
      <c r="J770" s="340" t="s">
        <v>1591</v>
      </c>
      <c r="K770" s="340" t="s">
        <v>2872</v>
      </c>
      <c r="L770" s="348" t="s">
        <v>103</v>
      </c>
      <c r="M770" s="340"/>
      <c r="N770" s="340"/>
      <c r="O770" s="340"/>
      <c r="Y770" s="24"/>
      <c r="Z770" s="24"/>
      <c r="AA770" s="24"/>
      <c r="AB770" s="24"/>
      <c r="AC770" s="24"/>
      <c r="AD770" s="24"/>
      <c r="AE770" s="24"/>
      <c r="AF770" s="24"/>
      <c r="AG770" s="24"/>
      <c r="AH770" s="24"/>
      <c r="AI770" s="24"/>
      <c r="AJ770" s="24"/>
      <c r="AK770" s="24"/>
      <c r="AL770" s="24"/>
      <c r="AM770" s="24"/>
      <c r="AN770" s="24"/>
      <c r="AO770" s="24"/>
    </row>
    <row r="771" spans="2:41" x14ac:dyDescent="0.25">
      <c r="B771" s="340">
        <v>65606</v>
      </c>
      <c r="C771" s="340" t="s">
        <v>2873</v>
      </c>
      <c r="D771" s="340" t="s">
        <v>1590</v>
      </c>
      <c r="E771" s="349" t="str">
        <f>HYPERLINK(Table20[[#This Row],[Map Link]],Table20[[#This Row],[Map Text]])</f>
        <v>Open Map</v>
      </c>
      <c r="F771" s="340" t="s">
        <v>600</v>
      </c>
      <c r="G771" s="340" t="s">
        <v>336</v>
      </c>
      <c r="H771" s="340">
        <v>50.466434</v>
      </c>
      <c r="I771" s="340">
        <v>-126.268091</v>
      </c>
      <c r="J771" s="340" t="s">
        <v>1591</v>
      </c>
      <c r="K771" s="340" t="s">
        <v>2874</v>
      </c>
      <c r="L771" s="348" t="s">
        <v>181</v>
      </c>
      <c r="M771" s="340"/>
      <c r="N771" s="340"/>
      <c r="O771" s="340"/>
      <c r="Y771" s="24"/>
      <c r="Z771" s="24"/>
      <c r="AA771" s="24"/>
      <c r="AB771" s="24"/>
      <c r="AC771" s="24"/>
      <c r="AD771" s="24"/>
      <c r="AE771" s="24"/>
      <c r="AF771" s="24"/>
      <c r="AG771" s="24"/>
      <c r="AH771" s="24"/>
      <c r="AI771" s="24"/>
      <c r="AJ771" s="24"/>
      <c r="AK771" s="24"/>
      <c r="AL771" s="24"/>
      <c r="AM771" s="24"/>
      <c r="AN771" s="24"/>
      <c r="AO771" s="24"/>
    </row>
    <row r="772" spans="2:41" x14ac:dyDescent="0.25">
      <c r="B772" s="340">
        <v>27058</v>
      </c>
      <c r="C772" s="340" t="s">
        <v>2875</v>
      </c>
      <c r="D772" s="340" t="s">
        <v>1597</v>
      </c>
      <c r="E772" s="349" t="str">
        <f>HYPERLINK(Table20[[#This Row],[Map Link]],Table20[[#This Row],[Map Text]])</f>
        <v>Open Map</v>
      </c>
      <c r="F772" s="340" t="s">
        <v>600</v>
      </c>
      <c r="G772" s="340" t="s">
        <v>336</v>
      </c>
      <c r="H772" s="340">
        <v>50.699764999999999</v>
      </c>
      <c r="I772" s="340">
        <v>-126.60144099999999</v>
      </c>
      <c r="J772" s="340" t="s">
        <v>1591</v>
      </c>
      <c r="K772" s="340" t="s">
        <v>2876</v>
      </c>
      <c r="L772" s="348" t="s">
        <v>103</v>
      </c>
      <c r="M772" s="340"/>
      <c r="N772" s="340"/>
      <c r="O772" s="340"/>
      <c r="Y772" s="24"/>
      <c r="Z772" s="24"/>
      <c r="AA772" s="24"/>
      <c r="AB772" s="24"/>
      <c r="AC772" s="24"/>
      <c r="AD772" s="24"/>
      <c r="AE772" s="24"/>
      <c r="AF772" s="24"/>
      <c r="AG772" s="24"/>
      <c r="AH772" s="24"/>
      <c r="AI772" s="24"/>
      <c r="AJ772" s="24"/>
      <c r="AK772" s="24"/>
      <c r="AL772" s="24"/>
      <c r="AM772" s="24"/>
      <c r="AN772" s="24"/>
      <c r="AO772" s="24"/>
    </row>
    <row r="773" spans="2:41" x14ac:dyDescent="0.25">
      <c r="B773" s="340">
        <v>65394</v>
      </c>
      <c r="C773" s="340" t="s">
        <v>2877</v>
      </c>
      <c r="D773" s="340" t="s">
        <v>1590</v>
      </c>
      <c r="E773" s="349" t="str">
        <f>HYPERLINK(Table20[[#This Row],[Map Link]],Table20[[#This Row],[Map Text]])</f>
        <v>Open Map</v>
      </c>
      <c r="F773" s="340" t="s">
        <v>825</v>
      </c>
      <c r="G773" s="340" t="s">
        <v>826</v>
      </c>
      <c r="H773" s="340">
        <v>53.983099000000003</v>
      </c>
      <c r="I773" s="340">
        <v>-128.65161900000001</v>
      </c>
      <c r="J773" s="340" t="s">
        <v>1591</v>
      </c>
      <c r="K773" s="340" t="s">
        <v>2878</v>
      </c>
      <c r="L773" s="348" t="s">
        <v>181</v>
      </c>
      <c r="M773" s="340"/>
      <c r="N773" s="340"/>
      <c r="O773" s="340"/>
      <c r="Y773" s="24"/>
      <c r="Z773" s="24"/>
      <c r="AA773" s="24"/>
      <c r="AB773" s="24"/>
      <c r="AC773" s="24"/>
      <c r="AD773" s="24"/>
      <c r="AE773" s="24"/>
      <c r="AF773" s="24"/>
      <c r="AG773" s="24"/>
      <c r="AH773" s="24"/>
      <c r="AI773" s="24"/>
      <c r="AJ773" s="24"/>
      <c r="AK773" s="24"/>
      <c r="AL773" s="24"/>
      <c r="AM773" s="24"/>
      <c r="AN773" s="24"/>
      <c r="AO773" s="24"/>
    </row>
    <row r="774" spans="2:41" x14ac:dyDescent="0.25">
      <c r="B774" s="340">
        <v>64691</v>
      </c>
      <c r="C774" s="340" t="s">
        <v>2879</v>
      </c>
      <c r="D774" s="340" t="s">
        <v>1590</v>
      </c>
      <c r="E774" s="349" t="str">
        <f>HYPERLINK(Table20[[#This Row],[Map Link]],Table20[[#This Row],[Map Text]])</f>
        <v>Open Map</v>
      </c>
      <c r="F774" s="340" t="s">
        <v>837</v>
      </c>
      <c r="G774" s="340" t="s">
        <v>826</v>
      </c>
      <c r="H774" s="340">
        <v>54.066389999999998</v>
      </c>
      <c r="I774" s="340">
        <v>-131.785053</v>
      </c>
      <c r="J774" s="340" t="s">
        <v>1591</v>
      </c>
      <c r="K774" s="340" t="s">
        <v>2880</v>
      </c>
      <c r="L774" s="348" t="s">
        <v>181</v>
      </c>
      <c r="M774" s="340"/>
      <c r="N774" s="340"/>
      <c r="O774" s="340"/>
      <c r="Y774" s="24"/>
      <c r="Z774" s="24"/>
      <c r="AA774" s="24"/>
      <c r="AB774" s="24"/>
      <c r="AC774" s="24"/>
      <c r="AD774" s="24"/>
      <c r="AE774" s="24"/>
      <c r="AF774" s="24"/>
      <c r="AG774" s="24"/>
      <c r="AH774" s="24"/>
      <c r="AI774" s="24"/>
      <c r="AJ774" s="24"/>
      <c r="AK774" s="24"/>
      <c r="AL774" s="24"/>
      <c r="AM774" s="24"/>
      <c r="AN774" s="24"/>
      <c r="AO774" s="24"/>
    </row>
    <row r="775" spans="2:41" x14ac:dyDescent="0.25">
      <c r="B775" s="340">
        <v>29324</v>
      </c>
      <c r="C775" s="340" t="s">
        <v>2881</v>
      </c>
      <c r="D775" s="340" t="s">
        <v>1597</v>
      </c>
      <c r="E775" s="349" t="str">
        <f>HYPERLINK(Table20[[#This Row],[Map Link]],Table20[[#This Row],[Map Text]])</f>
        <v>Open Map</v>
      </c>
      <c r="F775" s="340" t="s">
        <v>837</v>
      </c>
      <c r="G775" s="340" t="s">
        <v>826</v>
      </c>
      <c r="H775" s="340">
        <v>53.530256999999999</v>
      </c>
      <c r="I775" s="340">
        <v>-132.95312100000001</v>
      </c>
      <c r="J775" s="340" t="s">
        <v>1591</v>
      </c>
      <c r="K775" s="340" t="s">
        <v>2882</v>
      </c>
      <c r="L775" s="348" t="s">
        <v>103</v>
      </c>
      <c r="M775" s="340"/>
      <c r="N775" s="340"/>
      <c r="O775" s="340"/>
      <c r="Y775" s="24"/>
      <c r="Z775" s="24"/>
      <c r="AA775" s="24"/>
      <c r="AB775" s="24"/>
      <c r="AC775" s="24"/>
      <c r="AD775" s="24"/>
      <c r="AE775" s="24"/>
      <c r="AF775" s="24"/>
      <c r="AG775" s="24"/>
      <c r="AH775" s="24"/>
      <c r="AI775" s="24"/>
      <c r="AJ775" s="24"/>
      <c r="AK775" s="24"/>
      <c r="AL775" s="24"/>
      <c r="AM775" s="24"/>
      <c r="AN775" s="24"/>
      <c r="AO775" s="24"/>
    </row>
    <row r="776" spans="2:41" x14ac:dyDescent="0.25">
      <c r="B776" s="340">
        <v>64910</v>
      </c>
      <c r="C776" s="340" t="s">
        <v>2883</v>
      </c>
      <c r="D776" s="340" t="s">
        <v>1590</v>
      </c>
      <c r="E776" s="349" t="str">
        <f>HYPERLINK(Table20[[#This Row],[Map Link]],Table20[[#This Row],[Map Text]])</f>
        <v>Open Map</v>
      </c>
      <c r="F776" s="340" t="s">
        <v>589</v>
      </c>
      <c r="G776" s="340" t="s">
        <v>336</v>
      </c>
      <c r="H776" s="340">
        <v>52.316425000000002</v>
      </c>
      <c r="I776" s="340">
        <v>-127.968203</v>
      </c>
      <c r="J776" s="340" t="s">
        <v>1591</v>
      </c>
      <c r="K776" s="340" t="s">
        <v>2884</v>
      </c>
      <c r="L776" s="348" t="s">
        <v>181</v>
      </c>
      <c r="M776" s="340"/>
      <c r="N776" s="340"/>
      <c r="O776" s="340"/>
      <c r="Y776" s="24"/>
      <c r="Z776" s="24"/>
      <c r="AA776" s="24"/>
      <c r="AB776" s="24"/>
      <c r="AC776" s="24"/>
      <c r="AD776" s="24"/>
      <c r="AE776" s="24"/>
      <c r="AF776" s="24"/>
      <c r="AG776" s="24"/>
      <c r="AH776" s="24"/>
      <c r="AI776" s="24"/>
      <c r="AJ776" s="24"/>
      <c r="AK776" s="24"/>
      <c r="AL776" s="24"/>
      <c r="AM776" s="24"/>
      <c r="AN776" s="24"/>
      <c r="AO776" s="24"/>
    </row>
    <row r="777" spans="2:41" x14ac:dyDescent="0.25">
      <c r="B777" s="340">
        <v>39896</v>
      </c>
      <c r="C777" s="340" t="s">
        <v>2885</v>
      </c>
      <c r="D777" s="340" t="s">
        <v>1036</v>
      </c>
      <c r="E777" s="349" t="str">
        <f>HYPERLINK(Table20[[#This Row],[Map Link]],Table20[[#This Row],[Map Text]])</f>
        <v>Open Map</v>
      </c>
      <c r="F777" s="340" t="s">
        <v>600</v>
      </c>
      <c r="G777" s="340" t="s">
        <v>336</v>
      </c>
      <c r="H777" s="340">
        <v>50.923374000000003</v>
      </c>
      <c r="I777" s="340">
        <v>-126.820899</v>
      </c>
      <c r="J777" s="340" t="s">
        <v>1591</v>
      </c>
      <c r="K777" s="340" t="s">
        <v>2886</v>
      </c>
      <c r="L777" s="348" t="s">
        <v>103</v>
      </c>
      <c r="M777" s="340"/>
      <c r="N777" s="340"/>
      <c r="O777" s="340"/>
      <c r="Y777" s="24"/>
      <c r="Z777" s="24"/>
      <c r="AA777" s="24"/>
      <c r="AB777" s="24"/>
      <c r="AC777" s="24"/>
      <c r="AD777" s="24"/>
      <c r="AE777" s="24"/>
      <c r="AF777" s="24"/>
      <c r="AG777" s="24"/>
      <c r="AH777" s="24"/>
      <c r="AI777" s="24"/>
      <c r="AJ777" s="24"/>
      <c r="AK777" s="24"/>
      <c r="AL777" s="24"/>
      <c r="AM777" s="24"/>
      <c r="AN777" s="24"/>
      <c r="AO777" s="24"/>
    </row>
    <row r="778" spans="2:41" x14ac:dyDescent="0.25">
      <c r="B778" s="340">
        <v>65498</v>
      </c>
      <c r="C778" s="340" t="s">
        <v>2887</v>
      </c>
      <c r="D778" s="340" t="s">
        <v>1590</v>
      </c>
      <c r="E778" s="349" t="str">
        <f>HYPERLINK(Table20[[#This Row],[Map Link]],Table20[[#This Row],[Map Text]])</f>
        <v>Open Map</v>
      </c>
      <c r="F778" s="340" t="s">
        <v>600</v>
      </c>
      <c r="G778" s="340" t="s">
        <v>336</v>
      </c>
      <c r="H778" s="340">
        <v>50.916429999999998</v>
      </c>
      <c r="I778" s="340">
        <v>-126.818121</v>
      </c>
      <c r="J778" s="340" t="s">
        <v>1591</v>
      </c>
      <c r="K778" s="340" t="s">
        <v>2888</v>
      </c>
      <c r="L778" s="348" t="s">
        <v>181</v>
      </c>
      <c r="M778" s="340"/>
      <c r="N778" s="340"/>
      <c r="O778" s="340"/>
      <c r="Y778" s="24"/>
      <c r="Z778" s="24"/>
      <c r="AA778" s="24"/>
      <c r="AB778" s="24"/>
      <c r="AC778" s="24"/>
      <c r="AD778" s="24"/>
      <c r="AE778" s="24"/>
      <c r="AF778" s="24"/>
      <c r="AG778" s="24"/>
      <c r="AH778" s="24"/>
      <c r="AI778" s="24"/>
      <c r="AJ778" s="24"/>
      <c r="AK778" s="24"/>
      <c r="AL778" s="24"/>
      <c r="AM778" s="24"/>
      <c r="AN778" s="24"/>
      <c r="AO778" s="24"/>
    </row>
    <row r="779" spans="2:41" x14ac:dyDescent="0.25">
      <c r="B779" s="340">
        <v>64980</v>
      </c>
      <c r="C779" s="340" t="s">
        <v>2889</v>
      </c>
      <c r="D779" s="340" t="s">
        <v>1590</v>
      </c>
      <c r="E779" s="349" t="str">
        <f>HYPERLINK(Table20[[#This Row],[Map Link]],Table20[[#This Row],[Map Text]])</f>
        <v>Open Map</v>
      </c>
      <c r="F779" s="340" t="s">
        <v>589</v>
      </c>
      <c r="G779" s="340" t="s">
        <v>336</v>
      </c>
      <c r="H779" s="340">
        <v>52.049754999999998</v>
      </c>
      <c r="I779" s="340">
        <v>-128.068197</v>
      </c>
      <c r="J779" s="340" t="s">
        <v>1591</v>
      </c>
      <c r="K779" s="340" t="s">
        <v>2890</v>
      </c>
      <c r="L779" s="348" t="s">
        <v>181</v>
      </c>
      <c r="M779" s="340"/>
      <c r="N779" s="340"/>
      <c r="O779" s="340"/>
      <c r="Y779" s="24"/>
      <c r="Z779" s="24"/>
      <c r="AA779" s="24"/>
      <c r="AB779" s="24"/>
      <c r="AC779" s="24"/>
      <c r="AD779" s="24"/>
      <c r="AE779" s="24"/>
      <c r="AF779" s="24"/>
      <c r="AG779" s="24"/>
      <c r="AH779" s="24"/>
      <c r="AI779" s="24"/>
      <c r="AJ779" s="24"/>
      <c r="AK779" s="24"/>
      <c r="AL779" s="24"/>
      <c r="AM779" s="24"/>
      <c r="AN779" s="24"/>
      <c r="AO779" s="24"/>
    </row>
    <row r="780" spans="2:41" x14ac:dyDescent="0.25">
      <c r="B780" s="340">
        <v>36311</v>
      </c>
      <c r="C780" s="340" t="s">
        <v>847</v>
      </c>
      <c r="D780" s="340" t="s">
        <v>1597</v>
      </c>
      <c r="E780" s="349" t="str">
        <f>HYPERLINK(Table20[[#This Row],[Map Link]],Table20[[#This Row],[Map Text]])</f>
        <v>Open Map</v>
      </c>
      <c r="F780" s="340" t="s">
        <v>837</v>
      </c>
      <c r="G780" s="340" t="s">
        <v>826</v>
      </c>
      <c r="H780" s="340">
        <v>54.066409</v>
      </c>
      <c r="I780" s="340">
        <v>-130.435011</v>
      </c>
      <c r="J780" s="340" t="s">
        <v>1591</v>
      </c>
      <c r="K780" s="340" t="s">
        <v>2891</v>
      </c>
      <c r="L780" s="348" t="s">
        <v>103</v>
      </c>
      <c r="M780" s="340"/>
      <c r="N780" s="340"/>
      <c r="O780" s="340"/>
      <c r="Y780" s="24"/>
      <c r="Z780" s="24"/>
      <c r="AA780" s="24"/>
      <c r="AB780" s="24"/>
      <c r="AC780" s="24"/>
      <c r="AD780" s="24"/>
      <c r="AE780" s="24"/>
      <c r="AF780" s="24"/>
      <c r="AG780" s="24"/>
      <c r="AH780" s="24"/>
      <c r="AI780" s="24"/>
      <c r="AJ780" s="24"/>
      <c r="AK780" s="24"/>
      <c r="AL780" s="24"/>
      <c r="AM780" s="24"/>
      <c r="AN780" s="24"/>
      <c r="AO780" s="24"/>
    </row>
    <row r="781" spans="2:41" x14ac:dyDescent="0.25">
      <c r="B781" s="340">
        <v>38202</v>
      </c>
      <c r="C781" s="340" t="s">
        <v>610</v>
      </c>
      <c r="D781" s="340" t="s">
        <v>1036</v>
      </c>
      <c r="E781" s="349" t="str">
        <f>HYPERLINK(Table20[[#This Row],[Map Link]],Table20[[#This Row],[Map Text]])</f>
        <v>Open Map</v>
      </c>
      <c r="F781" s="340" t="s">
        <v>600</v>
      </c>
      <c r="G781" s="340" t="s">
        <v>336</v>
      </c>
      <c r="H781" s="340">
        <v>50.583092000000001</v>
      </c>
      <c r="I781" s="340">
        <v>-127.00145000000001</v>
      </c>
      <c r="J781" s="340" t="s">
        <v>1591</v>
      </c>
      <c r="K781" s="340" t="s">
        <v>2892</v>
      </c>
      <c r="L781" s="348" t="s">
        <v>103</v>
      </c>
      <c r="M781" s="340"/>
      <c r="N781" s="340"/>
      <c r="O781" s="340"/>
      <c r="Y781" s="24"/>
      <c r="Z781" s="24"/>
      <c r="AA781" s="24"/>
      <c r="AB781" s="24"/>
      <c r="AC781" s="24"/>
      <c r="AD781" s="24"/>
      <c r="AE781" s="24"/>
      <c r="AF781" s="24"/>
      <c r="AG781" s="24"/>
      <c r="AH781" s="24"/>
      <c r="AI781" s="24"/>
      <c r="AJ781" s="24"/>
      <c r="AK781" s="24"/>
      <c r="AL781" s="24"/>
      <c r="AM781" s="24"/>
      <c r="AN781" s="24"/>
      <c r="AO781" s="24"/>
    </row>
    <row r="782" spans="2:41" x14ac:dyDescent="0.25">
      <c r="B782" s="340">
        <v>64792</v>
      </c>
      <c r="C782" s="340" t="s">
        <v>2893</v>
      </c>
      <c r="D782" s="340" t="s">
        <v>1590</v>
      </c>
      <c r="E782" s="349" t="str">
        <f>HYPERLINK(Table20[[#This Row],[Map Link]],Table20[[#This Row],[Map Text]])</f>
        <v>Open Map</v>
      </c>
      <c r="F782" s="340" t="s">
        <v>837</v>
      </c>
      <c r="G782" s="340" t="s">
        <v>826</v>
      </c>
      <c r="H782" s="340">
        <v>53.666415000000001</v>
      </c>
      <c r="I782" s="340">
        <v>-129.71830700000001</v>
      </c>
      <c r="J782" s="340" t="s">
        <v>1591</v>
      </c>
      <c r="K782" s="340" t="s">
        <v>2894</v>
      </c>
      <c r="L782" s="348" t="s">
        <v>181</v>
      </c>
      <c r="M782" s="340"/>
      <c r="N782" s="340"/>
      <c r="O782" s="340"/>
      <c r="Y782" s="24"/>
      <c r="Z782" s="24"/>
      <c r="AA782" s="24"/>
      <c r="AB782" s="24"/>
      <c r="AC782" s="24"/>
      <c r="AD782" s="24"/>
      <c r="AE782" s="24"/>
      <c r="AF782" s="24"/>
      <c r="AG782" s="24"/>
      <c r="AH782" s="24"/>
      <c r="AI782" s="24"/>
      <c r="AJ782" s="24"/>
      <c r="AK782" s="24"/>
      <c r="AL782" s="24"/>
      <c r="AM782" s="24"/>
      <c r="AN782" s="24"/>
      <c r="AO782" s="24"/>
    </row>
    <row r="783" spans="2:41" x14ac:dyDescent="0.25">
      <c r="B783" s="340">
        <v>64743</v>
      </c>
      <c r="C783" s="340" t="s">
        <v>2895</v>
      </c>
      <c r="D783" s="340" t="s">
        <v>1590</v>
      </c>
      <c r="E783" s="349" t="str">
        <f>HYPERLINK(Table20[[#This Row],[Map Link]],Table20[[#This Row],[Map Text]])</f>
        <v>Open Map</v>
      </c>
      <c r="F783" s="340" t="s">
        <v>837</v>
      </c>
      <c r="G783" s="340" t="s">
        <v>826</v>
      </c>
      <c r="H783" s="340">
        <v>53.866419999999998</v>
      </c>
      <c r="I783" s="340">
        <v>-129.50164100000001</v>
      </c>
      <c r="J783" s="340" t="s">
        <v>1591</v>
      </c>
      <c r="K783" s="340" t="s">
        <v>2896</v>
      </c>
      <c r="L783" s="348" t="s">
        <v>181</v>
      </c>
      <c r="M783" s="340"/>
      <c r="N783" s="340"/>
      <c r="O783" s="340"/>
      <c r="Y783" s="24"/>
      <c r="Z783" s="24"/>
      <c r="AA783" s="24"/>
      <c r="AB783" s="24"/>
      <c r="AC783" s="24"/>
      <c r="AD783" s="24"/>
      <c r="AE783" s="24"/>
      <c r="AF783" s="24"/>
      <c r="AG783" s="24"/>
      <c r="AH783" s="24"/>
      <c r="AI783" s="24"/>
      <c r="AJ783" s="24"/>
      <c r="AK783" s="24"/>
      <c r="AL783" s="24"/>
      <c r="AM783" s="24"/>
      <c r="AN783" s="24"/>
      <c r="AO783" s="24"/>
    </row>
    <row r="784" spans="2:41" x14ac:dyDescent="0.25">
      <c r="B784" s="340">
        <v>64741</v>
      </c>
      <c r="C784" s="340" t="s">
        <v>2897</v>
      </c>
      <c r="D784" s="340" t="s">
        <v>1590</v>
      </c>
      <c r="E784" s="349" t="str">
        <f>HYPERLINK(Table20[[#This Row],[Map Link]],Table20[[#This Row],[Map Text]])</f>
        <v>Open Map</v>
      </c>
      <c r="F784" s="340" t="s">
        <v>837</v>
      </c>
      <c r="G784" s="340" t="s">
        <v>826</v>
      </c>
      <c r="H784" s="340">
        <v>54.183087</v>
      </c>
      <c r="I784" s="340">
        <v>-129.734994</v>
      </c>
      <c r="J784" s="340" t="s">
        <v>1591</v>
      </c>
      <c r="K784" s="340" t="s">
        <v>2898</v>
      </c>
      <c r="L784" s="348" t="s">
        <v>181</v>
      </c>
      <c r="M784" s="340"/>
      <c r="N784" s="340"/>
      <c r="O784" s="340"/>
      <c r="Y784" s="24"/>
      <c r="Z784" s="24"/>
      <c r="AA784" s="24"/>
      <c r="AB784" s="24"/>
      <c r="AC784" s="24"/>
      <c r="AD784" s="24"/>
      <c r="AE784" s="24"/>
      <c r="AF784" s="24"/>
      <c r="AG784" s="24"/>
      <c r="AH784" s="24"/>
      <c r="AI784" s="24"/>
      <c r="AJ784" s="24"/>
      <c r="AK784" s="24"/>
      <c r="AL784" s="24"/>
      <c r="AM784" s="24"/>
      <c r="AN784" s="24"/>
      <c r="AO784" s="24"/>
    </row>
    <row r="785" spans="2:41" x14ac:dyDescent="0.25">
      <c r="B785" s="340">
        <v>64987</v>
      </c>
      <c r="C785" s="340" t="s">
        <v>2899</v>
      </c>
      <c r="D785" s="340" t="s">
        <v>1590</v>
      </c>
      <c r="E785" s="349" t="str">
        <f>HYPERLINK(Table20[[#This Row],[Map Link]],Table20[[#This Row],[Map Text]])</f>
        <v>Open Map</v>
      </c>
      <c r="F785" s="340" t="s">
        <v>589</v>
      </c>
      <c r="G785" s="340" t="s">
        <v>336</v>
      </c>
      <c r="H785" s="340">
        <v>52.149754999999999</v>
      </c>
      <c r="I785" s="340">
        <v>-128.118201</v>
      </c>
      <c r="J785" s="340" t="s">
        <v>1591</v>
      </c>
      <c r="K785" s="340" t="s">
        <v>2900</v>
      </c>
      <c r="L785" s="348" t="s">
        <v>181</v>
      </c>
      <c r="M785" s="340"/>
      <c r="N785" s="340"/>
      <c r="O785" s="340"/>
      <c r="Y785" s="24"/>
      <c r="Z785" s="24"/>
      <c r="AA785" s="24"/>
      <c r="AB785" s="24"/>
      <c r="AC785" s="24"/>
      <c r="AD785" s="24"/>
      <c r="AE785" s="24"/>
      <c r="AF785" s="24"/>
      <c r="AG785" s="24"/>
      <c r="AH785" s="24"/>
      <c r="AI785" s="24"/>
      <c r="AJ785" s="24"/>
      <c r="AK785" s="24"/>
      <c r="AL785" s="24"/>
      <c r="AM785" s="24"/>
      <c r="AN785" s="24"/>
      <c r="AO785" s="24"/>
    </row>
    <row r="786" spans="2:41" x14ac:dyDescent="0.25">
      <c r="B786" s="340">
        <v>59980</v>
      </c>
      <c r="C786" s="340" t="s">
        <v>2901</v>
      </c>
      <c r="D786" s="340" t="s">
        <v>1590</v>
      </c>
      <c r="E786" s="349" t="str">
        <f>HYPERLINK(Table20[[#This Row],[Map Link]],Table20[[#This Row],[Map Text]])</f>
        <v>Open Map</v>
      </c>
      <c r="F786" s="340" t="s">
        <v>825</v>
      </c>
      <c r="G786" s="340" t="s">
        <v>826</v>
      </c>
      <c r="H786" s="340">
        <v>53.802500000000002</v>
      </c>
      <c r="I786" s="340">
        <v>-128.46472199999999</v>
      </c>
      <c r="J786" s="340" t="s">
        <v>1591</v>
      </c>
      <c r="K786" s="340" t="s">
        <v>2902</v>
      </c>
      <c r="L786" s="348" t="s">
        <v>181</v>
      </c>
      <c r="M786" s="340"/>
      <c r="N786" s="340"/>
      <c r="O786" s="340"/>
      <c r="Y786" s="24"/>
      <c r="Z786" s="24"/>
      <c r="AA786" s="24"/>
      <c r="AB786" s="24"/>
      <c r="AC786" s="24"/>
      <c r="AD786" s="24"/>
      <c r="AE786" s="24"/>
      <c r="AF786" s="24"/>
      <c r="AG786" s="24"/>
      <c r="AH786" s="24"/>
      <c r="AI786" s="24"/>
      <c r="AJ786" s="24"/>
      <c r="AK786" s="24"/>
      <c r="AL786" s="24"/>
      <c r="AM786" s="24"/>
      <c r="AN786" s="24"/>
      <c r="AO786" s="24"/>
    </row>
    <row r="787" spans="2:41" x14ac:dyDescent="0.25">
      <c r="B787" s="340">
        <v>64672</v>
      </c>
      <c r="C787" s="340" t="s">
        <v>2903</v>
      </c>
      <c r="D787" s="340" t="s">
        <v>1590</v>
      </c>
      <c r="E787" s="349" t="str">
        <f>HYPERLINK(Table20[[#This Row],[Map Link]],Table20[[#This Row],[Map Text]])</f>
        <v>Open Map</v>
      </c>
      <c r="F787" s="340" t="s">
        <v>837</v>
      </c>
      <c r="G787" s="340" t="s">
        <v>826</v>
      </c>
      <c r="H787" s="340">
        <v>54.133043000000001</v>
      </c>
      <c r="I787" s="340">
        <v>-132.80175299999999</v>
      </c>
      <c r="J787" s="340" t="s">
        <v>1591</v>
      </c>
      <c r="K787" s="340" t="s">
        <v>2904</v>
      </c>
      <c r="L787" s="348" t="s">
        <v>181</v>
      </c>
      <c r="M787" s="340"/>
      <c r="N787" s="340"/>
      <c r="O787" s="340"/>
      <c r="Y787" s="24"/>
      <c r="Z787" s="24"/>
      <c r="AA787" s="24"/>
      <c r="AB787" s="24"/>
      <c r="AC787" s="24"/>
      <c r="AD787" s="24"/>
      <c r="AE787" s="24"/>
      <c r="AF787" s="24"/>
      <c r="AG787" s="24"/>
      <c r="AH787" s="24"/>
      <c r="AI787" s="24"/>
      <c r="AJ787" s="24"/>
      <c r="AK787" s="24"/>
      <c r="AL787" s="24"/>
      <c r="AM787" s="24"/>
      <c r="AN787" s="24"/>
      <c r="AO787" s="24"/>
    </row>
    <row r="788" spans="2:41" x14ac:dyDescent="0.25">
      <c r="B788" s="340">
        <v>65828</v>
      </c>
      <c r="C788" s="340" t="s">
        <v>2905</v>
      </c>
      <c r="D788" s="340" t="s">
        <v>1590</v>
      </c>
      <c r="E788" s="349" t="str">
        <f>HYPERLINK(Table20[[#This Row],[Map Link]],Table20[[#This Row],[Map Text]])</f>
        <v>Open Map</v>
      </c>
      <c r="F788" s="340" t="s">
        <v>825</v>
      </c>
      <c r="G788" s="340" t="s">
        <v>826</v>
      </c>
      <c r="H788" s="340">
        <v>54.035832999999997</v>
      </c>
      <c r="I788" s="340">
        <v>-128.61694399999999</v>
      </c>
      <c r="J788" s="340" t="s">
        <v>1591</v>
      </c>
      <c r="K788" s="340" t="s">
        <v>2906</v>
      </c>
      <c r="L788" s="348" t="s">
        <v>181</v>
      </c>
      <c r="M788" s="340"/>
      <c r="N788" s="340"/>
      <c r="O788" s="340"/>
      <c r="Y788" s="24"/>
      <c r="Z788" s="24"/>
      <c r="AA788" s="24"/>
      <c r="AB788" s="24"/>
      <c r="AC788" s="24"/>
      <c r="AD788" s="24"/>
      <c r="AE788" s="24"/>
      <c r="AF788" s="24"/>
      <c r="AG788" s="24"/>
      <c r="AH788" s="24"/>
      <c r="AI788" s="24"/>
      <c r="AJ788" s="24"/>
      <c r="AK788" s="24"/>
      <c r="AL788" s="24"/>
      <c r="AM788" s="24"/>
      <c r="AN788" s="24"/>
      <c r="AO788" s="24"/>
    </row>
    <row r="789" spans="2:41" x14ac:dyDescent="0.25">
      <c r="B789" s="340">
        <v>27927</v>
      </c>
      <c r="C789" s="340" t="s">
        <v>945</v>
      </c>
      <c r="D789" s="340" t="s">
        <v>1036</v>
      </c>
      <c r="E789" s="349" t="str">
        <f>HYPERLINK(Table20[[#This Row],[Map Link]],Table20[[#This Row],[Map Text]])</f>
        <v>Open Map</v>
      </c>
      <c r="F789" s="340" t="s">
        <v>837</v>
      </c>
      <c r="G789" s="340" t="s">
        <v>826</v>
      </c>
      <c r="H789" s="340">
        <v>53.615822000000001</v>
      </c>
      <c r="I789" s="340">
        <v>-132.31254999999999</v>
      </c>
      <c r="J789" s="340" t="s">
        <v>1591</v>
      </c>
      <c r="K789" s="340" t="s">
        <v>2907</v>
      </c>
      <c r="L789" s="348" t="s">
        <v>103</v>
      </c>
      <c r="M789" s="340"/>
      <c r="N789" s="340"/>
      <c r="O789" s="340"/>
      <c r="Y789" s="24"/>
      <c r="Z789" s="24"/>
      <c r="AA789" s="24"/>
      <c r="AB789" s="24"/>
      <c r="AC789" s="24"/>
      <c r="AD789" s="24"/>
      <c r="AE789" s="24"/>
      <c r="AF789" s="24"/>
      <c r="AG789" s="24"/>
      <c r="AH789" s="24"/>
      <c r="AI789" s="24"/>
      <c r="AJ789" s="24"/>
      <c r="AK789" s="24"/>
      <c r="AL789" s="24"/>
      <c r="AM789" s="24"/>
      <c r="AN789" s="24"/>
      <c r="AO789" s="24"/>
    </row>
    <row r="790" spans="2:41" x14ac:dyDescent="0.25">
      <c r="B790" s="340">
        <v>65499</v>
      </c>
      <c r="C790" s="340" t="s">
        <v>2908</v>
      </c>
      <c r="D790" s="340" t="s">
        <v>1590</v>
      </c>
      <c r="E790" s="349" t="str">
        <f>HYPERLINK(Table20[[#This Row],[Map Link]],Table20[[#This Row],[Map Text]])</f>
        <v>Open Map</v>
      </c>
      <c r="F790" s="340" t="s">
        <v>600</v>
      </c>
      <c r="G790" s="340" t="s">
        <v>336</v>
      </c>
      <c r="H790" s="340">
        <v>50.833094000000003</v>
      </c>
      <c r="I790" s="340">
        <v>-126.93478899999999</v>
      </c>
      <c r="J790" s="340" t="s">
        <v>1591</v>
      </c>
      <c r="K790" s="340" t="s">
        <v>2909</v>
      </c>
      <c r="L790" s="348" t="s">
        <v>181</v>
      </c>
      <c r="M790" s="340"/>
      <c r="N790" s="340"/>
      <c r="O790" s="340"/>
      <c r="Y790" s="24"/>
      <c r="Z790" s="24"/>
      <c r="AA790" s="24"/>
      <c r="AB790" s="24"/>
      <c r="AC790" s="24"/>
      <c r="AD790" s="24"/>
      <c r="AE790" s="24"/>
      <c r="AF790" s="24"/>
      <c r="AG790" s="24"/>
      <c r="AH790" s="24"/>
      <c r="AI790" s="24"/>
      <c r="AJ790" s="24"/>
      <c r="AK790" s="24"/>
      <c r="AL790" s="24"/>
      <c r="AM790" s="24"/>
      <c r="AN790" s="24"/>
      <c r="AO790" s="24"/>
    </row>
    <row r="791" spans="2:41" x14ac:dyDescent="0.25">
      <c r="B791" s="340">
        <v>65307</v>
      </c>
      <c r="C791" s="340" t="s">
        <v>2910</v>
      </c>
      <c r="D791" s="340" t="s">
        <v>1590</v>
      </c>
      <c r="E791" s="349" t="str">
        <f>HYPERLINK(Table20[[#This Row],[Map Link]],Table20[[#This Row],[Map Text]])</f>
        <v>Open Map</v>
      </c>
      <c r="F791" s="340" t="s">
        <v>825</v>
      </c>
      <c r="G791" s="340" t="s">
        <v>826</v>
      </c>
      <c r="H791" s="340">
        <v>53.066417000000001</v>
      </c>
      <c r="I791" s="340">
        <v>-129.11826500000001</v>
      </c>
      <c r="J791" s="340" t="s">
        <v>1591</v>
      </c>
      <c r="K791" s="340" t="s">
        <v>2911</v>
      </c>
      <c r="L791" s="348" t="s">
        <v>181</v>
      </c>
      <c r="M791" s="340"/>
      <c r="N791" s="340"/>
      <c r="O791" s="340"/>
      <c r="Y791" s="24"/>
      <c r="Z791" s="24"/>
      <c r="AA791" s="24"/>
      <c r="AB791" s="24"/>
      <c r="AC791" s="24"/>
      <c r="AD791" s="24"/>
      <c r="AE791" s="24"/>
      <c r="AF791" s="24"/>
      <c r="AG791" s="24"/>
      <c r="AH791" s="24"/>
      <c r="AI791" s="24"/>
      <c r="AJ791" s="24"/>
      <c r="AK791" s="24"/>
      <c r="AL791" s="24"/>
      <c r="AM791" s="24"/>
      <c r="AN791" s="24"/>
      <c r="AO791" s="24"/>
    </row>
    <row r="792" spans="2:41" x14ac:dyDescent="0.25">
      <c r="B792" s="340">
        <v>27936</v>
      </c>
      <c r="C792" s="340" t="s">
        <v>2912</v>
      </c>
      <c r="D792" s="340" t="s">
        <v>1597</v>
      </c>
      <c r="E792" s="349" t="str">
        <f>HYPERLINK(Table20[[#This Row],[Map Link]],Table20[[#This Row],[Map Text]])</f>
        <v>Open Map</v>
      </c>
      <c r="F792" s="340" t="s">
        <v>837</v>
      </c>
      <c r="G792" s="340" t="s">
        <v>826</v>
      </c>
      <c r="H792" s="340">
        <v>53.033037</v>
      </c>
      <c r="I792" s="340">
        <v>-132.45169799999999</v>
      </c>
      <c r="J792" s="340" t="s">
        <v>1591</v>
      </c>
      <c r="K792" s="340" t="s">
        <v>2913</v>
      </c>
      <c r="L792" s="348" t="s">
        <v>103</v>
      </c>
      <c r="M792" s="340"/>
      <c r="N792" s="340"/>
      <c r="O792" s="340"/>
      <c r="Y792" s="24"/>
      <c r="Z792" s="24"/>
      <c r="AA792" s="24"/>
      <c r="AB792" s="24"/>
      <c r="AC792" s="24"/>
      <c r="AD792" s="24"/>
      <c r="AE792" s="24"/>
      <c r="AF792" s="24"/>
      <c r="AG792" s="24"/>
      <c r="AH792" s="24"/>
      <c r="AI792" s="24"/>
      <c r="AJ792" s="24"/>
      <c r="AK792" s="24"/>
      <c r="AL792" s="24"/>
      <c r="AM792" s="24"/>
      <c r="AN792" s="24"/>
      <c r="AO792" s="24"/>
    </row>
    <row r="793" spans="2:41" x14ac:dyDescent="0.25">
      <c r="B793" s="340">
        <v>65483</v>
      </c>
      <c r="C793" s="340" t="s">
        <v>2914</v>
      </c>
      <c r="D793" s="340" t="s">
        <v>1590</v>
      </c>
      <c r="E793" s="349" t="str">
        <f>HYPERLINK(Table20[[#This Row],[Map Link]],Table20[[#This Row],[Map Text]])</f>
        <v>Open Map</v>
      </c>
      <c r="F793" s="340" t="s">
        <v>600</v>
      </c>
      <c r="G793" s="340" t="s">
        <v>336</v>
      </c>
      <c r="H793" s="340">
        <v>51.183095000000002</v>
      </c>
      <c r="I793" s="340">
        <v>-127.08480400000001</v>
      </c>
      <c r="J793" s="340" t="s">
        <v>1591</v>
      </c>
      <c r="K793" s="340" t="s">
        <v>2915</v>
      </c>
      <c r="L793" s="348" t="s">
        <v>181</v>
      </c>
      <c r="M793" s="340"/>
      <c r="N793" s="340"/>
      <c r="O793" s="340"/>
      <c r="Y793" s="24"/>
      <c r="Z793" s="24"/>
      <c r="AA793" s="24"/>
      <c r="AB793" s="24"/>
      <c r="AC793" s="24"/>
      <c r="AD793" s="24"/>
      <c r="AE793" s="24"/>
      <c r="AF793" s="24"/>
      <c r="AG793" s="24"/>
      <c r="AH793" s="24"/>
      <c r="AI793" s="24"/>
      <c r="AJ793" s="24"/>
      <c r="AK793" s="24"/>
      <c r="AL793" s="24"/>
      <c r="AM793" s="24"/>
      <c r="AN793" s="24"/>
      <c r="AO793" s="24"/>
    </row>
    <row r="794" spans="2:41" x14ac:dyDescent="0.25">
      <c r="B794" s="340">
        <v>64982</v>
      </c>
      <c r="C794" s="340" t="s">
        <v>2916</v>
      </c>
      <c r="D794" s="340" t="s">
        <v>1590</v>
      </c>
      <c r="E794" s="349" t="str">
        <f>HYPERLINK(Table20[[#This Row],[Map Link]],Table20[[#This Row],[Map Text]])</f>
        <v>Open Map</v>
      </c>
      <c r="F794" s="340" t="s">
        <v>589</v>
      </c>
      <c r="G794" s="340" t="s">
        <v>336</v>
      </c>
      <c r="H794" s="340">
        <v>52.149756000000004</v>
      </c>
      <c r="I794" s="340">
        <v>-128.05153300000001</v>
      </c>
      <c r="J794" s="340" t="s">
        <v>1591</v>
      </c>
      <c r="K794" s="340" t="s">
        <v>2917</v>
      </c>
      <c r="L794" s="348" t="s">
        <v>181</v>
      </c>
      <c r="M794" s="340"/>
      <c r="N794" s="340"/>
      <c r="O794" s="340"/>
      <c r="Y794" s="24"/>
      <c r="Z794" s="24"/>
      <c r="AA794" s="24"/>
      <c r="AB794" s="24"/>
      <c r="AC794" s="24"/>
      <c r="AD794" s="24"/>
      <c r="AE794" s="24"/>
      <c r="AF794" s="24"/>
      <c r="AG794" s="24"/>
      <c r="AH794" s="24"/>
      <c r="AI794" s="24"/>
      <c r="AJ794" s="24"/>
      <c r="AK794" s="24"/>
      <c r="AL794" s="24"/>
      <c r="AM794" s="24"/>
      <c r="AN794" s="24"/>
      <c r="AO794" s="24"/>
    </row>
    <row r="795" spans="2:41" x14ac:dyDescent="0.25">
      <c r="B795" s="340">
        <v>65360</v>
      </c>
      <c r="C795" s="340" t="s">
        <v>2918</v>
      </c>
      <c r="D795" s="340" t="s">
        <v>1590</v>
      </c>
      <c r="E795" s="349" t="str">
        <f>HYPERLINK(Table20[[#This Row],[Map Link]],Table20[[#This Row],[Map Text]])</f>
        <v>Open Map</v>
      </c>
      <c r="F795" s="340" t="s">
        <v>600</v>
      </c>
      <c r="G795" s="340" t="s">
        <v>336</v>
      </c>
      <c r="H795" s="340">
        <v>50.799771999999997</v>
      </c>
      <c r="I795" s="340">
        <v>-126.03476000000001</v>
      </c>
      <c r="J795" s="340" t="s">
        <v>1591</v>
      </c>
      <c r="K795" s="340" t="s">
        <v>2919</v>
      </c>
      <c r="L795" s="348" t="s">
        <v>181</v>
      </c>
      <c r="M795" s="340"/>
      <c r="N795" s="340"/>
      <c r="O795" s="340"/>
      <c r="Y795" s="24"/>
      <c r="Z795" s="24"/>
      <c r="AA795" s="24"/>
      <c r="AB795" s="24"/>
      <c r="AC795" s="24"/>
      <c r="AD795" s="24"/>
      <c r="AE795" s="24"/>
      <c r="AF795" s="24"/>
      <c r="AG795" s="24"/>
      <c r="AH795" s="24"/>
      <c r="AI795" s="24"/>
      <c r="AJ795" s="24"/>
      <c r="AK795" s="24"/>
      <c r="AL795" s="24"/>
      <c r="AM795" s="24"/>
      <c r="AN795" s="24"/>
      <c r="AO795" s="24"/>
    </row>
    <row r="796" spans="2:41" x14ac:dyDescent="0.25">
      <c r="B796" s="340">
        <v>65817</v>
      </c>
      <c r="C796" s="340" t="s">
        <v>2920</v>
      </c>
      <c r="D796" s="340" t="s">
        <v>1590</v>
      </c>
      <c r="E796" s="349" t="str">
        <f>HYPERLINK(Table20[[#This Row],[Map Link]],Table20[[#This Row],[Map Text]])</f>
        <v>Open Map</v>
      </c>
      <c r="F796" s="340" t="s">
        <v>600</v>
      </c>
      <c r="G796" s="340" t="s">
        <v>336</v>
      </c>
      <c r="H796" s="340">
        <v>50.583098</v>
      </c>
      <c r="I796" s="340">
        <v>-126.501435</v>
      </c>
      <c r="J796" s="340" t="s">
        <v>1591</v>
      </c>
      <c r="K796" s="340" t="s">
        <v>2921</v>
      </c>
      <c r="L796" s="348" t="s">
        <v>181</v>
      </c>
      <c r="M796" s="340"/>
      <c r="N796" s="340"/>
      <c r="O796" s="340"/>
      <c r="Y796" s="24"/>
      <c r="Z796" s="24"/>
      <c r="AA796" s="24"/>
      <c r="AB796" s="24"/>
      <c r="AC796" s="24"/>
      <c r="AD796" s="24"/>
      <c r="AE796" s="24"/>
      <c r="AF796" s="24"/>
      <c r="AG796" s="24"/>
      <c r="AH796" s="24"/>
      <c r="AI796" s="24"/>
      <c r="AJ796" s="24"/>
      <c r="AK796" s="24"/>
      <c r="AL796" s="24"/>
      <c r="AM796" s="24"/>
      <c r="AN796" s="24"/>
      <c r="AO796" s="24"/>
    </row>
    <row r="797" spans="2:41" x14ac:dyDescent="0.25">
      <c r="B797" s="340">
        <v>64756</v>
      </c>
      <c r="C797" s="340" t="s">
        <v>2922</v>
      </c>
      <c r="D797" s="340" t="s">
        <v>1590</v>
      </c>
      <c r="E797" s="349" t="str">
        <f>HYPERLINK(Table20[[#This Row],[Map Link]],Table20[[#This Row],[Map Text]])</f>
        <v>Open Map</v>
      </c>
      <c r="F797" s="340" t="s">
        <v>837</v>
      </c>
      <c r="G797" s="340" t="s">
        <v>826</v>
      </c>
      <c r="H797" s="340">
        <v>54.383085000000001</v>
      </c>
      <c r="I797" s="340">
        <v>-130.085013</v>
      </c>
      <c r="J797" s="340" t="s">
        <v>1591</v>
      </c>
      <c r="K797" s="340" t="s">
        <v>2923</v>
      </c>
      <c r="L797" s="348" t="s">
        <v>181</v>
      </c>
      <c r="M797" s="340"/>
      <c r="N797" s="340"/>
      <c r="O797" s="340"/>
      <c r="Y797" s="24"/>
      <c r="Z797" s="24"/>
      <c r="AA797" s="24"/>
      <c r="AB797" s="24"/>
      <c r="AC797" s="24"/>
      <c r="AD797" s="24"/>
      <c r="AE797" s="24"/>
      <c r="AF797" s="24"/>
      <c r="AG797" s="24"/>
      <c r="AH797" s="24"/>
      <c r="AI797" s="24"/>
      <c r="AJ797" s="24"/>
      <c r="AK797" s="24"/>
      <c r="AL797" s="24"/>
      <c r="AM797" s="24"/>
      <c r="AN797" s="24"/>
      <c r="AO797" s="24"/>
    </row>
    <row r="798" spans="2:41" x14ac:dyDescent="0.25">
      <c r="B798" s="340">
        <v>64790</v>
      </c>
      <c r="C798" s="340" t="s">
        <v>2924</v>
      </c>
      <c r="D798" s="340" t="s">
        <v>1590</v>
      </c>
      <c r="E798" s="349" t="str">
        <f>HYPERLINK(Table20[[#This Row],[Map Link]],Table20[[#This Row],[Map Text]])</f>
        <v>Open Map</v>
      </c>
      <c r="F798" s="340" t="s">
        <v>837</v>
      </c>
      <c r="G798" s="340" t="s">
        <v>826</v>
      </c>
      <c r="H798" s="340">
        <v>54.299759999999999</v>
      </c>
      <c r="I798" s="340">
        <v>-129.40165500000001</v>
      </c>
      <c r="J798" s="340" t="s">
        <v>1591</v>
      </c>
      <c r="K798" s="340" t="s">
        <v>2925</v>
      </c>
      <c r="L798" s="348" t="s">
        <v>181</v>
      </c>
      <c r="M798" s="340"/>
      <c r="N798" s="340"/>
      <c r="O798" s="340"/>
      <c r="Y798" s="24"/>
      <c r="Z798" s="24"/>
      <c r="AA798" s="24"/>
      <c r="AB798" s="24"/>
      <c r="AC798" s="24"/>
      <c r="AD798" s="24"/>
      <c r="AE798" s="24"/>
      <c r="AF798" s="24"/>
      <c r="AG798" s="24"/>
      <c r="AH798" s="24"/>
      <c r="AI798" s="24"/>
      <c r="AJ798" s="24"/>
      <c r="AK798" s="24"/>
      <c r="AL798" s="24"/>
      <c r="AM798" s="24"/>
      <c r="AN798" s="24"/>
      <c r="AO798" s="24"/>
    </row>
    <row r="799" spans="2:41" x14ac:dyDescent="0.25">
      <c r="B799" s="340">
        <v>64789</v>
      </c>
      <c r="C799" s="340" t="s">
        <v>2926</v>
      </c>
      <c r="D799" s="340" t="s">
        <v>1590</v>
      </c>
      <c r="E799" s="349" t="str">
        <f>HYPERLINK(Table20[[#This Row],[Map Link]],Table20[[#This Row],[Map Text]])</f>
        <v>Open Map</v>
      </c>
      <c r="F799" s="340" t="s">
        <v>837</v>
      </c>
      <c r="G799" s="340" t="s">
        <v>826</v>
      </c>
      <c r="H799" s="340">
        <v>54.316426999999997</v>
      </c>
      <c r="I799" s="340">
        <v>-129.401656</v>
      </c>
      <c r="J799" s="340" t="s">
        <v>1591</v>
      </c>
      <c r="K799" s="340" t="s">
        <v>2927</v>
      </c>
      <c r="L799" s="348" t="s">
        <v>181</v>
      </c>
      <c r="M799" s="340"/>
      <c r="N799" s="340"/>
      <c r="O799" s="340"/>
      <c r="Y799" s="24"/>
      <c r="Z799" s="24"/>
      <c r="AA799" s="24"/>
      <c r="AB799" s="24"/>
      <c r="AC799" s="24"/>
      <c r="AD799" s="24"/>
      <c r="AE799" s="24"/>
      <c r="AF799" s="24"/>
      <c r="AG799" s="24"/>
      <c r="AH799" s="24"/>
      <c r="AI799" s="24"/>
      <c r="AJ799" s="24"/>
      <c r="AK799" s="24"/>
      <c r="AL799" s="24"/>
      <c r="AM799" s="24"/>
      <c r="AN799" s="24"/>
      <c r="AO799" s="24"/>
    </row>
    <row r="800" spans="2:41" x14ac:dyDescent="0.25">
      <c r="B800" s="340">
        <v>64713</v>
      </c>
      <c r="C800" s="340" t="s">
        <v>2928</v>
      </c>
      <c r="D800" s="340" t="s">
        <v>1590</v>
      </c>
      <c r="E800" s="349" t="str">
        <f>HYPERLINK(Table20[[#This Row],[Map Link]],Table20[[#This Row],[Map Text]])</f>
        <v>Open Map</v>
      </c>
      <c r="F800" s="340" t="s">
        <v>837</v>
      </c>
      <c r="G800" s="340" t="s">
        <v>826</v>
      </c>
      <c r="H800" s="340">
        <v>54.333092000000001</v>
      </c>
      <c r="I800" s="340">
        <v>-129.518327</v>
      </c>
      <c r="J800" s="340" t="s">
        <v>1591</v>
      </c>
      <c r="K800" s="340" t="s">
        <v>2929</v>
      </c>
      <c r="L800" s="348" t="s">
        <v>181</v>
      </c>
      <c r="M800" s="340"/>
      <c r="N800" s="340"/>
      <c r="O800" s="340"/>
      <c r="Y800" s="24"/>
      <c r="Z800" s="24"/>
      <c r="AA800" s="24"/>
      <c r="AB800" s="24"/>
      <c r="AC800" s="24"/>
      <c r="AD800" s="24"/>
      <c r="AE800" s="24"/>
      <c r="AF800" s="24"/>
      <c r="AG800" s="24"/>
      <c r="AH800" s="24"/>
      <c r="AI800" s="24"/>
      <c r="AJ800" s="24"/>
      <c r="AK800" s="24"/>
      <c r="AL800" s="24"/>
      <c r="AM800" s="24"/>
      <c r="AN800" s="24"/>
      <c r="AO800" s="24"/>
    </row>
    <row r="801" spans="2:41" x14ac:dyDescent="0.25">
      <c r="B801" s="340">
        <v>64768</v>
      </c>
      <c r="C801" s="340" t="s">
        <v>2930</v>
      </c>
      <c r="D801" s="340" t="s">
        <v>1590</v>
      </c>
      <c r="E801" s="349" t="str">
        <f>HYPERLINK(Table20[[#This Row],[Map Link]],Table20[[#This Row],[Map Text]])</f>
        <v>Open Map</v>
      </c>
      <c r="F801" s="340" t="s">
        <v>837</v>
      </c>
      <c r="G801" s="340" t="s">
        <v>826</v>
      </c>
      <c r="H801" s="340">
        <v>53.166381000000001</v>
      </c>
      <c r="I801" s="340">
        <v>-131.80168399999999</v>
      </c>
      <c r="J801" s="340" t="s">
        <v>1591</v>
      </c>
      <c r="K801" s="340" t="s">
        <v>2931</v>
      </c>
      <c r="L801" s="348" t="s">
        <v>181</v>
      </c>
      <c r="M801" s="340"/>
      <c r="N801" s="340"/>
      <c r="O801" s="340"/>
      <c r="Y801" s="24"/>
      <c r="Z801" s="24"/>
      <c r="AA801" s="24"/>
      <c r="AB801" s="24"/>
      <c r="AC801" s="24"/>
      <c r="AD801" s="24"/>
      <c r="AE801" s="24"/>
      <c r="AF801" s="24"/>
      <c r="AG801" s="24"/>
      <c r="AH801" s="24"/>
      <c r="AI801" s="24"/>
      <c r="AJ801" s="24"/>
      <c r="AK801" s="24"/>
      <c r="AL801" s="24"/>
      <c r="AM801" s="24"/>
      <c r="AN801" s="24"/>
      <c r="AO801" s="24"/>
    </row>
    <row r="802" spans="2:41" x14ac:dyDescent="0.25">
      <c r="B802" s="340">
        <v>64751</v>
      </c>
      <c r="C802" s="340" t="s">
        <v>2932</v>
      </c>
      <c r="D802" s="340" t="s">
        <v>1590</v>
      </c>
      <c r="E802" s="349" t="str">
        <f>HYPERLINK(Table20[[#This Row],[Map Link]],Table20[[#This Row],[Map Text]])</f>
        <v>Open Map</v>
      </c>
      <c r="F802" s="340" t="s">
        <v>837</v>
      </c>
      <c r="G802" s="340" t="s">
        <v>826</v>
      </c>
      <c r="H802" s="340">
        <v>54.649759000000003</v>
      </c>
      <c r="I802" s="340">
        <v>-129.801682</v>
      </c>
      <c r="J802" s="340" t="s">
        <v>1591</v>
      </c>
      <c r="K802" s="340" t="s">
        <v>2933</v>
      </c>
      <c r="L802" s="348" t="s">
        <v>181</v>
      </c>
      <c r="M802" s="340"/>
      <c r="N802" s="340"/>
      <c r="O802" s="340"/>
      <c r="Y802" s="24"/>
      <c r="Z802" s="24"/>
      <c r="AA802" s="24"/>
      <c r="AB802" s="24"/>
      <c r="AC802" s="24"/>
      <c r="AD802" s="24"/>
      <c r="AE802" s="24"/>
      <c r="AF802" s="24"/>
      <c r="AG802" s="24"/>
      <c r="AH802" s="24"/>
      <c r="AI802" s="24"/>
      <c r="AJ802" s="24"/>
      <c r="AK802" s="24"/>
      <c r="AL802" s="24"/>
      <c r="AM802" s="24"/>
      <c r="AN802" s="24"/>
      <c r="AO802" s="24"/>
    </row>
    <row r="803" spans="2:41" x14ac:dyDescent="0.25">
      <c r="B803" s="340">
        <v>64423</v>
      </c>
      <c r="C803" s="340" t="s">
        <v>2934</v>
      </c>
      <c r="D803" s="340" t="s">
        <v>1590</v>
      </c>
      <c r="E803" s="349" t="str">
        <f>HYPERLINK(Table20[[#This Row],[Map Link]],Table20[[#This Row],[Map Text]])</f>
        <v>Open Map</v>
      </c>
      <c r="F803" s="340" t="s">
        <v>589</v>
      </c>
      <c r="G803" s="340" t="s">
        <v>336</v>
      </c>
      <c r="H803" s="340">
        <v>51.683096999999997</v>
      </c>
      <c r="I803" s="340">
        <v>-127.201491</v>
      </c>
      <c r="J803" s="340" t="s">
        <v>1591</v>
      </c>
      <c r="K803" s="340" t="s">
        <v>2935</v>
      </c>
      <c r="L803" s="348" t="s">
        <v>181</v>
      </c>
      <c r="M803" s="340"/>
      <c r="N803" s="340"/>
      <c r="O803" s="340"/>
      <c r="Y803" s="24"/>
      <c r="Z803" s="24"/>
      <c r="AA803" s="24"/>
      <c r="AB803" s="24"/>
      <c r="AC803" s="24"/>
      <c r="AD803" s="24"/>
      <c r="AE803" s="24"/>
      <c r="AF803" s="24"/>
      <c r="AG803" s="24"/>
      <c r="AH803" s="24"/>
      <c r="AI803" s="24"/>
      <c r="AJ803" s="24"/>
      <c r="AK803" s="24"/>
      <c r="AL803" s="24"/>
      <c r="AM803" s="24"/>
      <c r="AN803" s="24"/>
      <c r="AO803" s="24"/>
    </row>
    <row r="804" spans="2:41" x14ac:dyDescent="0.25">
      <c r="B804" s="340">
        <v>65474</v>
      </c>
      <c r="C804" s="340" t="s">
        <v>2936</v>
      </c>
      <c r="D804" s="340" t="s">
        <v>1590</v>
      </c>
      <c r="E804" s="349" t="str">
        <f>HYPERLINK(Table20[[#This Row],[Map Link]],Table20[[#This Row],[Map Text]])</f>
        <v>Open Map</v>
      </c>
      <c r="F804" s="340" t="s">
        <v>600</v>
      </c>
      <c r="G804" s="340" t="s">
        <v>336</v>
      </c>
      <c r="H804" s="340">
        <v>50.866433000000001</v>
      </c>
      <c r="I804" s="340">
        <v>-126.51810999999999</v>
      </c>
      <c r="J804" s="340" t="s">
        <v>1591</v>
      </c>
      <c r="K804" s="340" t="s">
        <v>2937</v>
      </c>
      <c r="L804" s="348" t="s">
        <v>181</v>
      </c>
      <c r="M804" s="340"/>
      <c r="N804" s="340"/>
      <c r="O804" s="340"/>
      <c r="Y804" s="24"/>
      <c r="Z804" s="24"/>
      <c r="AA804" s="24"/>
      <c r="AB804" s="24"/>
      <c r="AC804" s="24"/>
      <c r="AD804" s="24"/>
      <c r="AE804" s="24"/>
      <c r="AF804" s="24"/>
      <c r="AG804" s="24"/>
      <c r="AH804" s="24"/>
      <c r="AI804" s="24"/>
      <c r="AJ804" s="24"/>
      <c r="AK804" s="24"/>
      <c r="AL804" s="24"/>
      <c r="AM804" s="24"/>
      <c r="AN804" s="24"/>
      <c r="AO804" s="24"/>
    </row>
    <row r="805" spans="2:41" x14ac:dyDescent="0.25">
      <c r="B805" s="340">
        <v>65310</v>
      </c>
      <c r="C805" s="340" t="s">
        <v>2938</v>
      </c>
      <c r="D805" s="340" t="s">
        <v>1590</v>
      </c>
      <c r="E805" s="349" t="str">
        <f>HYPERLINK(Table20[[#This Row],[Map Link]],Table20[[#This Row],[Map Text]])</f>
        <v>Open Map</v>
      </c>
      <c r="F805" s="340" t="s">
        <v>825</v>
      </c>
      <c r="G805" s="340" t="s">
        <v>826</v>
      </c>
      <c r="H805" s="340">
        <v>53.066415999999997</v>
      </c>
      <c r="I805" s="340">
        <v>-129.16826699999999</v>
      </c>
      <c r="J805" s="340" t="s">
        <v>1591</v>
      </c>
      <c r="K805" s="340" t="s">
        <v>2939</v>
      </c>
      <c r="L805" s="348" t="s">
        <v>181</v>
      </c>
      <c r="M805" s="340"/>
      <c r="N805" s="340"/>
      <c r="O805" s="340"/>
      <c r="Y805" s="24"/>
      <c r="Z805" s="24"/>
      <c r="AA805" s="24"/>
      <c r="AB805" s="24"/>
      <c r="AC805" s="24"/>
      <c r="AD805" s="24"/>
      <c r="AE805" s="24"/>
      <c r="AF805" s="24"/>
      <c r="AG805" s="24"/>
      <c r="AH805" s="24"/>
      <c r="AI805" s="24"/>
      <c r="AJ805" s="24"/>
      <c r="AK805" s="24"/>
      <c r="AL805" s="24"/>
      <c r="AM805" s="24"/>
      <c r="AN805" s="24"/>
      <c r="AO805" s="24"/>
    </row>
    <row r="806" spans="2:41" x14ac:dyDescent="0.25">
      <c r="B806" s="340">
        <v>65041</v>
      </c>
      <c r="C806" s="340" t="s">
        <v>2940</v>
      </c>
      <c r="D806" s="340" t="s">
        <v>1590</v>
      </c>
      <c r="E806" s="349" t="str">
        <f>HYPERLINK(Table20[[#This Row],[Map Link]],Table20[[#This Row],[Map Text]])</f>
        <v>Open Map</v>
      </c>
      <c r="F806" s="340" t="s">
        <v>825</v>
      </c>
      <c r="G806" s="340" t="s">
        <v>826</v>
      </c>
      <c r="H806" s="340">
        <v>52.733077999999999</v>
      </c>
      <c r="I806" s="340">
        <v>-129.28492499999999</v>
      </c>
      <c r="J806" s="340" t="s">
        <v>1591</v>
      </c>
      <c r="K806" s="340" t="s">
        <v>2941</v>
      </c>
      <c r="L806" s="348" t="s">
        <v>181</v>
      </c>
      <c r="M806" s="340"/>
      <c r="N806" s="340"/>
      <c r="O806" s="340"/>
      <c r="Y806" s="24"/>
      <c r="Z806" s="24"/>
      <c r="AA806" s="24"/>
      <c r="AB806" s="24"/>
      <c r="AC806" s="24"/>
      <c r="AD806" s="24"/>
      <c r="AE806" s="24"/>
      <c r="AF806" s="24"/>
      <c r="AG806" s="24"/>
      <c r="AH806" s="24"/>
      <c r="AI806" s="24"/>
      <c r="AJ806" s="24"/>
      <c r="AK806" s="24"/>
      <c r="AL806" s="24"/>
      <c r="AM806" s="24"/>
      <c r="AN806" s="24"/>
      <c r="AO806" s="24"/>
    </row>
    <row r="807" spans="2:41" x14ac:dyDescent="0.25">
      <c r="B807" s="340">
        <v>65605</v>
      </c>
      <c r="C807" s="340" t="s">
        <v>2942</v>
      </c>
      <c r="D807" s="340" t="s">
        <v>1590</v>
      </c>
      <c r="E807" s="349" t="str">
        <f>HYPERLINK(Table20[[#This Row],[Map Link]],Table20[[#This Row],[Map Text]])</f>
        <v>Open Map</v>
      </c>
      <c r="F807" s="340" t="s">
        <v>600</v>
      </c>
      <c r="G807" s="340" t="s">
        <v>336</v>
      </c>
      <c r="H807" s="340">
        <v>50.549768</v>
      </c>
      <c r="I807" s="340">
        <v>-126.26809299999999</v>
      </c>
      <c r="J807" s="340" t="s">
        <v>1591</v>
      </c>
      <c r="K807" s="340" t="s">
        <v>2943</v>
      </c>
      <c r="L807" s="348" t="s">
        <v>181</v>
      </c>
      <c r="M807" s="340"/>
      <c r="N807" s="340"/>
      <c r="O807" s="340"/>
      <c r="Y807" s="24"/>
      <c r="Z807" s="24"/>
      <c r="AA807" s="24"/>
      <c r="AB807" s="24"/>
      <c r="AC807" s="24"/>
      <c r="AD807" s="24"/>
      <c r="AE807" s="24"/>
      <c r="AF807" s="24"/>
      <c r="AG807" s="24"/>
      <c r="AH807" s="24"/>
      <c r="AI807" s="24"/>
      <c r="AJ807" s="24"/>
      <c r="AK807" s="24"/>
      <c r="AL807" s="24"/>
      <c r="AM807" s="24"/>
      <c r="AN807" s="24"/>
      <c r="AO807" s="24"/>
    </row>
    <row r="808" spans="2:41" x14ac:dyDescent="0.25">
      <c r="B808" s="340">
        <v>65401</v>
      </c>
      <c r="C808" s="340" t="s">
        <v>2944</v>
      </c>
      <c r="D808" s="340" t="s">
        <v>1590</v>
      </c>
      <c r="E808" s="349" t="str">
        <f>HYPERLINK(Table20[[#This Row],[Map Link]],Table20[[#This Row],[Map Text]])</f>
        <v>Open Map</v>
      </c>
      <c r="F808" s="340" t="s">
        <v>837</v>
      </c>
      <c r="G808" s="340" t="s">
        <v>826</v>
      </c>
      <c r="H808" s="340">
        <v>53.299742999999999</v>
      </c>
      <c r="I808" s="340">
        <v>-129.83496299999999</v>
      </c>
      <c r="J808" s="340" t="s">
        <v>1591</v>
      </c>
      <c r="K808" s="340" t="s">
        <v>2945</v>
      </c>
      <c r="L808" s="348" t="s">
        <v>181</v>
      </c>
      <c r="M808" s="340"/>
      <c r="N808" s="340"/>
      <c r="O808" s="340"/>
      <c r="Y808" s="24"/>
      <c r="Z808" s="24"/>
      <c r="AA808" s="24"/>
      <c r="AB808" s="24"/>
      <c r="AC808" s="24"/>
      <c r="AD808" s="24"/>
      <c r="AE808" s="24"/>
      <c r="AF808" s="24"/>
      <c r="AG808" s="24"/>
      <c r="AH808" s="24"/>
      <c r="AI808" s="24"/>
      <c r="AJ808" s="24"/>
      <c r="AK808" s="24"/>
      <c r="AL808" s="24"/>
      <c r="AM808" s="24"/>
      <c r="AN808" s="24"/>
      <c r="AO808" s="24"/>
    </row>
    <row r="809" spans="2:41" x14ac:dyDescent="0.25">
      <c r="B809" s="340">
        <v>3166</v>
      </c>
      <c r="C809" s="340" t="s">
        <v>841</v>
      </c>
      <c r="D809" s="340" t="s">
        <v>1036</v>
      </c>
      <c r="E809" s="349" t="str">
        <f>HYPERLINK(Table20[[#This Row],[Map Link]],Table20[[#This Row],[Map Text]])</f>
        <v>Open Map</v>
      </c>
      <c r="F809" s="340" t="s">
        <v>825</v>
      </c>
      <c r="G809" s="340" t="s">
        <v>826</v>
      </c>
      <c r="H809" s="340">
        <v>53.566437000000001</v>
      </c>
      <c r="I809" s="340">
        <v>-127.95158000000001</v>
      </c>
      <c r="J809" s="340" t="s">
        <v>1591</v>
      </c>
      <c r="K809" s="340" t="s">
        <v>2946</v>
      </c>
      <c r="L809" s="348" t="s">
        <v>103</v>
      </c>
      <c r="M809" s="340"/>
      <c r="N809" s="340"/>
      <c r="O809" s="340"/>
      <c r="Y809" s="24"/>
      <c r="Z809" s="24"/>
      <c r="AA809" s="24"/>
      <c r="AB809" s="24"/>
      <c r="AC809" s="24"/>
      <c r="AD809" s="24"/>
      <c r="AE809" s="24"/>
      <c r="AF809" s="24"/>
      <c r="AG809" s="24"/>
      <c r="AH809" s="24"/>
      <c r="AI809" s="24"/>
      <c r="AJ809" s="24"/>
      <c r="AK809" s="24"/>
      <c r="AL809" s="24"/>
      <c r="AM809" s="24"/>
      <c r="AN809" s="24"/>
      <c r="AO809" s="24"/>
    </row>
    <row r="810" spans="2:41" x14ac:dyDescent="0.25">
      <c r="B810" s="340">
        <v>65392</v>
      </c>
      <c r="C810" s="340" t="s">
        <v>2947</v>
      </c>
      <c r="D810" s="340" t="s">
        <v>1590</v>
      </c>
      <c r="E810" s="349" t="str">
        <f>HYPERLINK(Table20[[#This Row],[Map Link]],Table20[[#This Row],[Map Text]])</f>
        <v>Open Map</v>
      </c>
      <c r="F810" s="340" t="s">
        <v>825</v>
      </c>
      <c r="G810" s="340" t="s">
        <v>826</v>
      </c>
      <c r="H810" s="340">
        <v>53.483100999999998</v>
      </c>
      <c r="I810" s="340">
        <v>-128.15158400000001</v>
      </c>
      <c r="J810" s="340" t="s">
        <v>1591</v>
      </c>
      <c r="K810" s="340" t="s">
        <v>2948</v>
      </c>
      <c r="L810" s="348" t="s">
        <v>181</v>
      </c>
      <c r="M810" s="340"/>
      <c r="N810" s="340"/>
      <c r="O810" s="340"/>
      <c r="Y810" s="24"/>
      <c r="Z810" s="24"/>
      <c r="AA810" s="24"/>
      <c r="AB810" s="24"/>
      <c r="AC810" s="24"/>
      <c r="AD810" s="24"/>
      <c r="AE810" s="24"/>
      <c r="AF810" s="24"/>
      <c r="AG810" s="24"/>
      <c r="AH810" s="24"/>
      <c r="AI810" s="24"/>
      <c r="AJ810" s="24"/>
      <c r="AK810" s="24"/>
      <c r="AL810" s="24"/>
      <c r="AM810" s="24"/>
      <c r="AN810" s="24"/>
      <c r="AO810" s="24"/>
    </row>
    <row r="811" spans="2:41" x14ac:dyDescent="0.25">
      <c r="B811" s="340">
        <v>64996</v>
      </c>
      <c r="C811" s="340" t="s">
        <v>2949</v>
      </c>
      <c r="D811" s="340" t="s">
        <v>1590</v>
      </c>
      <c r="E811" s="349" t="str">
        <f>HYPERLINK(Table20[[#This Row],[Map Link]],Table20[[#This Row],[Map Text]])</f>
        <v>Open Map</v>
      </c>
      <c r="F811" s="340" t="s">
        <v>589</v>
      </c>
      <c r="G811" s="340" t="s">
        <v>336</v>
      </c>
      <c r="H811" s="340">
        <v>52.816443</v>
      </c>
      <c r="I811" s="340">
        <v>-126.968189</v>
      </c>
      <c r="J811" s="340" t="s">
        <v>1591</v>
      </c>
      <c r="K811" s="340" t="s">
        <v>2950</v>
      </c>
      <c r="L811" s="348" t="s">
        <v>181</v>
      </c>
      <c r="M811" s="340"/>
      <c r="N811" s="340"/>
      <c r="O811" s="340"/>
      <c r="Y811" s="24"/>
      <c r="Z811" s="24"/>
      <c r="AA811" s="24"/>
      <c r="AB811" s="24"/>
      <c r="AC811" s="24"/>
      <c r="AD811" s="24"/>
      <c r="AE811" s="24"/>
      <c r="AF811" s="24"/>
      <c r="AG811" s="24"/>
      <c r="AH811" s="24"/>
      <c r="AI811" s="24"/>
      <c r="AJ811" s="24"/>
      <c r="AK811" s="24"/>
      <c r="AL811" s="24"/>
      <c r="AM811" s="24"/>
      <c r="AN811" s="24"/>
      <c r="AO811" s="24"/>
    </row>
    <row r="812" spans="2:41" x14ac:dyDescent="0.25">
      <c r="B812" s="340">
        <v>65466</v>
      </c>
      <c r="C812" s="340" t="s">
        <v>2951</v>
      </c>
      <c r="D812" s="340" t="s">
        <v>1590</v>
      </c>
      <c r="E812" s="349" t="str">
        <f>HYPERLINK(Table20[[#This Row],[Map Link]],Table20[[#This Row],[Map Text]])</f>
        <v>Open Map</v>
      </c>
      <c r="F812" s="340" t="s">
        <v>600</v>
      </c>
      <c r="G812" s="340" t="s">
        <v>336</v>
      </c>
      <c r="H812" s="340">
        <v>50.666442000000004</v>
      </c>
      <c r="I812" s="340">
        <v>-125.71808</v>
      </c>
      <c r="J812" s="340" t="s">
        <v>1591</v>
      </c>
      <c r="K812" s="340" t="s">
        <v>2952</v>
      </c>
      <c r="L812" s="348" t="s">
        <v>181</v>
      </c>
      <c r="M812" s="340"/>
      <c r="N812" s="340"/>
      <c r="O812" s="340"/>
      <c r="Y812" s="24"/>
      <c r="Z812" s="24"/>
      <c r="AA812" s="24"/>
      <c r="AB812" s="24"/>
      <c r="AC812" s="24"/>
      <c r="AD812" s="24"/>
      <c r="AE812" s="24"/>
      <c r="AF812" s="24"/>
      <c r="AG812" s="24"/>
      <c r="AH812" s="24"/>
      <c r="AI812" s="24"/>
      <c r="AJ812" s="24"/>
      <c r="AK812" s="24"/>
      <c r="AL812" s="24"/>
      <c r="AM812" s="24"/>
      <c r="AN812" s="24"/>
      <c r="AO812" s="24"/>
    </row>
    <row r="813" spans="2:41" x14ac:dyDescent="0.25">
      <c r="B813" s="340">
        <v>65492</v>
      </c>
      <c r="C813" s="340" t="s">
        <v>2953</v>
      </c>
      <c r="D813" s="340" t="s">
        <v>1590</v>
      </c>
      <c r="E813" s="349" t="str">
        <f>HYPERLINK(Table20[[#This Row],[Map Link]],Table20[[#This Row],[Map Text]])</f>
        <v>Open Map</v>
      </c>
      <c r="F813" s="340" t="s">
        <v>600</v>
      </c>
      <c r="G813" s="340" t="s">
        <v>336</v>
      </c>
      <c r="H813" s="340">
        <v>50.949765999999997</v>
      </c>
      <c r="I813" s="340">
        <v>-126.634783</v>
      </c>
      <c r="J813" s="340" t="s">
        <v>1591</v>
      </c>
      <c r="K813" s="340" t="s">
        <v>2954</v>
      </c>
      <c r="L813" s="348" t="s">
        <v>181</v>
      </c>
      <c r="M813" s="340"/>
      <c r="N813" s="340"/>
      <c r="O813" s="340"/>
      <c r="Y813" s="24"/>
      <c r="Z813" s="24"/>
      <c r="AA813" s="24"/>
      <c r="AB813" s="24"/>
      <c r="AC813" s="24"/>
      <c r="AD813" s="24"/>
      <c r="AE813" s="24"/>
      <c r="AF813" s="24"/>
      <c r="AG813" s="24"/>
      <c r="AH813" s="24"/>
      <c r="AI813" s="24"/>
      <c r="AJ813" s="24"/>
      <c r="AK813" s="24"/>
      <c r="AL813" s="24"/>
      <c r="AM813" s="24"/>
      <c r="AN813" s="24"/>
      <c r="AO813" s="24"/>
    </row>
    <row r="814" spans="2:41" x14ac:dyDescent="0.25">
      <c r="B814" s="340">
        <v>65383</v>
      </c>
      <c r="C814" s="340" t="s">
        <v>2955</v>
      </c>
      <c r="D814" s="340" t="s">
        <v>1590</v>
      </c>
      <c r="E814" s="349" t="str">
        <f>HYPERLINK(Table20[[#This Row],[Map Link]],Table20[[#This Row],[Map Text]])</f>
        <v>Open Map</v>
      </c>
      <c r="F814" s="340" t="s">
        <v>600</v>
      </c>
      <c r="G814" s="340" t="s">
        <v>336</v>
      </c>
      <c r="H814" s="340">
        <v>50.683087999999998</v>
      </c>
      <c r="I814" s="340">
        <v>-127.351463</v>
      </c>
      <c r="J814" s="340" t="s">
        <v>1591</v>
      </c>
      <c r="K814" s="340" t="s">
        <v>2956</v>
      </c>
      <c r="L814" s="348" t="s">
        <v>181</v>
      </c>
      <c r="M814" s="340"/>
      <c r="N814" s="340"/>
      <c r="O814" s="340"/>
      <c r="Y814" s="24"/>
      <c r="Z814" s="24"/>
      <c r="AA814" s="24"/>
      <c r="AB814" s="24"/>
      <c r="AC814" s="24"/>
      <c r="AD814" s="24"/>
      <c r="AE814" s="24"/>
      <c r="AF814" s="24"/>
      <c r="AG814" s="24"/>
      <c r="AH814" s="24"/>
      <c r="AI814" s="24"/>
      <c r="AJ814" s="24"/>
      <c r="AK814" s="24"/>
      <c r="AL814" s="24"/>
      <c r="AM814" s="24"/>
      <c r="AN814" s="24"/>
      <c r="AO814" s="24"/>
    </row>
    <row r="815" spans="2:41" x14ac:dyDescent="0.25">
      <c r="B815" s="340">
        <v>65381</v>
      </c>
      <c r="C815" s="340" t="s">
        <v>2957</v>
      </c>
      <c r="D815" s="340" t="s">
        <v>1590</v>
      </c>
      <c r="E815" s="349" t="str">
        <f>HYPERLINK(Table20[[#This Row],[Map Link]],Table20[[#This Row],[Map Text]])</f>
        <v>Open Map</v>
      </c>
      <c r="F815" s="340" t="s">
        <v>600</v>
      </c>
      <c r="G815" s="340" t="s">
        <v>336</v>
      </c>
      <c r="H815" s="340">
        <v>51.099755999999999</v>
      </c>
      <c r="I815" s="340">
        <v>-127.468147</v>
      </c>
      <c r="J815" s="340" t="s">
        <v>1591</v>
      </c>
      <c r="K815" s="340" t="s">
        <v>2958</v>
      </c>
      <c r="L815" s="348" t="s">
        <v>181</v>
      </c>
      <c r="M815" s="340"/>
      <c r="N815" s="340"/>
      <c r="O815" s="340"/>
      <c r="Y815" s="24"/>
      <c r="Z815" s="24"/>
      <c r="AA815" s="24"/>
      <c r="AB815" s="24"/>
      <c r="AC815" s="24"/>
      <c r="AD815" s="24"/>
      <c r="AE815" s="24"/>
      <c r="AF815" s="24"/>
      <c r="AG815" s="24"/>
      <c r="AH815" s="24"/>
      <c r="AI815" s="24"/>
      <c r="AJ815" s="24"/>
      <c r="AK815" s="24"/>
      <c r="AL815" s="24"/>
      <c r="AM815" s="24"/>
      <c r="AN815" s="24"/>
      <c r="AO815" s="24"/>
    </row>
    <row r="816" spans="2:41" x14ac:dyDescent="0.25">
      <c r="B816" s="340">
        <v>65398</v>
      </c>
      <c r="C816" s="340" t="s">
        <v>2959</v>
      </c>
      <c r="D816" s="340" t="s">
        <v>1590</v>
      </c>
      <c r="E816" s="349" t="str">
        <f>HYPERLINK(Table20[[#This Row],[Map Link]],Table20[[#This Row],[Map Text]])</f>
        <v>Open Map</v>
      </c>
      <c r="F816" s="340" t="s">
        <v>837</v>
      </c>
      <c r="G816" s="340" t="s">
        <v>826</v>
      </c>
      <c r="H816" s="340">
        <v>53.649738999999997</v>
      </c>
      <c r="I816" s="340">
        <v>-130.334992</v>
      </c>
      <c r="J816" s="340" t="s">
        <v>1591</v>
      </c>
      <c r="K816" s="340" t="s">
        <v>2960</v>
      </c>
      <c r="L816" s="348" t="s">
        <v>181</v>
      </c>
      <c r="M816" s="340"/>
      <c r="N816" s="340"/>
      <c r="O816" s="340"/>
      <c r="Y816" s="24"/>
      <c r="Z816" s="24"/>
      <c r="AA816" s="24"/>
      <c r="AB816" s="24"/>
      <c r="AC816" s="24"/>
      <c r="AD816" s="24"/>
      <c r="AE816" s="24"/>
      <c r="AF816" s="24"/>
      <c r="AG816" s="24"/>
      <c r="AH816" s="24"/>
      <c r="AI816" s="24"/>
      <c r="AJ816" s="24"/>
      <c r="AK816" s="24"/>
      <c r="AL816" s="24"/>
      <c r="AM816" s="24"/>
      <c r="AN816" s="24"/>
      <c r="AO816" s="24"/>
    </row>
    <row r="817" spans="2:41" x14ac:dyDescent="0.25">
      <c r="B817" s="340">
        <v>64714</v>
      </c>
      <c r="C817" s="340" t="s">
        <v>2961</v>
      </c>
      <c r="D817" s="340" t="s">
        <v>1590</v>
      </c>
      <c r="E817" s="349" t="str">
        <f>HYPERLINK(Table20[[#This Row],[Map Link]],Table20[[#This Row],[Map Text]])</f>
        <v>Open Map</v>
      </c>
      <c r="F817" s="340" t="s">
        <v>837</v>
      </c>
      <c r="G817" s="340" t="s">
        <v>826</v>
      </c>
      <c r="H817" s="340">
        <v>53.635300000000001</v>
      </c>
      <c r="I817" s="340">
        <v>-129.986369</v>
      </c>
      <c r="J817" s="340" t="s">
        <v>1591</v>
      </c>
      <c r="K817" s="340" t="s">
        <v>2962</v>
      </c>
      <c r="L817" s="348" t="s">
        <v>181</v>
      </c>
      <c r="M817" s="340"/>
      <c r="N817" s="340"/>
      <c r="O817" s="340"/>
      <c r="Y817" s="24"/>
      <c r="Z817" s="24"/>
      <c r="AA817" s="24"/>
      <c r="AB817" s="24"/>
      <c r="AC817" s="24"/>
      <c r="AD817" s="24"/>
      <c r="AE817" s="24"/>
      <c r="AF817" s="24"/>
      <c r="AG817" s="24"/>
      <c r="AH817" s="24"/>
      <c r="AI817" s="24"/>
      <c r="AJ817" s="24"/>
      <c r="AK817" s="24"/>
      <c r="AL817" s="24"/>
      <c r="AM817" s="24"/>
      <c r="AN817" s="24"/>
      <c r="AO817" s="24"/>
    </row>
    <row r="818" spans="2:41" x14ac:dyDescent="0.25">
      <c r="B818" s="340">
        <v>65403</v>
      </c>
      <c r="C818" s="340" t="s">
        <v>2963</v>
      </c>
      <c r="D818" s="340" t="s">
        <v>1590</v>
      </c>
      <c r="E818" s="349" t="str">
        <f>HYPERLINK(Table20[[#This Row],[Map Link]],Table20[[#This Row],[Map Text]])</f>
        <v>Open Map</v>
      </c>
      <c r="F818" s="340" t="s">
        <v>837</v>
      </c>
      <c r="G818" s="340" t="s">
        <v>826</v>
      </c>
      <c r="H818" s="340">
        <v>53.599738000000002</v>
      </c>
      <c r="I818" s="340">
        <v>-130.368324</v>
      </c>
      <c r="J818" s="340" t="s">
        <v>1591</v>
      </c>
      <c r="K818" s="340" t="s">
        <v>2964</v>
      </c>
      <c r="L818" s="348" t="s">
        <v>181</v>
      </c>
      <c r="M818" s="340"/>
      <c r="N818" s="340"/>
      <c r="O818" s="340"/>
      <c r="Y818" s="24"/>
      <c r="Z818" s="24"/>
      <c r="AA818" s="24"/>
      <c r="AB818" s="24"/>
      <c r="AC818" s="24"/>
      <c r="AD818" s="24"/>
      <c r="AE818" s="24"/>
      <c r="AF818" s="24"/>
      <c r="AG818" s="24"/>
      <c r="AH818" s="24"/>
      <c r="AI818" s="24"/>
      <c r="AJ818" s="24"/>
      <c r="AK818" s="24"/>
      <c r="AL818" s="24"/>
      <c r="AM818" s="24"/>
      <c r="AN818" s="24"/>
      <c r="AO818" s="24"/>
    </row>
    <row r="819" spans="2:41" x14ac:dyDescent="0.25">
      <c r="B819" s="340">
        <v>65375</v>
      </c>
      <c r="C819" s="340" t="s">
        <v>2965</v>
      </c>
      <c r="D819" s="340" t="s">
        <v>1590</v>
      </c>
      <c r="E819" s="349" t="str">
        <f>HYPERLINK(Table20[[#This Row],[Map Link]],Table20[[#This Row],[Map Text]])</f>
        <v>Open Map</v>
      </c>
      <c r="F819" s="340" t="s">
        <v>600</v>
      </c>
      <c r="G819" s="340" t="s">
        <v>336</v>
      </c>
      <c r="H819" s="340">
        <v>51.099755000000002</v>
      </c>
      <c r="I819" s="340">
        <v>-127.518148</v>
      </c>
      <c r="J819" s="340" t="s">
        <v>1591</v>
      </c>
      <c r="K819" s="340" t="s">
        <v>2966</v>
      </c>
      <c r="L819" s="348" t="s">
        <v>181</v>
      </c>
      <c r="M819" s="340"/>
      <c r="N819" s="340"/>
      <c r="O819" s="340"/>
      <c r="Y819" s="24"/>
      <c r="Z819" s="24"/>
      <c r="AA819" s="24"/>
      <c r="AB819" s="24"/>
      <c r="AC819" s="24"/>
      <c r="AD819" s="24"/>
      <c r="AE819" s="24"/>
      <c r="AF819" s="24"/>
      <c r="AG819" s="24"/>
      <c r="AH819" s="24"/>
      <c r="AI819" s="24"/>
      <c r="AJ819" s="24"/>
      <c r="AK819" s="24"/>
      <c r="AL819" s="24"/>
      <c r="AM819" s="24"/>
      <c r="AN819" s="24"/>
      <c r="AO819" s="24"/>
    </row>
    <row r="820" spans="2:41" x14ac:dyDescent="0.25">
      <c r="B820" s="340">
        <v>64778</v>
      </c>
      <c r="C820" s="340" t="s">
        <v>2967</v>
      </c>
      <c r="D820" s="340" t="s">
        <v>1590</v>
      </c>
      <c r="E820" s="349" t="str">
        <f>HYPERLINK(Table20[[#This Row],[Map Link]],Table20[[#This Row],[Map Text]])</f>
        <v>Open Map</v>
      </c>
      <c r="F820" s="340" t="s">
        <v>837</v>
      </c>
      <c r="G820" s="340" t="s">
        <v>826</v>
      </c>
      <c r="H820" s="340">
        <v>53.216377999999999</v>
      </c>
      <c r="I820" s="340">
        <v>-132.03502599999999</v>
      </c>
      <c r="J820" s="340" t="s">
        <v>1591</v>
      </c>
      <c r="K820" s="340" t="s">
        <v>2968</v>
      </c>
      <c r="L820" s="348" t="s">
        <v>181</v>
      </c>
      <c r="M820" s="340"/>
      <c r="N820" s="340"/>
      <c r="O820" s="340"/>
      <c r="Y820" s="24"/>
      <c r="Z820" s="24"/>
      <c r="AA820" s="24"/>
      <c r="AB820" s="24"/>
      <c r="AC820" s="24"/>
      <c r="AD820" s="24"/>
      <c r="AE820" s="24"/>
      <c r="AF820" s="24"/>
      <c r="AG820" s="24"/>
      <c r="AH820" s="24"/>
      <c r="AI820" s="24"/>
      <c r="AJ820" s="24"/>
      <c r="AK820" s="24"/>
      <c r="AL820" s="24"/>
      <c r="AM820" s="24"/>
      <c r="AN820" s="24"/>
      <c r="AO820" s="24"/>
    </row>
    <row r="821" spans="2:41" x14ac:dyDescent="0.25">
      <c r="B821" s="340">
        <v>64722</v>
      </c>
      <c r="C821" s="340" t="s">
        <v>2969</v>
      </c>
      <c r="D821" s="340" t="s">
        <v>1590</v>
      </c>
      <c r="E821" s="349" t="str">
        <f>HYPERLINK(Table20[[#This Row],[Map Link]],Table20[[#This Row],[Map Text]])</f>
        <v>Open Map</v>
      </c>
      <c r="F821" s="340" t="s">
        <v>837</v>
      </c>
      <c r="G821" s="340" t="s">
        <v>826</v>
      </c>
      <c r="H821" s="340">
        <v>54.183089000000002</v>
      </c>
      <c r="I821" s="340">
        <v>-129.60165699999999</v>
      </c>
      <c r="J821" s="340" t="s">
        <v>1591</v>
      </c>
      <c r="K821" s="340" t="s">
        <v>2970</v>
      </c>
      <c r="L821" s="348" t="s">
        <v>181</v>
      </c>
      <c r="M821" s="340"/>
      <c r="N821" s="340"/>
      <c r="O821" s="340"/>
      <c r="Y821" s="24"/>
      <c r="Z821" s="24"/>
      <c r="AA821" s="24"/>
      <c r="AB821" s="24"/>
      <c r="AC821" s="24"/>
      <c r="AD821" s="24"/>
      <c r="AE821" s="24"/>
      <c r="AF821" s="24"/>
      <c r="AG821" s="24"/>
      <c r="AH821" s="24"/>
      <c r="AI821" s="24"/>
      <c r="AJ821" s="24"/>
      <c r="AK821" s="24"/>
      <c r="AL821" s="24"/>
      <c r="AM821" s="24"/>
      <c r="AN821" s="24"/>
      <c r="AO821" s="24"/>
    </row>
    <row r="822" spans="2:41" x14ac:dyDescent="0.25">
      <c r="B822" s="340">
        <v>64760</v>
      </c>
      <c r="C822" s="340" t="s">
        <v>2971</v>
      </c>
      <c r="D822" s="340" t="s">
        <v>1590</v>
      </c>
      <c r="E822" s="349" t="str">
        <f>HYPERLINK(Table20[[#This Row],[Map Link]],Table20[[#This Row],[Map Text]])</f>
        <v>Open Map</v>
      </c>
      <c r="F822" s="340" t="s">
        <v>837</v>
      </c>
      <c r="G822" s="340" t="s">
        <v>826</v>
      </c>
      <c r="H822" s="340">
        <v>54.633090000000003</v>
      </c>
      <c r="I822" s="340">
        <v>-129.885017</v>
      </c>
      <c r="J822" s="340" t="s">
        <v>1591</v>
      </c>
      <c r="K822" s="340" t="s">
        <v>2972</v>
      </c>
      <c r="L822" s="348" t="s">
        <v>181</v>
      </c>
      <c r="M822" s="340"/>
      <c r="N822" s="340"/>
      <c r="O822" s="340"/>
      <c r="Y822" s="24"/>
      <c r="Z822" s="24"/>
      <c r="AA822" s="24"/>
      <c r="AB822" s="24"/>
      <c r="AC822" s="24"/>
      <c r="AD822" s="24"/>
      <c r="AE822" s="24"/>
      <c r="AF822" s="24"/>
      <c r="AG822" s="24"/>
      <c r="AH822" s="24"/>
      <c r="AI822" s="24"/>
      <c r="AJ822" s="24"/>
      <c r="AK822" s="24"/>
      <c r="AL822" s="24"/>
      <c r="AM822" s="24"/>
      <c r="AN822" s="24"/>
      <c r="AO822" s="24"/>
    </row>
    <row r="823" spans="2:41" x14ac:dyDescent="0.25">
      <c r="B823" s="340">
        <v>64725</v>
      </c>
      <c r="C823" s="340" t="s">
        <v>2973</v>
      </c>
      <c r="D823" s="340" t="s">
        <v>1590</v>
      </c>
      <c r="E823" s="349" t="str">
        <f>HYPERLINK(Table20[[#This Row],[Map Link]],Table20[[#This Row],[Map Text]])</f>
        <v>Open Map</v>
      </c>
      <c r="F823" s="340" t="s">
        <v>837</v>
      </c>
      <c r="G823" s="340" t="s">
        <v>826</v>
      </c>
      <c r="H823" s="340">
        <v>54.233086999999998</v>
      </c>
      <c r="I823" s="340">
        <v>-129.80166500000001</v>
      </c>
      <c r="J823" s="340" t="s">
        <v>1591</v>
      </c>
      <c r="K823" s="340" t="s">
        <v>2974</v>
      </c>
      <c r="L823" s="348" t="s">
        <v>181</v>
      </c>
      <c r="M823" s="340"/>
      <c r="N823" s="340"/>
      <c r="O823" s="340"/>
      <c r="Y823" s="24"/>
      <c r="Z823" s="24"/>
      <c r="AA823" s="24"/>
      <c r="AB823" s="24"/>
      <c r="AC823" s="24"/>
      <c r="AD823" s="24"/>
      <c r="AE823" s="24"/>
      <c r="AF823" s="24"/>
      <c r="AG823" s="24"/>
      <c r="AH823" s="24"/>
      <c r="AI823" s="24"/>
      <c r="AJ823" s="24"/>
      <c r="AK823" s="24"/>
      <c r="AL823" s="24"/>
      <c r="AM823" s="24"/>
      <c r="AN823" s="24"/>
      <c r="AO823" s="24"/>
    </row>
    <row r="824" spans="2:41" x14ac:dyDescent="0.25">
      <c r="B824" s="340">
        <v>63781</v>
      </c>
      <c r="C824" s="340" t="s">
        <v>2975</v>
      </c>
      <c r="D824" s="340" t="s">
        <v>1590</v>
      </c>
      <c r="E824" s="349" t="str">
        <f>HYPERLINK(Table20[[#This Row],[Map Link]],Table20[[#This Row],[Map Text]])</f>
        <v>Open Map</v>
      </c>
      <c r="F824" s="340" t="s">
        <v>825</v>
      </c>
      <c r="G824" s="340" t="s">
        <v>826</v>
      </c>
      <c r="H824" s="340">
        <v>53.803888999999998</v>
      </c>
      <c r="I824" s="340">
        <v>-128.46</v>
      </c>
      <c r="J824" s="340" t="s">
        <v>1591</v>
      </c>
      <c r="K824" s="340" t="s">
        <v>2976</v>
      </c>
      <c r="L824" s="348" t="s">
        <v>181</v>
      </c>
      <c r="M824" s="340"/>
      <c r="N824" s="340"/>
      <c r="O824" s="340"/>
      <c r="Y824" s="24"/>
      <c r="Z824" s="24"/>
      <c r="AA824" s="24"/>
      <c r="AB824" s="24"/>
      <c r="AC824" s="24"/>
      <c r="AD824" s="24"/>
      <c r="AE824" s="24"/>
      <c r="AF824" s="24"/>
      <c r="AG824" s="24"/>
      <c r="AH824" s="24"/>
      <c r="AI824" s="24"/>
      <c r="AJ824" s="24"/>
      <c r="AK824" s="24"/>
      <c r="AL824" s="24"/>
      <c r="AM824" s="24"/>
      <c r="AN824" s="24"/>
      <c r="AO824" s="24"/>
    </row>
    <row r="825" spans="2:41" x14ac:dyDescent="0.25">
      <c r="B825" s="340">
        <v>64426</v>
      </c>
      <c r="C825" s="340" t="s">
        <v>2977</v>
      </c>
      <c r="D825" s="340" t="s">
        <v>1590</v>
      </c>
      <c r="E825" s="349" t="str">
        <f>HYPERLINK(Table20[[#This Row],[Map Link]],Table20[[#This Row],[Map Text]])</f>
        <v>Open Map</v>
      </c>
      <c r="F825" s="340" t="s">
        <v>589</v>
      </c>
      <c r="G825" s="340" t="s">
        <v>336</v>
      </c>
      <c r="H825" s="340">
        <v>51.716428000000001</v>
      </c>
      <c r="I825" s="340">
        <v>-127.35149699999999</v>
      </c>
      <c r="J825" s="340" t="s">
        <v>1591</v>
      </c>
      <c r="K825" s="340" t="s">
        <v>2978</v>
      </c>
      <c r="L825" s="348" t="s">
        <v>181</v>
      </c>
      <c r="M825" s="340"/>
      <c r="N825" s="340"/>
      <c r="O825" s="340"/>
      <c r="Y825" s="24"/>
      <c r="Z825" s="24"/>
      <c r="AA825" s="24"/>
      <c r="AB825" s="24"/>
      <c r="AC825" s="24"/>
      <c r="AD825" s="24"/>
      <c r="AE825" s="24"/>
      <c r="AF825" s="24"/>
      <c r="AG825" s="24"/>
      <c r="AH825" s="24"/>
      <c r="AI825" s="24"/>
      <c r="AJ825" s="24"/>
      <c r="AK825" s="24"/>
      <c r="AL825" s="24"/>
      <c r="AM825" s="24"/>
      <c r="AN825" s="24"/>
      <c r="AO825" s="24"/>
    </row>
    <row r="826" spans="2:41" x14ac:dyDescent="0.25">
      <c r="B826" s="340">
        <v>4519</v>
      </c>
      <c r="C826" s="340" t="s">
        <v>655</v>
      </c>
      <c r="D826" s="340" t="s">
        <v>1597</v>
      </c>
      <c r="E826" s="349" t="str">
        <f>HYPERLINK(Table20[[#This Row],[Map Link]],Table20[[#This Row],[Map Text]])</f>
        <v>Open Map</v>
      </c>
      <c r="F826" s="340" t="s">
        <v>589</v>
      </c>
      <c r="G826" s="340" t="s">
        <v>336</v>
      </c>
      <c r="H826" s="340">
        <v>52.833109999999998</v>
      </c>
      <c r="I826" s="340">
        <v>-126.951522</v>
      </c>
      <c r="J826" s="340" t="s">
        <v>1591</v>
      </c>
      <c r="K826" s="340" t="s">
        <v>2979</v>
      </c>
      <c r="L826" s="348" t="s">
        <v>103</v>
      </c>
      <c r="M826" s="340"/>
      <c r="N826" s="340"/>
      <c r="O826" s="340"/>
      <c r="Y826" s="24"/>
      <c r="Z826" s="24"/>
      <c r="AA826" s="24"/>
      <c r="AB826" s="24"/>
      <c r="AC826" s="24"/>
      <c r="AD826" s="24"/>
      <c r="AE826" s="24"/>
      <c r="AF826" s="24"/>
      <c r="AG826" s="24"/>
      <c r="AH826" s="24"/>
      <c r="AI826" s="24"/>
      <c r="AJ826" s="24"/>
      <c r="AK826" s="24"/>
      <c r="AL826" s="24"/>
      <c r="AM826" s="24"/>
      <c r="AN826" s="24"/>
      <c r="AO826" s="24"/>
    </row>
    <row r="827" spans="2:41" x14ac:dyDescent="0.25">
      <c r="B827" s="340">
        <v>25614</v>
      </c>
      <c r="C827" s="340" t="s">
        <v>2980</v>
      </c>
      <c r="D827" s="340" t="s">
        <v>1597</v>
      </c>
      <c r="E827" s="349" t="str">
        <f>HYPERLINK(Table20[[#This Row],[Map Link]],Table20[[#This Row],[Map Text]])</f>
        <v>Open Map</v>
      </c>
      <c r="F827" s="340" t="s">
        <v>600</v>
      </c>
      <c r="G827" s="340" t="s">
        <v>336</v>
      </c>
      <c r="H827" s="340">
        <v>50.966437999999997</v>
      </c>
      <c r="I827" s="340">
        <v>-126.18477</v>
      </c>
      <c r="J827" s="340" t="s">
        <v>1591</v>
      </c>
      <c r="K827" s="340" t="s">
        <v>2981</v>
      </c>
      <c r="L827" s="348" t="s">
        <v>103</v>
      </c>
      <c r="M827" s="340"/>
      <c r="N827" s="340"/>
      <c r="O827" s="340"/>
      <c r="Y827" s="24"/>
      <c r="Z827" s="24"/>
      <c r="AA827" s="24"/>
      <c r="AB827" s="24"/>
      <c r="AC827" s="24"/>
      <c r="AD827" s="24"/>
      <c r="AE827" s="24"/>
      <c r="AF827" s="24"/>
      <c r="AG827" s="24"/>
      <c r="AH827" s="24"/>
      <c r="AI827" s="24"/>
      <c r="AJ827" s="24"/>
      <c r="AK827" s="24"/>
      <c r="AL827" s="24"/>
      <c r="AM827" s="24"/>
      <c r="AN827" s="24"/>
      <c r="AO827" s="24"/>
    </row>
    <row r="828" spans="2:41" x14ac:dyDescent="0.25">
      <c r="B828" s="340">
        <v>25616</v>
      </c>
      <c r="C828" s="340" t="s">
        <v>987</v>
      </c>
      <c r="D828" s="340" t="s">
        <v>1597</v>
      </c>
      <c r="E828" s="349" t="str">
        <f>HYPERLINK(Table20[[#This Row],[Map Link]],Table20[[#This Row],[Map Text]])</f>
        <v>Open Map</v>
      </c>
      <c r="F828" s="340" t="s">
        <v>600</v>
      </c>
      <c r="G828" s="340" t="s">
        <v>336</v>
      </c>
      <c r="H828" s="340">
        <v>50.949770999999998</v>
      </c>
      <c r="I828" s="340">
        <v>-126.201437</v>
      </c>
      <c r="J828" s="340" t="s">
        <v>1591</v>
      </c>
      <c r="K828" s="340" t="s">
        <v>2982</v>
      </c>
      <c r="L828" s="348" t="s">
        <v>103</v>
      </c>
      <c r="M828" s="340"/>
      <c r="N828" s="340"/>
      <c r="O828" s="340"/>
      <c r="Y828" s="24"/>
      <c r="Z828" s="24"/>
      <c r="AA828" s="24"/>
      <c r="AB828" s="24"/>
      <c r="AC828" s="24"/>
      <c r="AD828" s="24"/>
      <c r="AE828" s="24"/>
      <c r="AF828" s="24"/>
      <c r="AG828" s="24"/>
      <c r="AH828" s="24"/>
      <c r="AI828" s="24"/>
      <c r="AJ828" s="24"/>
      <c r="AK828" s="24"/>
      <c r="AL828" s="24"/>
      <c r="AM828" s="24"/>
      <c r="AN828" s="24"/>
      <c r="AO828" s="24"/>
    </row>
    <row r="829" spans="2:41" x14ac:dyDescent="0.25">
      <c r="B829" s="340">
        <v>65043</v>
      </c>
      <c r="C829" s="340" t="s">
        <v>2983</v>
      </c>
      <c r="D829" s="340" t="s">
        <v>1590</v>
      </c>
      <c r="E829" s="349" t="str">
        <f>HYPERLINK(Table20[[#This Row],[Map Link]],Table20[[#This Row],[Map Text]])</f>
        <v>Open Map</v>
      </c>
      <c r="F829" s="340" t="s">
        <v>825</v>
      </c>
      <c r="G829" s="340" t="s">
        <v>826</v>
      </c>
      <c r="H829" s="340">
        <v>52.699748999999997</v>
      </c>
      <c r="I829" s="340">
        <v>-128.95158000000001</v>
      </c>
      <c r="J829" s="340" t="s">
        <v>1591</v>
      </c>
      <c r="K829" s="340" t="s">
        <v>2984</v>
      </c>
      <c r="L829" s="348" t="s">
        <v>181</v>
      </c>
      <c r="M829" s="340"/>
      <c r="N829" s="340"/>
      <c r="O829" s="340"/>
      <c r="Y829" s="24"/>
      <c r="Z829" s="24"/>
      <c r="AA829" s="24"/>
      <c r="AB829" s="24"/>
      <c r="AC829" s="24"/>
      <c r="AD829" s="24"/>
      <c r="AE829" s="24"/>
      <c r="AF829" s="24"/>
      <c r="AG829" s="24"/>
      <c r="AH829" s="24"/>
      <c r="AI829" s="24"/>
      <c r="AJ829" s="24"/>
      <c r="AK829" s="24"/>
      <c r="AL829" s="24"/>
      <c r="AM829" s="24"/>
      <c r="AN829" s="24"/>
      <c r="AO829" s="24"/>
    </row>
    <row r="830" spans="2:41" x14ac:dyDescent="0.25">
      <c r="B830" s="340">
        <v>64675</v>
      </c>
      <c r="C830" s="340" t="s">
        <v>2985</v>
      </c>
      <c r="D830" s="340" t="s">
        <v>1590</v>
      </c>
      <c r="E830" s="349" t="str">
        <f>HYPERLINK(Table20[[#This Row],[Map Link]],Table20[[#This Row],[Map Text]])</f>
        <v>Open Map</v>
      </c>
      <c r="F830" s="340" t="s">
        <v>837</v>
      </c>
      <c r="G830" s="340" t="s">
        <v>826</v>
      </c>
      <c r="H830" s="340">
        <v>54.178420000000003</v>
      </c>
      <c r="I830" s="340">
        <v>-133.02573000000001</v>
      </c>
      <c r="J830" s="340" t="s">
        <v>1591</v>
      </c>
      <c r="K830" s="340" t="s">
        <v>2986</v>
      </c>
      <c r="L830" s="348" t="s">
        <v>181</v>
      </c>
      <c r="M830" s="340"/>
      <c r="N830" s="340"/>
      <c r="O830" s="340"/>
      <c r="Y830" s="24"/>
      <c r="Z830" s="24"/>
      <c r="AA830" s="24"/>
      <c r="AB830" s="24"/>
      <c r="AC830" s="24"/>
      <c r="AD830" s="24"/>
      <c r="AE830" s="24"/>
      <c r="AF830" s="24"/>
      <c r="AG830" s="24"/>
      <c r="AH830" s="24"/>
      <c r="AI830" s="24"/>
      <c r="AJ830" s="24"/>
      <c r="AK830" s="24"/>
      <c r="AL830" s="24"/>
      <c r="AM830" s="24"/>
      <c r="AN830" s="24"/>
      <c r="AO830" s="24"/>
    </row>
    <row r="831" spans="2:41" x14ac:dyDescent="0.25">
      <c r="B831" s="340">
        <v>65356</v>
      </c>
      <c r="C831" s="340" t="s">
        <v>2987</v>
      </c>
      <c r="D831" s="340" t="s">
        <v>1590</v>
      </c>
      <c r="E831" s="349" t="str">
        <f>HYPERLINK(Table20[[#This Row],[Map Link]],Table20[[#This Row],[Map Text]])</f>
        <v>Open Map</v>
      </c>
      <c r="F831" s="340" t="s">
        <v>600</v>
      </c>
      <c r="G831" s="340" t="s">
        <v>336</v>
      </c>
      <c r="H831" s="340">
        <v>50.691110999999999</v>
      </c>
      <c r="I831" s="340">
        <v>-127.405556</v>
      </c>
      <c r="J831" s="340" t="s">
        <v>1591</v>
      </c>
      <c r="K831" s="340" t="s">
        <v>2988</v>
      </c>
      <c r="L831" s="348" t="s">
        <v>181</v>
      </c>
      <c r="M831" s="340"/>
      <c r="N831" s="340"/>
      <c r="O831" s="340"/>
      <c r="Y831" s="24"/>
      <c r="Z831" s="24"/>
      <c r="AA831" s="24"/>
      <c r="AB831" s="24"/>
      <c r="AC831" s="24"/>
      <c r="AD831" s="24"/>
      <c r="AE831" s="24"/>
      <c r="AF831" s="24"/>
      <c r="AG831" s="24"/>
      <c r="AH831" s="24"/>
      <c r="AI831" s="24"/>
      <c r="AJ831" s="24"/>
      <c r="AK831" s="24"/>
      <c r="AL831" s="24"/>
      <c r="AM831" s="24"/>
      <c r="AN831" s="24"/>
      <c r="AO831" s="24"/>
    </row>
    <row r="832" spans="2:41" x14ac:dyDescent="0.25">
      <c r="B832" s="340">
        <v>64979</v>
      </c>
      <c r="C832" s="340" t="s">
        <v>2989</v>
      </c>
      <c r="D832" s="340" t="s">
        <v>1590</v>
      </c>
      <c r="E832" s="349" t="str">
        <f>HYPERLINK(Table20[[#This Row],[Map Link]],Table20[[#This Row],[Map Text]])</f>
        <v>Open Map</v>
      </c>
      <c r="F832" s="340" t="s">
        <v>589</v>
      </c>
      <c r="G832" s="340" t="s">
        <v>336</v>
      </c>
      <c r="H832" s="340">
        <v>51.966422999999999</v>
      </c>
      <c r="I832" s="340">
        <v>-127.884855</v>
      </c>
      <c r="J832" s="340" t="s">
        <v>1591</v>
      </c>
      <c r="K832" s="340" t="s">
        <v>2990</v>
      </c>
      <c r="L832" s="348" t="s">
        <v>181</v>
      </c>
      <c r="M832" s="340"/>
      <c r="N832" s="340"/>
      <c r="O832" s="340"/>
      <c r="Y832" s="24"/>
      <c r="Z832" s="24"/>
      <c r="AA832" s="24"/>
      <c r="AB832" s="24"/>
      <c r="AC832" s="24"/>
      <c r="AD832" s="24"/>
      <c r="AE832" s="24"/>
      <c r="AF832" s="24"/>
      <c r="AG832" s="24"/>
      <c r="AH832" s="24"/>
      <c r="AI832" s="24"/>
      <c r="AJ832" s="24"/>
      <c r="AK832" s="24"/>
      <c r="AL832" s="24"/>
      <c r="AM832" s="24"/>
      <c r="AN832" s="24"/>
      <c r="AO832" s="24"/>
    </row>
    <row r="833" spans="2:41" x14ac:dyDescent="0.25">
      <c r="B833" s="340">
        <v>65816</v>
      </c>
      <c r="C833" s="340" t="s">
        <v>2991</v>
      </c>
      <c r="D833" s="340" t="s">
        <v>1590</v>
      </c>
      <c r="E833" s="349" t="str">
        <f>HYPERLINK(Table20[[#This Row],[Map Link]],Table20[[#This Row],[Map Text]])</f>
        <v>Open Map</v>
      </c>
      <c r="F833" s="340" t="s">
        <v>825</v>
      </c>
      <c r="G833" s="340" t="s">
        <v>826</v>
      </c>
      <c r="H833" s="340">
        <v>54.033099999999997</v>
      </c>
      <c r="I833" s="340">
        <v>-128.66828799999999</v>
      </c>
      <c r="J833" s="340" t="s">
        <v>1591</v>
      </c>
      <c r="K833" s="340" t="s">
        <v>2992</v>
      </c>
      <c r="L833" s="348" t="s">
        <v>181</v>
      </c>
      <c r="M833" s="340"/>
      <c r="N833" s="340"/>
      <c r="O833" s="340"/>
      <c r="Y833" s="24"/>
      <c r="Z833" s="24"/>
      <c r="AA833" s="24"/>
      <c r="AB833" s="24"/>
      <c r="AC833" s="24"/>
      <c r="AD833" s="24"/>
      <c r="AE833" s="24"/>
      <c r="AF833" s="24"/>
      <c r="AG833" s="24"/>
      <c r="AH833" s="24"/>
      <c r="AI833" s="24"/>
      <c r="AJ833" s="24"/>
      <c r="AK833" s="24"/>
      <c r="AL833" s="24"/>
      <c r="AM833" s="24"/>
      <c r="AN833" s="24"/>
      <c r="AO833" s="24"/>
    </row>
    <row r="834" spans="2:41" x14ac:dyDescent="0.25">
      <c r="B834" s="340">
        <v>65815</v>
      </c>
      <c r="C834" s="340" t="s">
        <v>2993</v>
      </c>
      <c r="D834" s="340" t="s">
        <v>1590</v>
      </c>
      <c r="E834" s="349" t="str">
        <f>HYPERLINK(Table20[[#This Row],[Map Link]],Table20[[#This Row],[Map Text]])</f>
        <v>Open Map</v>
      </c>
      <c r="F834" s="340" t="s">
        <v>825</v>
      </c>
      <c r="G834" s="340" t="s">
        <v>826</v>
      </c>
      <c r="H834" s="340">
        <v>53.966433000000002</v>
      </c>
      <c r="I834" s="340">
        <v>-128.65161800000001</v>
      </c>
      <c r="J834" s="340" t="s">
        <v>1591</v>
      </c>
      <c r="K834" s="340" t="s">
        <v>2994</v>
      </c>
      <c r="L834" s="348" t="s">
        <v>181</v>
      </c>
      <c r="M834" s="340"/>
      <c r="N834" s="340"/>
      <c r="O834" s="340"/>
      <c r="Y834" s="24"/>
      <c r="Z834" s="24"/>
      <c r="AA834" s="24"/>
      <c r="AB834" s="24"/>
      <c r="AC834" s="24"/>
      <c r="AD834" s="24"/>
      <c r="AE834" s="24"/>
      <c r="AF834" s="24"/>
      <c r="AG834" s="24"/>
      <c r="AH834" s="24"/>
      <c r="AI834" s="24"/>
      <c r="AJ834" s="24"/>
      <c r="AK834" s="24"/>
      <c r="AL834" s="24"/>
      <c r="AM834" s="24"/>
      <c r="AN834" s="24"/>
      <c r="AO834" s="24"/>
    </row>
    <row r="835" spans="2:41" x14ac:dyDescent="0.25">
      <c r="B835" s="340">
        <v>38016</v>
      </c>
      <c r="C835" s="340" t="s">
        <v>2995</v>
      </c>
      <c r="D835" s="340" t="s">
        <v>1036</v>
      </c>
      <c r="E835" s="349" t="str">
        <f>HYPERLINK(Table20[[#This Row],[Map Link]],Table20[[#This Row],[Map Text]])</f>
        <v>Open Map</v>
      </c>
      <c r="F835" s="340" t="s">
        <v>825</v>
      </c>
      <c r="G835" s="340" t="s">
        <v>826</v>
      </c>
      <c r="H835" s="340">
        <v>53.975000000000001</v>
      </c>
      <c r="I835" s="340">
        <v>-128.65</v>
      </c>
      <c r="J835" s="340" t="s">
        <v>1591</v>
      </c>
      <c r="K835" s="340" t="s">
        <v>2996</v>
      </c>
      <c r="L835" s="348" t="s">
        <v>103</v>
      </c>
      <c r="M835" s="340"/>
      <c r="N835" s="340"/>
      <c r="O835" s="340"/>
      <c r="Y835" s="24"/>
      <c r="Z835" s="24"/>
      <c r="AA835" s="24"/>
      <c r="AB835" s="24"/>
      <c r="AC835" s="24"/>
      <c r="AD835" s="24"/>
      <c r="AE835" s="24"/>
      <c r="AF835" s="24"/>
      <c r="AG835" s="24"/>
      <c r="AH835" s="24"/>
      <c r="AI835" s="24"/>
      <c r="AJ835" s="24"/>
      <c r="AK835" s="24"/>
      <c r="AL835" s="24"/>
      <c r="AM835" s="24"/>
      <c r="AN835" s="24"/>
      <c r="AO835" s="24"/>
    </row>
    <row r="836" spans="2:41" x14ac:dyDescent="0.25">
      <c r="B836" s="340">
        <v>65814</v>
      </c>
      <c r="C836" s="340" t="s">
        <v>2997</v>
      </c>
      <c r="D836" s="340" t="s">
        <v>1590</v>
      </c>
      <c r="E836" s="349" t="str">
        <f>HYPERLINK(Table20[[#This Row],[Map Link]],Table20[[#This Row],[Map Text]])</f>
        <v>Open Map</v>
      </c>
      <c r="F836" s="340" t="s">
        <v>825</v>
      </c>
      <c r="G836" s="340" t="s">
        <v>826</v>
      </c>
      <c r="H836" s="340">
        <v>53.899763</v>
      </c>
      <c r="I836" s="340">
        <v>-128.784953</v>
      </c>
      <c r="J836" s="340" t="s">
        <v>1591</v>
      </c>
      <c r="K836" s="340" t="s">
        <v>2998</v>
      </c>
      <c r="L836" s="348" t="s">
        <v>181</v>
      </c>
      <c r="M836" s="340"/>
      <c r="N836" s="340"/>
      <c r="O836" s="340"/>
      <c r="Y836" s="24"/>
      <c r="Z836" s="24"/>
      <c r="AA836" s="24"/>
      <c r="AB836" s="24"/>
      <c r="AC836" s="24"/>
      <c r="AD836" s="24"/>
      <c r="AE836" s="24"/>
      <c r="AF836" s="24"/>
      <c r="AG836" s="24"/>
      <c r="AH836" s="24"/>
      <c r="AI836" s="24"/>
      <c r="AJ836" s="24"/>
      <c r="AK836" s="24"/>
      <c r="AL836" s="24"/>
      <c r="AM836" s="24"/>
      <c r="AN836" s="24"/>
      <c r="AO836" s="24"/>
    </row>
    <row r="837" spans="2:41" x14ac:dyDescent="0.25">
      <c r="B837" s="340">
        <v>65048</v>
      </c>
      <c r="C837" s="340" t="s">
        <v>2999</v>
      </c>
      <c r="D837" s="340" t="s">
        <v>1590</v>
      </c>
      <c r="E837" s="349" t="str">
        <f>HYPERLINK(Table20[[#This Row],[Map Link]],Table20[[#This Row],[Map Text]])</f>
        <v>Open Map</v>
      </c>
      <c r="F837" s="340" t="s">
        <v>825</v>
      </c>
      <c r="G837" s="340" t="s">
        <v>826</v>
      </c>
      <c r="H837" s="340">
        <v>52.599753999999997</v>
      </c>
      <c r="I837" s="340">
        <v>-128.534897</v>
      </c>
      <c r="J837" s="340" t="s">
        <v>1591</v>
      </c>
      <c r="K837" s="340" t="s">
        <v>3000</v>
      </c>
      <c r="L837" s="348" t="s">
        <v>181</v>
      </c>
      <c r="M837" s="340"/>
      <c r="N837" s="340"/>
      <c r="O837" s="340"/>
      <c r="Y837" s="24"/>
      <c r="Z837" s="24"/>
      <c r="AA837" s="24"/>
      <c r="AB837" s="24"/>
      <c r="AC837" s="24"/>
      <c r="AD837" s="24"/>
      <c r="AE837" s="24"/>
      <c r="AF837" s="24"/>
      <c r="AG837" s="24"/>
      <c r="AH837" s="24"/>
      <c r="AI837" s="24"/>
      <c r="AJ837" s="24"/>
      <c r="AK837" s="24"/>
      <c r="AL837" s="24"/>
      <c r="AM837" s="24"/>
      <c r="AN837" s="24"/>
      <c r="AO837" s="24"/>
    </row>
    <row r="838" spans="2:41" x14ac:dyDescent="0.25">
      <c r="B838" s="340">
        <v>36122</v>
      </c>
      <c r="C838" s="340" t="s">
        <v>842</v>
      </c>
      <c r="D838" s="340" t="s">
        <v>1728</v>
      </c>
      <c r="E838" s="349" t="str">
        <f>HYPERLINK(Table20[[#This Row],[Map Link]],Table20[[#This Row],[Map Text]])</f>
        <v>Open Map</v>
      </c>
      <c r="F838" s="340" t="s">
        <v>825</v>
      </c>
      <c r="G838" s="340" t="s">
        <v>826</v>
      </c>
      <c r="H838" s="340">
        <v>54.053333000000002</v>
      </c>
      <c r="I838" s="340">
        <v>-128.65222199999999</v>
      </c>
      <c r="J838" s="340" t="s">
        <v>1591</v>
      </c>
      <c r="K838" s="340" t="s">
        <v>3001</v>
      </c>
      <c r="L838" s="348" t="s">
        <v>103</v>
      </c>
      <c r="M838" s="340"/>
      <c r="N838" s="340"/>
      <c r="O838" s="340"/>
      <c r="Y838" s="24"/>
      <c r="Z838" s="24"/>
      <c r="AA838" s="24"/>
      <c r="AB838" s="24"/>
      <c r="AC838" s="24"/>
      <c r="AD838" s="24"/>
      <c r="AE838" s="24"/>
      <c r="AF838" s="24"/>
      <c r="AG838" s="24"/>
      <c r="AH838" s="24"/>
      <c r="AI838" s="24"/>
      <c r="AJ838" s="24"/>
      <c r="AK838" s="24"/>
      <c r="AL838" s="24"/>
      <c r="AM838" s="24"/>
      <c r="AN838" s="24"/>
      <c r="AO838" s="24"/>
    </row>
    <row r="839" spans="2:41" x14ac:dyDescent="0.25">
      <c r="B839" s="340">
        <v>65316</v>
      </c>
      <c r="C839" s="340" t="s">
        <v>3002</v>
      </c>
      <c r="D839" s="340" t="s">
        <v>1590</v>
      </c>
      <c r="E839" s="349" t="str">
        <f>HYPERLINK(Table20[[#This Row],[Map Link]],Table20[[#This Row],[Map Text]])</f>
        <v>Open Map</v>
      </c>
      <c r="F839" s="340" t="s">
        <v>837</v>
      </c>
      <c r="G839" s="340" t="s">
        <v>826</v>
      </c>
      <c r="H839" s="340">
        <v>53.633087000000003</v>
      </c>
      <c r="I839" s="340">
        <v>-129.268291</v>
      </c>
      <c r="J839" s="340" t="s">
        <v>1591</v>
      </c>
      <c r="K839" s="340" t="s">
        <v>3003</v>
      </c>
      <c r="L839" s="348" t="s">
        <v>181</v>
      </c>
      <c r="M839" s="340"/>
      <c r="N839" s="340"/>
      <c r="O839" s="340"/>
      <c r="Y839" s="24"/>
      <c r="Z839" s="24"/>
      <c r="AA839" s="24"/>
      <c r="AB839" s="24"/>
      <c r="AC839" s="24"/>
      <c r="AD839" s="24"/>
      <c r="AE839" s="24"/>
      <c r="AF839" s="24"/>
      <c r="AG839" s="24"/>
      <c r="AH839" s="24"/>
      <c r="AI839" s="24"/>
      <c r="AJ839" s="24"/>
      <c r="AK839" s="24"/>
      <c r="AL839" s="24"/>
      <c r="AM839" s="24"/>
      <c r="AN839" s="24"/>
      <c r="AO839" s="24"/>
    </row>
    <row r="840" spans="2:41" x14ac:dyDescent="0.25">
      <c r="B840" s="340">
        <v>38644</v>
      </c>
      <c r="C840" s="340" t="s">
        <v>3004</v>
      </c>
      <c r="D840" s="340" t="s">
        <v>1036</v>
      </c>
      <c r="E840" s="349" t="str">
        <f>HYPERLINK(Table20[[#This Row],[Map Link]],Table20[[#This Row],[Map Text]])</f>
        <v>Open Map</v>
      </c>
      <c r="F840" s="340" t="s">
        <v>837</v>
      </c>
      <c r="G840" s="340" t="s">
        <v>826</v>
      </c>
      <c r="H840" s="340">
        <v>53.795555999999998</v>
      </c>
      <c r="I840" s="340">
        <v>-130.431389</v>
      </c>
      <c r="J840" s="340" t="s">
        <v>1591</v>
      </c>
      <c r="K840" s="340" t="s">
        <v>3005</v>
      </c>
      <c r="L840" s="348" t="s">
        <v>103</v>
      </c>
      <c r="M840" s="340"/>
      <c r="N840" s="340"/>
      <c r="O840" s="340"/>
      <c r="Y840" s="24"/>
      <c r="Z840" s="24"/>
      <c r="AA840" s="24"/>
      <c r="AB840" s="24"/>
      <c r="AC840" s="24"/>
      <c r="AD840" s="24"/>
      <c r="AE840" s="24"/>
      <c r="AF840" s="24"/>
      <c r="AG840" s="24"/>
      <c r="AH840" s="24"/>
      <c r="AI840" s="24"/>
      <c r="AJ840" s="24"/>
      <c r="AK840" s="24"/>
      <c r="AL840" s="24"/>
      <c r="AM840" s="24"/>
      <c r="AN840" s="24"/>
      <c r="AO840" s="24"/>
    </row>
    <row r="841" spans="2:41" x14ac:dyDescent="0.25">
      <c r="B841" s="340">
        <v>65412</v>
      </c>
      <c r="C841" s="340" t="s">
        <v>3006</v>
      </c>
      <c r="D841" s="340" t="s">
        <v>1590</v>
      </c>
      <c r="E841" s="349" t="str">
        <f>HYPERLINK(Table20[[#This Row],[Map Link]],Table20[[#This Row],[Map Text]])</f>
        <v>Open Map</v>
      </c>
      <c r="F841" s="340" t="s">
        <v>837</v>
      </c>
      <c r="G841" s="340" t="s">
        <v>826</v>
      </c>
      <c r="H841" s="340">
        <v>53.249743000000002</v>
      </c>
      <c r="I841" s="340">
        <v>-129.78495899999999</v>
      </c>
      <c r="J841" s="340" t="s">
        <v>1591</v>
      </c>
      <c r="K841" s="340" t="s">
        <v>3007</v>
      </c>
      <c r="L841" s="348" t="s">
        <v>181</v>
      </c>
      <c r="M841" s="340"/>
      <c r="N841" s="340"/>
      <c r="O841" s="340"/>
      <c r="Y841" s="24"/>
      <c r="Z841" s="24"/>
      <c r="AA841" s="24"/>
      <c r="AB841" s="24"/>
      <c r="AC841" s="24"/>
      <c r="AD841" s="24"/>
      <c r="AE841" s="24"/>
      <c r="AF841" s="24"/>
      <c r="AG841" s="24"/>
      <c r="AH841" s="24"/>
      <c r="AI841" s="24"/>
      <c r="AJ841" s="24"/>
      <c r="AK841" s="24"/>
      <c r="AL841" s="24"/>
      <c r="AM841" s="24"/>
      <c r="AN841" s="24"/>
      <c r="AO841" s="24"/>
    </row>
    <row r="842" spans="2:41" x14ac:dyDescent="0.25">
      <c r="B842" s="340">
        <v>63621</v>
      </c>
      <c r="C842" s="340" t="s">
        <v>3008</v>
      </c>
      <c r="D842" s="340" t="s">
        <v>1590</v>
      </c>
      <c r="E842" s="349" t="str">
        <f>HYPERLINK(Table20[[#This Row],[Map Link]],Table20[[#This Row],[Map Text]])</f>
        <v>Open Map</v>
      </c>
      <c r="F842" s="340" t="s">
        <v>825</v>
      </c>
      <c r="G842" s="340" t="s">
        <v>826</v>
      </c>
      <c r="H842" s="340">
        <v>53.251389000000003</v>
      </c>
      <c r="I842" s="340">
        <v>-127.875</v>
      </c>
      <c r="J842" s="340" t="s">
        <v>1591</v>
      </c>
      <c r="K842" s="340" t="s">
        <v>3009</v>
      </c>
      <c r="L842" s="348" t="s">
        <v>181</v>
      </c>
      <c r="M842" s="340"/>
      <c r="N842" s="340"/>
      <c r="O842" s="340"/>
      <c r="Y842" s="24"/>
      <c r="Z842" s="24"/>
      <c r="AA842" s="24"/>
      <c r="AB842" s="24"/>
      <c r="AC842" s="24"/>
      <c r="AD842" s="24"/>
      <c r="AE842" s="24"/>
      <c r="AF842" s="24"/>
      <c r="AG842" s="24"/>
      <c r="AH842" s="24"/>
      <c r="AI842" s="24"/>
      <c r="AJ842" s="24"/>
      <c r="AK842" s="24"/>
      <c r="AL842" s="24"/>
      <c r="AM842" s="24"/>
      <c r="AN842" s="24"/>
      <c r="AO842" s="24"/>
    </row>
    <row r="843" spans="2:41" x14ac:dyDescent="0.25">
      <c r="B843" s="340">
        <v>65336</v>
      </c>
      <c r="C843" s="340" t="s">
        <v>3010</v>
      </c>
      <c r="D843" s="340" t="s">
        <v>1590</v>
      </c>
      <c r="E843" s="349" t="str">
        <f>HYPERLINK(Table20[[#This Row],[Map Link]],Table20[[#This Row],[Map Text]])</f>
        <v>Open Map</v>
      </c>
      <c r="F843" s="340" t="s">
        <v>837</v>
      </c>
      <c r="G843" s="340" t="s">
        <v>826</v>
      </c>
      <c r="H843" s="340">
        <v>53.500300000000003</v>
      </c>
      <c r="I843" s="340">
        <v>-129.87080499999999</v>
      </c>
      <c r="J843" s="340" t="s">
        <v>1591</v>
      </c>
      <c r="K843" s="340" t="s">
        <v>3011</v>
      </c>
      <c r="L843" s="348" t="s">
        <v>181</v>
      </c>
      <c r="M843" s="340"/>
      <c r="N843" s="340"/>
      <c r="O843" s="340"/>
      <c r="Y843" s="24"/>
      <c r="Z843" s="24"/>
      <c r="AA843" s="24"/>
      <c r="AB843" s="24"/>
      <c r="AC843" s="24"/>
      <c r="AD843" s="24"/>
      <c r="AE843" s="24"/>
      <c r="AF843" s="24"/>
      <c r="AG843" s="24"/>
      <c r="AH843" s="24"/>
      <c r="AI843" s="24"/>
      <c r="AJ843" s="24"/>
      <c r="AK843" s="24"/>
      <c r="AL843" s="24"/>
      <c r="AM843" s="24"/>
      <c r="AN843" s="24"/>
      <c r="AO843" s="24"/>
    </row>
    <row r="844" spans="2:41" x14ac:dyDescent="0.25">
      <c r="B844" s="340">
        <v>65402</v>
      </c>
      <c r="C844" s="340" t="s">
        <v>3012</v>
      </c>
      <c r="D844" s="340" t="s">
        <v>1590</v>
      </c>
      <c r="E844" s="349" t="str">
        <f>HYPERLINK(Table20[[#This Row],[Map Link]],Table20[[#This Row],[Map Text]])</f>
        <v>Open Map</v>
      </c>
      <c r="F844" s="340" t="s">
        <v>837</v>
      </c>
      <c r="G844" s="340" t="s">
        <v>826</v>
      </c>
      <c r="H844" s="340">
        <v>53.500300000000003</v>
      </c>
      <c r="I844" s="340">
        <v>-129.86997099999999</v>
      </c>
      <c r="J844" s="340" t="s">
        <v>1591</v>
      </c>
      <c r="K844" s="340" t="s">
        <v>3013</v>
      </c>
      <c r="L844" s="348" t="s">
        <v>181</v>
      </c>
      <c r="M844" s="340"/>
      <c r="N844" s="340"/>
      <c r="O844" s="340"/>
      <c r="Y844" s="24"/>
      <c r="Z844" s="24"/>
      <c r="AA844" s="24"/>
      <c r="AB844" s="24"/>
      <c r="AC844" s="24"/>
      <c r="AD844" s="24"/>
      <c r="AE844" s="24"/>
      <c r="AF844" s="24"/>
      <c r="AG844" s="24"/>
      <c r="AH844" s="24"/>
      <c r="AI844" s="24"/>
      <c r="AJ844" s="24"/>
      <c r="AK844" s="24"/>
      <c r="AL844" s="24"/>
      <c r="AM844" s="24"/>
      <c r="AN844" s="24"/>
      <c r="AO844" s="24"/>
    </row>
    <row r="845" spans="2:41" x14ac:dyDescent="0.25">
      <c r="B845" s="340">
        <v>35446</v>
      </c>
      <c r="C845" s="340" t="s">
        <v>3014</v>
      </c>
      <c r="D845" s="340" t="s">
        <v>1597</v>
      </c>
      <c r="E845" s="349" t="str">
        <f>HYPERLINK(Table20[[#This Row],[Map Link]],Table20[[#This Row],[Map Text]])</f>
        <v>Open Map</v>
      </c>
      <c r="F845" s="340" t="s">
        <v>837</v>
      </c>
      <c r="G845" s="340" t="s">
        <v>826</v>
      </c>
      <c r="H845" s="340">
        <v>54.166373999999998</v>
      </c>
      <c r="I845" s="340">
        <v>-133.018427</v>
      </c>
      <c r="J845" s="340" t="s">
        <v>1591</v>
      </c>
      <c r="K845" s="340" t="s">
        <v>3015</v>
      </c>
      <c r="L845" s="348" t="s">
        <v>103</v>
      </c>
      <c r="M845" s="340"/>
      <c r="N845" s="340"/>
      <c r="O845" s="340"/>
      <c r="Y845" s="24"/>
      <c r="Z845" s="24"/>
      <c r="AA845" s="24"/>
      <c r="AB845" s="24"/>
      <c r="AC845" s="24"/>
      <c r="AD845" s="24"/>
      <c r="AE845" s="24"/>
      <c r="AF845" s="24"/>
      <c r="AG845" s="24"/>
      <c r="AH845" s="24"/>
      <c r="AI845" s="24"/>
      <c r="AJ845" s="24"/>
      <c r="AK845" s="24"/>
      <c r="AL845" s="24"/>
      <c r="AM845" s="24"/>
      <c r="AN845" s="24"/>
      <c r="AO845" s="24"/>
    </row>
    <row r="846" spans="2:41" x14ac:dyDescent="0.25">
      <c r="B846" s="340">
        <v>65395</v>
      </c>
      <c r="C846" s="340" t="s">
        <v>3016</v>
      </c>
      <c r="D846" s="340" t="s">
        <v>1590</v>
      </c>
      <c r="E846" s="349" t="str">
        <f>HYPERLINK(Table20[[#This Row],[Map Link]],Table20[[#This Row],[Map Text]])</f>
        <v>Open Map</v>
      </c>
      <c r="F846" s="340" t="s">
        <v>837</v>
      </c>
      <c r="G846" s="340" t="s">
        <v>826</v>
      </c>
      <c r="H846" s="340">
        <v>53.899745000000003</v>
      </c>
      <c r="I846" s="340">
        <v>-130.15166300000001</v>
      </c>
      <c r="J846" s="340" t="s">
        <v>1591</v>
      </c>
      <c r="K846" s="340" t="s">
        <v>3017</v>
      </c>
      <c r="L846" s="348" t="s">
        <v>181</v>
      </c>
      <c r="M846" s="340"/>
      <c r="N846" s="340"/>
      <c r="O846" s="340"/>
      <c r="Y846" s="24"/>
      <c r="Z846" s="24"/>
      <c r="AA846" s="24"/>
      <c r="AB846" s="24"/>
      <c r="AC846" s="24"/>
      <c r="AD846" s="24"/>
      <c r="AE846" s="24"/>
      <c r="AF846" s="24"/>
      <c r="AG846" s="24"/>
      <c r="AH846" s="24"/>
      <c r="AI846" s="24"/>
      <c r="AJ846" s="24"/>
      <c r="AK846" s="24"/>
      <c r="AL846" s="24"/>
      <c r="AM846" s="24"/>
      <c r="AN846" s="24"/>
      <c r="AO846" s="24"/>
    </row>
    <row r="847" spans="2:41" x14ac:dyDescent="0.25">
      <c r="B847" s="340">
        <v>65407</v>
      </c>
      <c r="C847" s="340" t="s">
        <v>3018</v>
      </c>
      <c r="D847" s="340" t="s">
        <v>1590</v>
      </c>
      <c r="E847" s="349" t="str">
        <f>HYPERLINK(Table20[[#This Row],[Map Link]],Table20[[#This Row],[Map Text]])</f>
        <v>Open Map</v>
      </c>
      <c r="F847" s="340" t="s">
        <v>837</v>
      </c>
      <c r="G847" s="340" t="s">
        <v>826</v>
      </c>
      <c r="H847" s="340">
        <v>53.899746999999998</v>
      </c>
      <c r="I847" s="340">
        <v>-130.018325</v>
      </c>
      <c r="J847" s="340" t="s">
        <v>1591</v>
      </c>
      <c r="K847" s="340" t="s">
        <v>3019</v>
      </c>
      <c r="L847" s="348" t="s">
        <v>181</v>
      </c>
      <c r="M847" s="340"/>
      <c r="N847" s="340"/>
      <c r="O847" s="340"/>
      <c r="Y847" s="24"/>
      <c r="Z847" s="24"/>
      <c r="AA847" s="24"/>
      <c r="AB847" s="24"/>
      <c r="AC847" s="24"/>
      <c r="AD847" s="24"/>
      <c r="AE847" s="24"/>
      <c r="AF847" s="24"/>
      <c r="AG847" s="24"/>
      <c r="AH847" s="24"/>
      <c r="AI847" s="24"/>
      <c r="AJ847" s="24"/>
      <c r="AK847" s="24"/>
      <c r="AL847" s="24"/>
      <c r="AM847" s="24"/>
      <c r="AN847" s="24"/>
      <c r="AO847" s="24"/>
    </row>
    <row r="848" spans="2:41" x14ac:dyDescent="0.25">
      <c r="B848" s="340">
        <v>28410</v>
      </c>
      <c r="C848" s="340" t="s">
        <v>3020</v>
      </c>
      <c r="D848" s="340" t="s">
        <v>1036</v>
      </c>
      <c r="E848" s="349" t="str">
        <f>HYPERLINK(Table20[[#This Row],[Map Link]],Table20[[#This Row],[Map Text]])</f>
        <v>Open Map</v>
      </c>
      <c r="F848" s="340" t="s">
        <v>825</v>
      </c>
      <c r="G848" s="340" t="s">
        <v>826</v>
      </c>
      <c r="H848" s="340">
        <v>52.583086999999999</v>
      </c>
      <c r="I848" s="340">
        <v>-128.51822899999999</v>
      </c>
      <c r="J848" s="340" t="s">
        <v>1591</v>
      </c>
      <c r="K848" s="340" t="s">
        <v>3021</v>
      </c>
      <c r="L848" s="348" t="s">
        <v>103</v>
      </c>
      <c r="M848" s="340"/>
      <c r="N848" s="340"/>
      <c r="O848" s="340"/>
      <c r="Y848" s="24"/>
      <c r="Z848" s="24"/>
      <c r="AA848" s="24"/>
      <c r="AB848" s="24"/>
      <c r="AC848" s="24"/>
      <c r="AD848" s="24"/>
      <c r="AE848" s="24"/>
      <c r="AF848" s="24"/>
      <c r="AG848" s="24"/>
      <c r="AH848" s="24"/>
      <c r="AI848" s="24"/>
      <c r="AJ848" s="24"/>
      <c r="AK848" s="24"/>
      <c r="AL848" s="24"/>
      <c r="AM848" s="24"/>
      <c r="AN848" s="24"/>
      <c r="AO848" s="24"/>
    </row>
    <row r="849" spans="2:41" x14ac:dyDescent="0.25">
      <c r="B849" s="340">
        <v>65384</v>
      </c>
      <c r="C849" s="340" t="s">
        <v>3022</v>
      </c>
      <c r="D849" s="340" t="s">
        <v>1590</v>
      </c>
      <c r="E849" s="349" t="str">
        <f>HYPERLINK(Table20[[#This Row],[Map Link]],Table20[[#This Row],[Map Text]])</f>
        <v>Open Map</v>
      </c>
      <c r="F849" s="340" t="s">
        <v>600</v>
      </c>
      <c r="G849" s="340" t="s">
        <v>336</v>
      </c>
      <c r="H849" s="340">
        <v>50.599756999999997</v>
      </c>
      <c r="I849" s="340">
        <v>-127.168122</v>
      </c>
      <c r="J849" s="340" t="s">
        <v>1591</v>
      </c>
      <c r="K849" s="340" t="s">
        <v>3023</v>
      </c>
      <c r="L849" s="348" t="s">
        <v>181</v>
      </c>
      <c r="M849" s="340"/>
      <c r="N849" s="340"/>
      <c r="O849" s="340"/>
      <c r="Y849" s="24"/>
      <c r="Z849" s="24"/>
      <c r="AA849" s="24"/>
      <c r="AB849" s="24"/>
      <c r="AC849" s="24"/>
      <c r="AD849" s="24"/>
      <c r="AE849" s="24"/>
      <c r="AF849" s="24"/>
      <c r="AG849" s="24"/>
      <c r="AH849" s="24"/>
      <c r="AI849" s="24"/>
      <c r="AJ849" s="24"/>
      <c r="AK849" s="24"/>
      <c r="AL849" s="24"/>
      <c r="AM849" s="24"/>
      <c r="AN849" s="24"/>
      <c r="AO849" s="24"/>
    </row>
    <row r="850" spans="2:41" x14ac:dyDescent="0.25">
      <c r="B850" s="340">
        <v>59982</v>
      </c>
      <c r="C850" s="340" t="s">
        <v>3024</v>
      </c>
      <c r="D850" s="340" t="s">
        <v>1590</v>
      </c>
      <c r="E850" s="349" t="str">
        <f>HYPERLINK(Table20[[#This Row],[Map Link]],Table20[[#This Row],[Map Text]])</f>
        <v>Open Map</v>
      </c>
      <c r="F850" s="340" t="s">
        <v>589</v>
      </c>
      <c r="G850" s="340" t="s">
        <v>336</v>
      </c>
      <c r="H850" s="340">
        <v>52.199779999999997</v>
      </c>
      <c r="I850" s="340">
        <v>-128.16569999999999</v>
      </c>
      <c r="J850" s="340" t="s">
        <v>1591</v>
      </c>
      <c r="K850" s="340" t="s">
        <v>3025</v>
      </c>
      <c r="L850" s="348" t="s">
        <v>181</v>
      </c>
      <c r="M850" s="340"/>
      <c r="N850" s="340"/>
      <c r="O850" s="340"/>
      <c r="Y850" s="24"/>
      <c r="Z850" s="24"/>
      <c r="AA850" s="24"/>
      <c r="AB850" s="24"/>
      <c r="AC850" s="24"/>
      <c r="AD850" s="24"/>
      <c r="AE850" s="24"/>
      <c r="AF850" s="24"/>
      <c r="AG850" s="24"/>
      <c r="AH850" s="24"/>
      <c r="AI850" s="24"/>
      <c r="AJ850" s="24"/>
      <c r="AK850" s="24"/>
      <c r="AL850" s="24"/>
      <c r="AM850" s="24"/>
      <c r="AN850" s="24"/>
      <c r="AO850" s="24"/>
    </row>
    <row r="851" spans="2:41" x14ac:dyDescent="0.25">
      <c r="B851" s="340">
        <v>64740</v>
      </c>
      <c r="C851" s="340" t="s">
        <v>3026</v>
      </c>
      <c r="D851" s="340" t="s">
        <v>1590</v>
      </c>
      <c r="E851" s="349" t="str">
        <f>HYPERLINK(Table20[[#This Row],[Map Link]],Table20[[#This Row],[Map Text]])</f>
        <v>Open Map</v>
      </c>
      <c r="F851" s="340" t="s">
        <v>837</v>
      </c>
      <c r="G851" s="340" t="s">
        <v>826</v>
      </c>
      <c r="H851" s="340">
        <v>54.533084000000002</v>
      </c>
      <c r="I851" s="340">
        <v>-130.26835800000001</v>
      </c>
      <c r="J851" s="340" t="s">
        <v>1591</v>
      </c>
      <c r="K851" s="340" t="s">
        <v>3027</v>
      </c>
      <c r="L851" s="348" t="s">
        <v>181</v>
      </c>
      <c r="M851" s="340"/>
      <c r="N851" s="340"/>
      <c r="O851" s="340"/>
      <c r="Y851" s="24"/>
      <c r="Z851" s="24"/>
      <c r="AA851" s="24"/>
      <c r="AB851" s="24"/>
      <c r="AC851" s="24"/>
      <c r="AD851" s="24"/>
      <c r="AE851" s="24"/>
      <c r="AF851" s="24"/>
      <c r="AG851" s="24"/>
      <c r="AH851" s="24"/>
      <c r="AI851" s="24"/>
      <c r="AJ851" s="24"/>
      <c r="AK851" s="24"/>
      <c r="AL851" s="24"/>
      <c r="AM851" s="24"/>
      <c r="AN851" s="24"/>
      <c r="AO851" s="24"/>
    </row>
    <row r="852" spans="2:41" x14ac:dyDescent="0.25">
      <c r="B852" s="340">
        <v>64744</v>
      </c>
      <c r="C852" s="340" t="s">
        <v>3028</v>
      </c>
      <c r="D852" s="340" t="s">
        <v>1590</v>
      </c>
      <c r="E852" s="349" t="str">
        <f>HYPERLINK(Table20[[#This Row],[Map Link]],Table20[[#This Row],[Map Text]])</f>
        <v>Open Map</v>
      </c>
      <c r="F852" s="340" t="s">
        <v>837</v>
      </c>
      <c r="G852" s="340" t="s">
        <v>826</v>
      </c>
      <c r="H852" s="340">
        <v>53.933084999999998</v>
      </c>
      <c r="I852" s="340">
        <v>-129.66831500000001</v>
      </c>
      <c r="J852" s="340" t="s">
        <v>1591</v>
      </c>
      <c r="K852" s="340" t="s">
        <v>3029</v>
      </c>
      <c r="L852" s="348" t="s">
        <v>181</v>
      </c>
      <c r="M852" s="340"/>
      <c r="N852" s="340"/>
      <c r="O852" s="340"/>
      <c r="Y852" s="24"/>
      <c r="Z852" s="24"/>
      <c r="AA852" s="24"/>
      <c r="AB852" s="24"/>
      <c r="AC852" s="24"/>
      <c r="AD852" s="24"/>
      <c r="AE852" s="24"/>
      <c r="AF852" s="24"/>
      <c r="AG852" s="24"/>
      <c r="AH852" s="24"/>
      <c r="AI852" s="24"/>
      <c r="AJ852" s="24"/>
      <c r="AK852" s="24"/>
      <c r="AL852" s="24"/>
      <c r="AM852" s="24"/>
      <c r="AN852" s="24"/>
      <c r="AO852" s="24"/>
    </row>
    <row r="853" spans="2:41" x14ac:dyDescent="0.25">
      <c r="B853" s="340">
        <v>25640</v>
      </c>
      <c r="C853" s="340" t="s">
        <v>3030</v>
      </c>
      <c r="D853" s="340" t="s">
        <v>1036</v>
      </c>
      <c r="E853" s="349" t="str">
        <f>HYPERLINK(Table20[[#This Row],[Map Link]],Table20[[#This Row],[Map Text]])</f>
        <v>Open Map</v>
      </c>
      <c r="F853" s="340" t="s">
        <v>600</v>
      </c>
      <c r="G853" s="340" t="s">
        <v>336</v>
      </c>
      <c r="H853" s="340">
        <v>50.533093999999998</v>
      </c>
      <c r="I853" s="340">
        <v>-126.851444</v>
      </c>
      <c r="J853" s="340" t="s">
        <v>1591</v>
      </c>
      <c r="K853" s="340" t="s">
        <v>3031</v>
      </c>
      <c r="L853" s="348" t="s">
        <v>103</v>
      </c>
      <c r="M853" s="340"/>
      <c r="N853" s="340"/>
      <c r="O853" s="340"/>
      <c r="Y853" s="24"/>
      <c r="Z853" s="24"/>
      <c r="AA853" s="24"/>
      <c r="AB853" s="24"/>
      <c r="AC853" s="24"/>
      <c r="AD853" s="24"/>
      <c r="AE853" s="24"/>
      <c r="AF853" s="24"/>
      <c r="AG853" s="24"/>
      <c r="AH853" s="24"/>
      <c r="AI853" s="24"/>
      <c r="AJ853" s="24"/>
      <c r="AK853" s="24"/>
      <c r="AL853" s="24"/>
      <c r="AM853" s="24"/>
      <c r="AN853" s="24"/>
      <c r="AO853" s="24"/>
    </row>
    <row r="854" spans="2:41" x14ac:dyDescent="0.25">
      <c r="B854" s="340">
        <v>65480</v>
      </c>
      <c r="C854" s="340" t="s">
        <v>3032</v>
      </c>
      <c r="D854" s="340" t="s">
        <v>1590</v>
      </c>
      <c r="E854" s="349" t="str">
        <f>HYPERLINK(Table20[[#This Row],[Map Link]],Table20[[#This Row],[Map Text]])</f>
        <v>Open Map</v>
      </c>
      <c r="F854" s="340" t="s">
        <v>600</v>
      </c>
      <c r="G854" s="340" t="s">
        <v>336</v>
      </c>
      <c r="H854" s="340">
        <v>51.149760999999998</v>
      </c>
      <c r="I854" s="340">
        <v>-127.101471</v>
      </c>
      <c r="J854" s="340" t="s">
        <v>1591</v>
      </c>
      <c r="K854" s="340" t="s">
        <v>3033</v>
      </c>
      <c r="L854" s="348" t="s">
        <v>181</v>
      </c>
      <c r="M854" s="340"/>
      <c r="N854" s="340"/>
      <c r="O854" s="340"/>
      <c r="Y854" s="24"/>
      <c r="Z854" s="24"/>
      <c r="AA854" s="24"/>
      <c r="AB854" s="24"/>
      <c r="AC854" s="24"/>
      <c r="AD854" s="24"/>
      <c r="AE854" s="24"/>
      <c r="AF854" s="24"/>
      <c r="AG854" s="24"/>
      <c r="AH854" s="24"/>
      <c r="AI854" s="24"/>
      <c r="AJ854" s="24"/>
      <c r="AK854" s="24"/>
      <c r="AL854" s="24"/>
      <c r="AM854" s="24"/>
      <c r="AN854" s="24"/>
      <c r="AO854" s="24"/>
    </row>
    <row r="855" spans="2:41" x14ac:dyDescent="0.25">
      <c r="B855" s="340">
        <v>64988</v>
      </c>
      <c r="C855" s="340" t="s">
        <v>3034</v>
      </c>
      <c r="D855" s="340" t="s">
        <v>1590</v>
      </c>
      <c r="E855" s="349" t="str">
        <f>HYPERLINK(Table20[[#This Row],[Map Link]],Table20[[#This Row],[Map Text]])</f>
        <v>Open Map</v>
      </c>
      <c r="F855" s="340" t="s">
        <v>589</v>
      </c>
      <c r="G855" s="340" t="s">
        <v>336</v>
      </c>
      <c r="H855" s="340">
        <v>52.283087999999999</v>
      </c>
      <c r="I855" s="340">
        <v>-128.20154199999999</v>
      </c>
      <c r="J855" s="340" t="s">
        <v>1591</v>
      </c>
      <c r="K855" s="340" t="s">
        <v>3035</v>
      </c>
      <c r="L855" s="348" t="s">
        <v>181</v>
      </c>
      <c r="M855" s="340"/>
      <c r="N855" s="340"/>
      <c r="O855" s="340"/>
      <c r="Y855" s="24"/>
      <c r="Z855" s="24"/>
      <c r="AA855" s="24"/>
      <c r="AB855" s="24"/>
      <c r="AC855" s="24"/>
      <c r="AD855" s="24"/>
      <c r="AE855" s="24"/>
      <c r="AF855" s="24"/>
      <c r="AG855" s="24"/>
      <c r="AH855" s="24"/>
      <c r="AI855" s="24"/>
      <c r="AJ855" s="24"/>
      <c r="AK855" s="24"/>
      <c r="AL855" s="24"/>
      <c r="AM855" s="24"/>
      <c r="AN855" s="24"/>
      <c r="AO855" s="24"/>
    </row>
    <row r="856" spans="2:41" x14ac:dyDescent="0.25">
      <c r="B856" s="340">
        <v>65410</v>
      </c>
      <c r="C856" s="340" t="s">
        <v>3036</v>
      </c>
      <c r="D856" s="340" t="s">
        <v>1590</v>
      </c>
      <c r="E856" s="349" t="str">
        <f>HYPERLINK(Table20[[#This Row],[Map Link]],Table20[[#This Row],[Map Text]])</f>
        <v>Open Map</v>
      </c>
      <c r="F856" s="340" t="s">
        <v>837</v>
      </c>
      <c r="G856" s="340" t="s">
        <v>826</v>
      </c>
      <c r="H856" s="340">
        <v>53.349742999999997</v>
      </c>
      <c r="I856" s="340">
        <v>-129.86829900000001</v>
      </c>
      <c r="J856" s="340" t="s">
        <v>1591</v>
      </c>
      <c r="K856" s="340" t="s">
        <v>3037</v>
      </c>
      <c r="L856" s="348" t="s">
        <v>181</v>
      </c>
      <c r="M856" s="340"/>
      <c r="N856" s="340"/>
      <c r="O856" s="340"/>
      <c r="Y856" s="24"/>
      <c r="Z856" s="24"/>
      <c r="AA856" s="24"/>
      <c r="AB856" s="24"/>
      <c r="AC856" s="24"/>
      <c r="AD856" s="24"/>
      <c r="AE856" s="24"/>
      <c r="AF856" s="24"/>
      <c r="AG856" s="24"/>
      <c r="AH856" s="24"/>
      <c r="AI856" s="24"/>
      <c r="AJ856" s="24"/>
      <c r="AK856" s="24"/>
      <c r="AL856" s="24"/>
      <c r="AM856" s="24"/>
      <c r="AN856" s="24"/>
      <c r="AO856" s="24"/>
    </row>
    <row r="857" spans="2:41" x14ac:dyDescent="0.25">
      <c r="B857" s="340">
        <v>64993</v>
      </c>
      <c r="C857" s="340" t="s">
        <v>3038</v>
      </c>
      <c r="D857" s="340" t="s">
        <v>1590</v>
      </c>
      <c r="E857" s="349" t="str">
        <f>HYPERLINK(Table20[[#This Row],[Map Link]],Table20[[#This Row],[Map Text]])</f>
        <v>Open Map</v>
      </c>
      <c r="F857" s="340" t="s">
        <v>589</v>
      </c>
      <c r="G857" s="340" t="s">
        <v>336</v>
      </c>
      <c r="H857" s="340">
        <v>52.233086</v>
      </c>
      <c r="I857" s="340">
        <v>-128.368212</v>
      </c>
      <c r="J857" s="340" t="s">
        <v>1591</v>
      </c>
      <c r="K857" s="340" t="s">
        <v>3039</v>
      </c>
      <c r="L857" s="348" t="s">
        <v>181</v>
      </c>
      <c r="M857" s="340"/>
      <c r="N857" s="340"/>
      <c r="O857" s="340"/>
      <c r="Y857" s="24"/>
      <c r="Z857" s="24"/>
      <c r="AA857" s="24"/>
      <c r="AB857" s="24"/>
      <c r="AC857" s="24"/>
      <c r="AD857" s="24"/>
      <c r="AE857" s="24"/>
      <c r="AF857" s="24"/>
      <c r="AG857" s="24"/>
      <c r="AH857" s="24"/>
      <c r="AI857" s="24"/>
      <c r="AJ857" s="24"/>
      <c r="AK857" s="24"/>
      <c r="AL857" s="24"/>
      <c r="AM857" s="24"/>
      <c r="AN857" s="24"/>
      <c r="AO857" s="24"/>
    </row>
    <row r="858" spans="2:41" x14ac:dyDescent="0.25">
      <c r="B858" s="340">
        <v>64698</v>
      </c>
      <c r="C858" s="340" t="s">
        <v>3040</v>
      </c>
      <c r="D858" s="340" t="s">
        <v>1590</v>
      </c>
      <c r="E858" s="349" t="str">
        <f>HYPERLINK(Table20[[#This Row],[Map Link]],Table20[[#This Row],[Map Text]])</f>
        <v>Open Map</v>
      </c>
      <c r="F858" s="340" t="s">
        <v>837</v>
      </c>
      <c r="G858" s="340" t="s">
        <v>826</v>
      </c>
      <c r="H858" s="340">
        <v>53.899709000000001</v>
      </c>
      <c r="I858" s="340">
        <v>-132.70174</v>
      </c>
      <c r="J858" s="340" t="s">
        <v>1591</v>
      </c>
      <c r="K858" s="340" t="s">
        <v>3041</v>
      </c>
      <c r="L858" s="348" t="s">
        <v>181</v>
      </c>
      <c r="M858" s="340"/>
      <c r="N858" s="340"/>
      <c r="O858" s="340"/>
      <c r="Y858" s="24"/>
      <c r="Z858" s="24"/>
      <c r="AA858" s="24"/>
      <c r="AB858" s="24"/>
      <c r="AC858" s="24"/>
      <c r="AD858" s="24"/>
      <c r="AE858" s="24"/>
      <c r="AF858" s="24"/>
      <c r="AG858" s="24"/>
      <c r="AH858" s="24"/>
      <c r="AI858" s="24"/>
      <c r="AJ858" s="24"/>
      <c r="AK858" s="24"/>
      <c r="AL858" s="24"/>
      <c r="AM858" s="24"/>
      <c r="AN858" s="24"/>
      <c r="AO858" s="24"/>
    </row>
    <row r="859" spans="2:41" x14ac:dyDescent="0.25">
      <c r="B859" s="340">
        <v>64738</v>
      </c>
      <c r="C859" s="340" t="s">
        <v>3042</v>
      </c>
      <c r="D859" s="340" t="s">
        <v>1590</v>
      </c>
      <c r="E859" s="349" t="str">
        <f>HYPERLINK(Table20[[#This Row],[Map Link]],Table20[[#This Row],[Map Text]])</f>
        <v>Open Map</v>
      </c>
      <c r="F859" s="340" t="s">
        <v>837</v>
      </c>
      <c r="G859" s="340" t="s">
        <v>826</v>
      </c>
      <c r="H859" s="340">
        <v>54.59975</v>
      </c>
      <c r="I859" s="340">
        <v>-130.385032</v>
      </c>
      <c r="J859" s="340" t="s">
        <v>1591</v>
      </c>
      <c r="K859" s="340" t="s">
        <v>3043</v>
      </c>
      <c r="L859" s="348" t="s">
        <v>181</v>
      </c>
      <c r="M859" s="340"/>
      <c r="N859" s="340"/>
      <c r="O859" s="340"/>
      <c r="Y859" s="24"/>
      <c r="Z859" s="24"/>
      <c r="AA859" s="24"/>
      <c r="AB859" s="24"/>
      <c r="AC859" s="24"/>
      <c r="AD859" s="24"/>
      <c r="AE859" s="24"/>
      <c r="AF859" s="24"/>
      <c r="AG859" s="24"/>
      <c r="AH859" s="24"/>
      <c r="AI859" s="24"/>
      <c r="AJ859" s="24"/>
      <c r="AK859" s="24"/>
      <c r="AL859" s="24"/>
      <c r="AM859" s="24"/>
      <c r="AN859" s="24"/>
      <c r="AO859" s="24"/>
    </row>
    <row r="860" spans="2:41" x14ac:dyDescent="0.25">
      <c r="B860" s="340">
        <v>64748</v>
      </c>
      <c r="C860" s="340" t="s">
        <v>3044</v>
      </c>
      <c r="D860" s="340" t="s">
        <v>1590</v>
      </c>
      <c r="E860" s="349" t="str">
        <f>HYPERLINK(Table20[[#This Row],[Map Link]],Table20[[#This Row],[Map Text]])</f>
        <v>Open Map</v>
      </c>
      <c r="F860" s="340" t="s">
        <v>837</v>
      </c>
      <c r="G860" s="340" t="s">
        <v>826</v>
      </c>
      <c r="H860" s="340">
        <v>54.349755000000002</v>
      </c>
      <c r="I860" s="340">
        <v>-129.78500199999999</v>
      </c>
      <c r="J860" s="340" t="s">
        <v>1591</v>
      </c>
      <c r="K860" s="340" t="s">
        <v>3045</v>
      </c>
      <c r="L860" s="348" t="s">
        <v>181</v>
      </c>
      <c r="M860" s="340"/>
      <c r="N860" s="340"/>
      <c r="O860" s="340"/>
      <c r="Y860" s="24"/>
      <c r="Z860" s="24"/>
      <c r="AA860" s="24"/>
      <c r="AB860" s="24"/>
      <c r="AC860" s="24"/>
      <c r="AD860" s="24"/>
      <c r="AE860" s="24"/>
      <c r="AF860" s="24"/>
      <c r="AG860" s="24"/>
      <c r="AH860" s="24"/>
      <c r="AI860" s="24"/>
      <c r="AJ860" s="24"/>
      <c r="AK860" s="24"/>
      <c r="AL860" s="24"/>
      <c r="AM860" s="24"/>
      <c r="AN860" s="24"/>
      <c r="AO860" s="24"/>
    </row>
    <row r="861" spans="2:41" x14ac:dyDescent="0.25">
      <c r="B861" s="340">
        <v>64747</v>
      </c>
      <c r="C861" s="340" t="s">
        <v>3046</v>
      </c>
      <c r="D861" s="340" t="s">
        <v>1590</v>
      </c>
      <c r="E861" s="349" t="str">
        <f>HYPERLINK(Table20[[#This Row],[Map Link]],Table20[[#This Row],[Map Text]])</f>
        <v>Open Map</v>
      </c>
      <c r="F861" s="340" t="s">
        <v>837</v>
      </c>
      <c r="G861" s="340" t="s">
        <v>826</v>
      </c>
      <c r="H861" s="340">
        <v>54.299754999999998</v>
      </c>
      <c r="I861" s="340">
        <v>-129.751666</v>
      </c>
      <c r="J861" s="340" t="s">
        <v>1591</v>
      </c>
      <c r="K861" s="340" t="s">
        <v>3047</v>
      </c>
      <c r="L861" s="348" t="s">
        <v>181</v>
      </c>
      <c r="M861" s="340"/>
      <c r="N861" s="340"/>
      <c r="O861" s="340"/>
      <c r="Y861" s="24"/>
      <c r="Z861" s="24"/>
      <c r="AA861" s="24"/>
      <c r="AB861" s="24"/>
      <c r="AC861" s="24"/>
      <c r="AD861" s="24"/>
      <c r="AE861" s="24"/>
      <c r="AF861" s="24"/>
      <c r="AG861" s="24"/>
      <c r="AH861" s="24"/>
      <c r="AI861" s="24"/>
      <c r="AJ861" s="24"/>
      <c r="AK861" s="24"/>
      <c r="AL861" s="24"/>
      <c r="AM861" s="24"/>
      <c r="AN861" s="24"/>
      <c r="AO861" s="24"/>
    </row>
    <row r="862" spans="2:41" x14ac:dyDescent="0.25">
      <c r="B862" s="340">
        <v>64718</v>
      </c>
      <c r="C862" s="340" t="s">
        <v>3048</v>
      </c>
      <c r="D862" s="340" t="s">
        <v>1590</v>
      </c>
      <c r="E862" s="349" t="str">
        <f>HYPERLINK(Table20[[#This Row],[Map Link]],Table20[[#This Row],[Map Text]])</f>
        <v>Open Map</v>
      </c>
      <c r="F862" s="340" t="s">
        <v>837</v>
      </c>
      <c r="G862" s="340" t="s">
        <v>826</v>
      </c>
      <c r="H862" s="340">
        <v>54.133080999999997</v>
      </c>
      <c r="I862" s="340">
        <v>-130.15167199999999</v>
      </c>
      <c r="J862" s="340" t="s">
        <v>1591</v>
      </c>
      <c r="K862" s="340" t="s">
        <v>3049</v>
      </c>
      <c r="L862" s="348" t="s">
        <v>181</v>
      </c>
      <c r="M862" s="340"/>
      <c r="N862" s="340"/>
      <c r="O862" s="340"/>
      <c r="Y862" s="24"/>
      <c r="Z862" s="24"/>
      <c r="AA862" s="24"/>
      <c r="AB862" s="24"/>
      <c r="AC862" s="24"/>
      <c r="AD862" s="24"/>
      <c r="AE862" s="24"/>
      <c r="AF862" s="24"/>
      <c r="AG862" s="24"/>
      <c r="AH862" s="24"/>
      <c r="AI862" s="24"/>
      <c r="AJ862" s="24"/>
      <c r="AK862" s="24"/>
      <c r="AL862" s="24"/>
      <c r="AM862" s="24"/>
      <c r="AN862" s="24"/>
      <c r="AO862" s="24"/>
    </row>
    <row r="863" spans="2:41" x14ac:dyDescent="0.25">
      <c r="B863" s="340">
        <v>65423</v>
      </c>
      <c r="C863" s="340" t="s">
        <v>3050</v>
      </c>
      <c r="D863" s="340" t="s">
        <v>1590</v>
      </c>
      <c r="E863" s="349" t="str">
        <f>HYPERLINK(Table20[[#This Row],[Map Link]],Table20[[#This Row],[Map Text]])</f>
        <v>Open Map</v>
      </c>
      <c r="F863" s="340" t="s">
        <v>600</v>
      </c>
      <c r="G863" s="340" t="s">
        <v>336</v>
      </c>
      <c r="H863" s="340">
        <v>50.583095</v>
      </c>
      <c r="I863" s="340">
        <v>-126.801444</v>
      </c>
      <c r="J863" s="340" t="s">
        <v>1591</v>
      </c>
      <c r="K863" s="340" t="s">
        <v>3051</v>
      </c>
      <c r="L863" s="348" t="s">
        <v>181</v>
      </c>
      <c r="M863" s="340"/>
      <c r="N863" s="340"/>
      <c r="O863" s="340"/>
      <c r="Y863" s="24"/>
      <c r="Z863" s="24"/>
      <c r="AA863" s="24"/>
      <c r="AB863" s="24"/>
      <c r="AC863" s="24"/>
      <c r="AD863" s="24"/>
      <c r="AE863" s="24"/>
      <c r="AF863" s="24"/>
      <c r="AG863" s="24"/>
      <c r="AH863" s="24"/>
      <c r="AI863" s="24"/>
      <c r="AJ863" s="24"/>
      <c r="AK863" s="24"/>
      <c r="AL863" s="24"/>
      <c r="AM863" s="24"/>
      <c r="AN863" s="24"/>
      <c r="AO863" s="24"/>
    </row>
    <row r="864" spans="2:41" x14ac:dyDescent="0.25">
      <c r="B864" s="340">
        <v>64737</v>
      </c>
      <c r="C864" s="340" t="s">
        <v>3052</v>
      </c>
      <c r="D864" s="340" t="s">
        <v>1590</v>
      </c>
      <c r="E864" s="349" t="str">
        <f>HYPERLINK(Table20[[#This Row],[Map Link]],Table20[[#This Row],[Map Text]])</f>
        <v>Open Map</v>
      </c>
      <c r="F864" s="340" t="s">
        <v>837</v>
      </c>
      <c r="G864" s="340" t="s">
        <v>826</v>
      </c>
      <c r="H864" s="340">
        <v>54.616416999999998</v>
      </c>
      <c r="I864" s="340">
        <v>-130.36836500000001</v>
      </c>
      <c r="J864" s="340" t="s">
        <v>1591</v>
      </c>
      <c r="K864" s="340" t="s">
        <v>3053</v>
      </c>
      <c r="L864" s="348" t="s">
        <v>181</v>
      </c>
      <c r="M864" s="340"/>
      <c r="N864" s="340"/>
      <c r="O864" s="340"/>
      <c r="Y864" s="24"/>
      <c r="Z864" s="24"/>
      <c r="AA864" s="24"/>
      <c r="AB864" s="24"/>
      <c r="AC864" s="24"/>
      <c r="AD864" s="24"/>
      <c r="AE864" s="24"/>
      <c r="AF864" s="24"/>
      <c r="AG864" s="24"/>
      <c r="AH864" s="24"/>
      <c r="AI864" s="24"/>
      <c r="AJ864" s="24"/>
      <c r="AK864" s="24"/>
      <c r="AL864" s="24"/>
      <c r="AM864" s="24"/>
      <c r="AN864" s="24"/>
      <c r="AO864" s="24"/>
    </row>
    <row r="865" spans="2:41" x14ac:dyDescent="0.25">
      <c r="B865" s="340">
        <v>63821</v>
      </c>
      <c r="C865" s="340" t="s">
        <v>3054</v>
      </c>
      <c r="D865" s="340" t="s">
        <v>1590</v>
      </c>
      <c r="E865" s="349" t="str">
        <f>HYPERLINK(Table20[[#This Row],[Map Link]],Table20[[#This Row],[Map Text]])</f>
        <v>Open Map</v>
      </c>
      <c r="F865" s="340" t="s">
        <v>825</v>
      </c>
      <c r="G865" s="340" t="s">
        <v>826</v>
      </c>
      <c r="H865" s="340">
        <v>53.868611000000001</v>
      </c>
      <c r="I865" s="340">
        <v>-128.68888899999999</v>
      </c>
      <c r="J865" s="340" t="s">
        <v>1591</v>
      </c>
      <c r="K865" s="340" t="s">
        <v>3055</v>
      </c>
      <c r="L865" s="348" t="s">
        <v>181</v>
      </c>
      <c r="M865" s="340"/>
      <c r="N865" s="340"/>
      <c r="O865" s="340"/>
      <c r="Y865" s="24"/>
      <c r="Z865" s="24"/>
      <c r="AA865" s="24"/>
      <c r="AB865" s="24"/>
      <c r="AC865" s="24"/>
      <c r="AD865" s="24"/>
      <c r="AE865" s="24"/>
      <c r="AF865" s="24"/>
      <c r="AG865" s="24"/>
      <c r="AH865" s="24"/>
      <c r="AI865" s="24"/>
      <c r="AJ865" s="24"/>
      <c r="AK865" s="24"/>
      <c r="AL865" s="24"/>
      <c r="AM865" s="24"/>
      <c r="AN865" s="24"/>
      <c r="AO865" s="24"/>
    </row>
    <row r="866" spans="2:41" x14ac:dyDescent="0.25">
      <c r="B866" s="340">
        <v>65475</v>
      </c>
      <c r="C866" s="340" t="s">
        <v>3056</v>
      </c>
      <c r="D866" s="340" t="s">
        <v>1590</v>
      </c>
      <c r="E866" s="349" t="str">
        <f>HYPERLINK(Table20[[#This Row],[Map Link]],Table20[[#This Row],[Map Text]])</f>
        <v>Open Map</v>
      </c>
      <c r="F866" s="340" t="s">
        <v>600</v>
      </c>
      <c r="G866" s="340" t="s">
        <v>336</v>
      </c>
      <c r="H866" s="340">
        <v>50.766430999999997</v>
      </c>
      <c r="I866" s="340">
        <v>-126.634778</v>
      </c>
      <c r="J866" s="340" t="s">
        <v>1591</v>
      </c>
      <c r="K866" s="340" t="s">
        <v>3057</v>
      </c>
      <c r="L866" s="348" t="s">
        <v>181</v>
      </c>
      <c r="M866" s="340"/>
      <c r="N866" s="340"/>
      <c r="O866" s="340"/>
      <c r="Y866" s="24"/>
      <c r="Z866" s="24"/>
      <c r="AA866" s="24"/>
      <c r="AB866" s="24"/>
      <c r="AC866" s="24"/>
      <c r="AD866" s="24"/>
      <c r="AE866" s="24"/>
      <c r="AF866" s="24"/>
      <c r="AG866" s="24"/>
      <c r="AH866" s="24"/>
      <c r="AI866" s="24"/>
      <c r="AJ866" s="24"/>
      <c r="AK866" s="24"/>
      <c r="AL866" s="24"/>
      <c r="AM866" s="24"/>
      <c r="AN866" s="24"/>
      <c r="AO866" s="24"/>
    </row>
    <row r="867" spans="2:41" x14ac:dyDescent="0.25">
      <c r="B867" s="340">
        <v>65404</v>
      </c>
      <c r="C867" s="340" t="s">
        <v>3058</v>
      </c>
      <c r="D867" s="340" t="s">
        <v>1590</v>
      </c>
      <c r="E867" s="349" t="str">
        <f>HYPERLINK(Table20[[#This Row],[Map Link]],Table20[[#This Row],[Map Text]])</f>
        <v>Open Map</v>
      </c>
      <c r="F867" s="340" t="s">
        <v>837</v>
      </c>
      <c r="G867" s="340" t="s">
        <v>826</v>
      </c>
      <c r="H867" s="340">
        <v>53.487234000000001</v>
      </c>
      <c r="I867" s="340">
        <v>-130.62666100000001</v>
      </c>
      <c r="J867" s="340" t="s">
        <v>1591</v>
      </c>
      <c r="K867" s="340" t="s">
        <v>3059</v>
      </c>
      <c r="L867" s="348" t="s">
        <v>181</v>
      </c>
      <c r="M867" s="340"/>
      <c r="N867" s="340"/>
      <c r="O867" s="340"/>
      <c r="Y867" s="24"/>
      <c r="Z867" s="24"/>
      <c r="AA867" s="24"/>
      <c r="AB867" s="24"/>
      <c r="AC867" s="24"/>
      <c r="AD867" s="24"/>
      <c r="AE867" s="24"/>
      <c r="AF867" s="24"/>
      <c r="AG867" s="24"/>
      <c r="AH867" s="24"/>
      <c r="AI867" s="24"/>
      <c r="AJ867" s="24"/>
      <c r="AK867" s="24"/>
      <c r="AL867" s="24"/>
      <c r="AM867" s="24"/>
      <c r="AN867" s="24"/>
      <c r="AO867" s="24"/>
    </row>
    <row r="868" spans="2:41" x14ac:dyDescent="0.25">
      <c r="B868" s="340">
        <v>65422</v>
      </c>
      <c r="C868" s="340" t="s">
        <v>3060</v>
      </c>
      <c r="D868" s="340" t="s">
        <v>1590</v>
      </c>
      <c r="E868" s="349" t="str">
        <f>HYPERLINK(Table20[[#This Row],[Map Link]],Table20[[#This Row],[Map Text]])</f>
        <v>Open Map</v>
      </c>
      <c r="F868" s="340" t="s">
        <v>600</v>
      </c>
      <c r="G868" s="340" t="s">
        <v>336</v>
      </c>
      <c r="H868" s="340">
        <v>50.583094000000003</v>
      </c>
      <c r="I868" s="340">
        <v>-126.851445</v>
      </c>
      <c r="J868" s="340" t="s">
        <v>1591</v>
      </c>
      <c r="K868" s="340" t="s">
        <v>3061</v>
      </c>
      <c r="L868" s="348" t="s">
        <v>181</v>
      </c>
      <c r="M868" s="340"/>
      <c r="N868" s="340"/>
      <c r="O868" s="340"/>
      <c r="Y868" s="24"/>
      <c r="Z868" s="24"/>
      <c r="AA868" s="24"/>
      <c r="AB868" s="24"/>
      <c r="AC868" s="24"/>
      <c r="AD868" s="24"/>
      <c r="AE868" s="24"/>
      <c r="AF868" s="24"/>
      <c r="AG868" s="24"/>
      <c r="AH868" s="24"/>
      <c r="AI868" s="24"/>
      <c r="AJ868" s="24"/>
      <c r="AK868" s="24"/>
      <c r="AL868" s="24"/>
      <c r="AM868" s="24"/>
      <c r="AN868" s="24"/>
      <c r="AO868" s="24"/>
    </row>
    <row r="869" spans="2:41" x14ac:dyDescent="0.25">
      <c r="B869" s="340">
        <v>65813</v>
      </c>
      <c r="C869" s="340" t="s">
        <v>3062</v>
      </c>
      <c r="D869" s="340" t="s">
        <v>1590</v>
      </c>
      <c r="E869" s="349" t="str">
        <f>HYPERLINK(Table20[[#This Row],[Map Link]],Table20[[#This Row],[Map Text]])</f>
        <v>Open Map</v>
      </c>
      <c r="F869" s="340" t="s">
        <v>837</v>
      </c>
      <c r="G869" s="340" t="s">
        <v>826</v>
      </c>
      <c r="H869" s="340">
        <v>53.423363000000002</v>
      </c>
      <c r="I869" s="340">
        <v>-129.26133899999999</v>
      </c>
      <c r="J869" s="340" t="s">
        <v>1591</v>
      </c>
      <c r="K869" s="340" t="s">
        <v>3063</v>
      </c>
      <c r="L869" s="348" t="s">
        <v>181</v>
      </c>
      <c r="M869" s="340"/>
      <c r="N869" s="340"/>
      <c r="O869" s="340"/>
      <c r="Y869" s="24"/>
      <c r="Z869" s="24"/>
      <c r="AA869" s="24"/>
      <c r="AB869" s="24"/>
      <c r="AC869" s="24"/>
      <c r="AD869" s="24"/>
      <c r="AE869" s="24"/>
      <c r="AF869" s="24"/>
      <c r="AG869" s="24"/>
      <c r="AH869" s="24"/>
      <c r="AI869" s="24"/>
      <c r="AJ869" s="24"/>
      <c r="AK869" s="24"/>
      <c r="AL869" s="24"/>
      <c r="AM869" s="24"/>
      <c r="AN869" s="24"/>
      <c r="AO869" s="24"/>
    </row>
    <row r="870" spans="2:41" x14ac:dyDescent="0.25">
      <c r="B870" s="340">
        <v>65686</v>
      </c>
      <c r="C870" s="340" t="s">
        <v>3064</v>
      </c>
      <c r="D870" s="340" t="s">
        <v>1590</v>
      </c>
      <c r="E870" s="349" t="str">
        <f>HYPERLINK(Table20[[#This Row],[Map Link]],Table20[[#This Row],[Map Text]])</f>
        <v>Open Map</v>
      </c>
      <c r="F870" s="340" t="s">
        <v>837</v>
      </c>
      <c r="G870" s="340" t="s">
        <v>826</v>
      </c>
      <c r="H870" s="340">
        <v>53.416418</v>
      </c>
      <c r="I870" s="340">
        <v>-129.25161600000001</v>
      </c>
      <c r="J870" s="340" t="s">
        <v>1591</v>
      </c>
      <c r="K870" s="340" t="s">
        <v>3065</v>
      </c>
      <c r="L870" s="348" t="s">
        <v>181</v>
      </c>
      <c r="M870" s="340"/>
      <c r="N870" s="340"/>
      <c r="O870" s="340"/>
      <c r="Y870" s="24"/>
      <c r="Z870" s="24"/>
      <c r="AA870" s="24"/>
      <c r="AB870" s="24"/>
      <c r="AC870" s="24"/>
      <c r="AD870" s="24"/>
      <c r="AE870" s="24"/>
      <c r="AF870" s="24"/>
      <c r="AG870" s="24"/>
      <c r="AH870" s="24"/>
      <c r="AI870" s="24"/>
      <c r="AJ870" s="24"/>
      <c r="AK870" s="24"/>
      <c r="AL870" s="24"/>
      <c r="AM870" s="24"/>
      <c r="AN870" s="24"/>
      <c r="AO870" s="24"/>
    </row>
    <row r="871" spans="2:41" x14ac:dyDescent="0.25">
      <c r="B871" s="340">
        <v>65450</v>
      </c>
      <c r="C871" s="340" t="s">
        <v>3066</v>
      </c>
      <c r="D871" s="340" t="s">
        <v>1590</v>
      </c>
      <c r="E871" s="349" t="str">
        <f>HYPERLINK(Table20[[#This Row],[Map Link]],Table20[[#This Row],[Map Text]])</f>
        <v>Open Map</v>
      </c>
      <c r="F871" s="340" t="s">
        <v>600</v>
      </c>
      <c r="G871" s="340" t="s">
        <v>336</v>
      </c>
      <c r="H871" s="340">
        <v>50.549751999999998</v>
      </c>
      <c r="I871" s="340">
        <v>-127.55146499999999</v>
      </c>
      <c r="J871" s="340" t="s">
        <v>1591</v>
      </c>
      <c r="K871" s="340" t="s">
        <v>3067</v>
      </c>
      <c r="L871" s="348" t="s">
        <v>181</v>
      </c>
      <c r="M871" s="340"/>
      <c r="N871" s="340"/>
      <c r="O871" s="340"/>
      <c r="Y871" s="24"/>
      <c r="Z871" s="24"/>
      <c r="AA871" s="24"/>
      <c r="AB871" s="24"/>
      <c r="AC871" s="24"/>
      <c r="AD871" s="24"/>
      <c r="AE871" s="24"/>
      <c r="AF871" s="24"/>
      <c r="AG871" s="24"/>
      <c r="AH871" s="24"/>
      <c r="AI871" s="24"/>
      <c r="AJ871" s="24"/>
      <c r="AK871" s="24"/>
      <c r="AL871" s="24"/>
      <c r="AM871" s="24"/>
      <c r="AN871" s="24"/>
      <c r="AO871" s="24"/>
    </row>
    <row r="872" spans="2:41" x14ac:dyDescent="0.25">
      <c r="B872" s="340">
        <v>65397</v>
      </c>
      <c r="C872" s="340" t="s">
        <v>3068</v>
      </c>
      <c r="D872" s="340" t="s">
        <v>1590</v>
      </c>
      <c r="E872" s="349" t="str">
        <f>HYPERLINK(Table20[[#This Row],[Map Link]],Table20[[#This Row],[Map Text]])</f>
        <v>Open Map</v>
      </c>
      <c r="F872" s="340" t="s">
        <v>837</v>
      </c>
      <c r="G872" s="340" t="s">
        <v>826</v>
      </c>
      <c r="H872" s="340">
        <v>53.551138000000002</v>
      </c>
      <c r="I872" s="340">
        <v>-129.55301900000001</v>
      </c>
      <c r="J872" s="340" t="s">
        <v>1591</v>
      </c>
      <c r="K872" s="340" t="s">
        <v>3069</v>
      </c>
      <c r="L872" s="348" t="s">
        <v>181</v>
      </c>
      <c r="M872" s="340"/>
      <c r="N872" s="340"/>
      <c r="O872" s="340"/>
      <c r="Y872" s="24"/>
      <c r="Z872" s="24"/>
      <c r="AA872" s="24"/>
      <c r="AB872" s="24"/>
      <c r="AC872" s="24"/>
      <c r="AD872" s="24"/>
      <c r="AE872" s="24"/>
      <c r="AF872" s="24"/>
      <c r="AG872" s="24"/>
      <c r="AH872" s="24"/>
      <c r="AI872" s="24"/>
      <c r="AJ872" s="24"/>
      <c r="AK872" s="24"/>
      <c r="AL872" s="24"/>
      <c r="AM872" s="24"/>
      <c r="AN872" s="24"/>
      <c r="AO872" s="24"/>
    </row>
    <row r="873" spans="2:41" x14ac:dyDescent="0.25">
      <c r="B873" s="340">
        <v>35834</v>
      </c>
      <c r="C873" s="340" t="s">
        <v>3070</v>
      </c>
      <c r="D873" s="340" t="s">
        <v>1597</v>
      </c>
      <c r="E873" s="349" t="str">
        <f>HYPERLINK(Table20[[#This Row],[Map Link]],Table20[[#This Row],[Map Text]])</f>
        <v>Open Map</v>
      </c>
      <c r="F873" s="340" t="s">
        <v>837</v>
      </c>
      <c r="G873" s="340" t="s">
        <v>826</v>
      </c>
      <c r="H873" s="340">
        <v>54.049712</v>
      </c>
      <c r="I873" s="340">
        <v>-132.568409</v>
      </c>
      <c r="J873" s="340" t="s">
        <v>1591</v>
      </c>
      <c r="K873" s="340" t="s">
        <v>3071</v>
      </c>
      <c r="L873" s="348" t="s">
        <v>103</v>
      </c>
      <c r="M873" s="340"/>
      <c r="N873" s="340"/>
      <c r="O873" s="340"/>
      <c r="Y873" s="24"/>
      <c r="Z873" s="24"/>
      <c r="AA873" s="24"/>
      <c r="AB873" s="24"/>
      <c r="AC873" s="24"/>
      <c r="AD873" s="24"/>
      <c r="AE873" s="24"/>
      <c r="AF873" s="24"/>
      <c r="AG873" s="24"/>
      <c r="AH873" s="24"/>
      <c r="AI873" s="24"/>
      <c r="AJ873" s="24"/>
      <c r="AK873" s="24"/>
      <c r="AL873" s="24"/>
      <c r="AM873" s="24"/>
      <c r="AN873" s="24"/>
      <c r="AO873" s="24"/>
    </row>
    <row r="874" spans="2:41" x14ac:dyDescent="0.25">
      <c r="B874" s="340">
        <v>64700</v>
      </c>
      <c r="C874" s="340" t="s">
        <v>3072</v>
      </c>
      <c r="D874" s="340" t="s">
        <v>1590</v>
      </c>
      <c r="E874" s="349" t="str">
        <f>HYPERLINK(Table20[[#This Row],[Map Link]],Table20[[#This Row],[Map Text]])</f>
        <v>Open Map</v>
      </c>
      <c r="F874" s="340" t="s">
        <v>837</v>
      </c>
      <c r="G874" s="340" t="s">
        <v>826</v>
      </c>
      <c r="H874" s="340">
        <v>54.049712</v>
      </c>
      <c r="I874" s="340">
        <v>-132.568409</v>
      </c>
      <c r="J874" s="340" t="s">
        <v>1591</v>
      </c>
      <c r="K874" s="340" t="s">
        <v>3073</v>
      </c>
      <c r="L874" s="348" t="s">
        <v>181</v>
      </c>
      <c r="M874" s="340"/>
      <c r="N874" s="340"/>
      <c r="O874" s="340"/>
      <c r="Y874" s="24"/>
      <c r="Z874" s="24"/>
      <c r="AA874" s="24"/>
      <c r="AB874" s="24"/>
      <c r="AC874" s="24"/>
      <c r="AD874" s="24"/>
      <c r="AE874" s="24"/>
      <c r="AF874" s="24"/>
      <c r="AG874" s="24"/>
      <c r="AH874" s="24"/>
      <c r="AI874" s="24"/>
      <c r="AJ874" s="24"/>
      <c r="AK874" s="24"/>
      <c r="AL874" s="24"/>
      <c r="AM874" s="24"/>
      <c r="AN874" s="24"/>
      <c r="AO874" s="24"/>
    </row>
    <row r="875" spans="2:41" x14ac:dyDescent="0.25">
      <c r="B875" s="340">
        <v>65313</v>
      </c>
      <c r="C875" s="340" t="s">
        <v>3074</v>
      </c>
      <c r="D875" s="340" t="s">
        <v>1590</v>
      </c>
      <c r="E875" s="349" t="str">
        <f>HYPERLINK(Table20[[#This Row],[Map Link]],Table20[[#This Row],[Map Text]])</f>
        <v>Open Map</v>
      </c>
      <c r="F875" s="340" t="s">
        <v>825</v>
      </c>
      <c r="G875" s="340" t="s">
        <v>826</v>
      </c>
      <c r="H875" s="340">
        <v>53.216416000000002</v>
      </c>
      <c r="I875" s="340">
        <v>-129.30161000000001</v>
      </c>
      <c r="J875" s="340" t="s">
        <v>1591</v>
      </c>
      <c r="K875" s="340" t="s">
        <v>3075</v>
      </c>
      <c r="L875" s="348" t="s">
        <v>181</v>
      </c>
      <c r="M875" s="340"/>
      <c r="N875" s="340"/>
      <c r="O875" s="340"/>
      <c r="Y875" s="24"/>
      <c r="Z875" s="24"/>
      <c r="AA875" s="24"/>
      <c r="AB875" s="24"/>
      <c r="AC875" s="24"/>
      <c r="AD875" s="24"/>
      <c r="AE875" s="24"/>
      <c r="AF875" s="24"/>
      <c r="AG875" s="24"/>
      <c r="AH875" s="24"/>
      <c r="AI875" s="24"/>
      <c r="AJ875" s="24"/>
      <c r="AK875" s="24"/>
      <c r="AL875" s="24"/>
      <c r="AM875" s="24"/>
      <c r="AN875" s="24"/>
      <c r="AO875" s="24"/>
    </row>
    <row r="876" spans="2:41" x14ac:dyDescent="0.25">
      <c r="B876" s="340">
        <v>64981</v>
      </c>
      <c r="C876" s="340" t="s">
        <v>3076</v>
      </c>
      <c r="D876" s="340" t="s">
        <v>1590</v>
      </c>
      <c r="E876" s="349" t="str">
        <f>HYPERLINK(Table20[[#This Row],[Map Link]],Table20[[#This Row],[Map Text]])</f>
        <v>Open Map</v>
      </c>
      <c r="F876" s="340" t="s">
        <v>589</v>
      </c>
      <c r="G876" s="340" t="s">
        <v>336</v>
      </c>
      <c r="H876" s="340">
        <v>52.149756000000004</v>
      </c>
      <c r="I876" s="340">
        <v>-128.01819800000001</v>
      </c>
      <c r="J876" s="340" t="s">
        <v>1591</v>
      </c>
      <c r="K876" s="340" t="s">
        <v>3077</v>
      </c>
      <c r="L876" s="348" t="s">
        <v>181</v>
      </c>
      <c r="M876" s="340"/>
      <c r="N876" s="340"/>
      <c r="O876" s="340"/>
      <c r="Y876" s="24"/>
      <c r="Z876" s="24"/>
      <c r="AA876" s="24"/>
      <c r="AB876" s="24"/>
      <c r="AC876" s="24"/>
      <c r="AD876" s="24"/>
      <c r="AE876" s="24"/>
      <c r="AF876" s="24"/>
      <c r="AG876" s="24"/>
      <c r="AH876" s="24"/>
      <c r="AI876" s="24"/>
      <c r="AJ876" s="24"/>
      <c r="AK876" s="24"/>
      <c r="AL876" s="24"/>
      <c r="AM876" s="24"/>
      <c r="AN876" s="24"/>
      <c r="AO876" s="24"/>
    </row>
    <row r="877" spans="2:41" x14ac:dyDescent="0.25">
      <c r="B877" s="340">
        <v>65490</v>
      </c>
      <c r="C877" s="340" t="s">
        <v>3078</v>
      </c>
      <c r="D877" s="340" t="s">
        <v>1590</v>
      </c>
      <c r="E877" s="349" t="str">
        <f>HYPERLINK(Table20[[#This Row],[Map Link]],Table20[[#This Row],[Map Text]])</f>
        <v>Open Map</v>
      </c>
      <c r="F877" s="340" t="s">
        <v>600</v>
      </c>
      <c r="G877" s="340" t="s">
        <v>336</v>
      </c>
      <c r="H877" s="340">
        <v>50.933095999999999</v>
      </c>
      <c r="I877" s="340">
        <v>-126.88479</v>
      </c>
      <c r="J877" s="340" t="s">
        <v>1591</v>
      </c>
      <c r="K877" s="340" t="s">
        <v>3079</v>
      </c>
      <c r="L877" s="348" t="s">
        <v>181</v>
      </c>
      <c r="M877" s="340"/>
      <c r="N877" s="340"/>
      <c r="O877" s="340"/>
      <c r="Y877" s="24"/>
      <c r="Z877" s="24"/>
      <c r="AA877" s="24"/>
      <c r="AB877" s="24"/>
      <c r="AC877" s="24"/>
      <c r="AD877" s="24"/>
      <c r="AE877" s="24"/>
      <c r="AF877" s="24"/>
      <c r="AG877" s="24"/>
      <c r="AH877" s="24"/>
      <c r="AI877" s="24"/>
      <c r="AJ877" s="24"/>
      <c r="AK877" s="24"/>
      <c r="AL877" s="24"/>
      <c r="AM877" s="24"/>
      <c r="AN877" s="24"/>
      <c r="AO877" s="24"/>
    </row>
    <row r="878" spans="2:41" x14ac:dyDescent="0.25">
      <c r="B878" s="340">
        <v>65493</v>
      </c>
      <c r="C878" s="340" t="s">
        <v>3080</v>
      </c>
      <c r="D878" s="340" t="s">
        <v>1590</v>
      </c>
      <c r="E878" s="349" t="str">
        <f>HYPERLINK(Table20[[#This Row],[Map Link]],Table20[[#This Row],[Map Text]])</f>
        <v>Open Map</v>
      </c>
      <c r="F878" s="340" t="s">
        <v>600</v>
      </c>
      <c r="G878" s="340" t="s">
        <v>336</v>
      </c>
      <c r="H878" s="340">
        <v>50.933095999999999</v>
      </c>
      <c r="I878" s="340">
        <v>-126.88479</v>
      </c>
      <c r="J878" s="340" t="s">
        <v>1591</v>
      </c>
      <c r="K878" s="340" t="s">
        <v>3081</v>
      </c>
      <c r="L878" s="348" t="s">
        <v>181</v>
      </c>
      <c r="M878" s="340"/>
      <c r="N878" s="340"/>
      <c r="O878" s="340"/>
      <c r="Y878" s="24"/>
      <c r="Z878" s="24"/>
      <c r="AA878" s="24"/>
      <c r="AB878" s="24"/>
      <c r="AC878" s="24"/>
      <c r="AD878" s="24"/>
      <c r="AE878" s="24"/>
      <c r="AF878" s="24"/>
      <c r="AG878" s="24"/>
      <c r="AH878" s="24"/>
      <c r="AI878" s="24"/>
      <c r="AJ878" s="24"/>
      <c r="AK878" s="24"/>
      <c r="AL878" s="24"/>
      <c r="AM878" s="24"/>
      <c r="AN878" s="24"/>
      <c r="AO878" s="24"/>
    </row>
    <row r="879" spans="2:41" x14ac:dyDescent="0.25">
      <c r="B879" s="340">
        <v>65485</v>
      </c>
      <c r="C879" s="340" t="s">
        <v>3082</v>
      </c>
      <c r="D879" s="340" t="s">
        <v>1590</v>
      </c>
      <c r="E879" s="349" t="str">
        <f>HYPERLINK(Table20[[#This Row],[Map Link]],Table20[[#This Row],[Map Text]])</f>
        <v>Open Map</v>
      </c>
      <c r="F879" s="340" t="s">
        <v>600</v>
      </c>
      <c r="G879" s="340" t="s">
        <v>336</v>
      </c>
      <c r="H879" s="340">
        <v>51.066433000000004</v>
      </c>
      <c r="I879" s="340">
        <v>-126.651454</v>
      </c>
      <c r="J879" s="340" t="s">
        <v>1591</v>
      </c>
      <c r="K879" s="340" t="s">
        <v>3083</v>
      </c>
      <c r="L879" s="348" t="s">
        <v>181</v>
      </c>
      <c r="M879" s="340"/>
      <c r="N879" s="340"/>
      <c r="O879" s="340"/>
      <c r="Y879" s="24"/>
      <c r="Z879" s="24"/>
      <c r="AA879" s="24"/>
      <c r="AB879" s="24"/>
      <c r="AC879" s="24"/>
      <c r="AD879" s="24"/>
      <c r="AE879" s="24"/>
      <c r="AF879" s="24"/>
      <c r="AG879" s="24"/>
      <c r="AH879" s="24"/>
      <c r="AI879" s="24"/>
      <c r="AJ879" s="24"/>
      <c r="AK879" s="24"/>
      <c r="AL879" s="24"/>
      <c r="AM879" s="24"/>
      <c r="AN879" s="24"/>
      <c r="AO879" s="24"/>
    </row>
    <row r="880" spans="2:41" x14ac:dyDescent="0.25">
      <c r="B880" s="340">
        <v>64997</v>
      </c>
      <c r="C880" s="340" t="s">
        <v>3084</v>
      </c>
      <c r="D880" s="340" t="s">
        <v>1590</v>
      </c>
      <c r="E880" s="349" t="str">
        <f>HYPERLINK(Table20[[#This Row],[Map Link]],Table20[[#This Row],[Map Text]])</f>
        <v>Open Map</v>
      </c>
      <c r="F880" s="340" t="s">
        <v>589</v>
      </c>
      <c r="G880" s="340" t="s">
        <v>336</v>
      </c>
      <c r="H880" s="340">
        <v>52.099764999999998</v>
      </c>
      <c r="I880" s="340">
        <v>-127.35150899999999</v>
      </c>
      <c r="J880" s="340" t="s">
        <v>1591</v>
      </c>
      <c r="K880" s="340" t="s">
        <v>3085</v>
      </c>
      <c r="L880" s="348" t="s">
        <v>181</v>
      </c>
      <c r="M880" s="340"/>
      <c r="N880" s="340"/>
      <c r="O880" s="340"/>
      <c r="Y880" s="24"/>
      <c r="Z880" s="24"/>
      <c r="AA880" s="24"/>
      <c r="AB880" s="24"/>
      <c r="AC880" s="24"/>
      <c r="AD880" s="24"/>
      <c r="AE880" s="24"/>
      <c r="AF880" s="24"/>
      <c r="AG880" s="24"/>
      <c r="AH880" s="24"/>
      <c r="AI880" s="24"/>
      <c r="AJ880" s="24"/>
      <c r="AK880" s="24"/>
      <c r="AL880" s="24"/>
      <c r="AM880" s="24"/>
      <c r="AN880" s="24"/>
      <c r="AO880" s="24"/>
    </row>
    <row r="881" spans="2:41" x14ac:dyDescent="0.25">
      <c r="B881" s="340">
        <v>65467</v>
      </c>
      <c r="C881" s="340" t="s">
        <v>3086</v>
      </c>
      <c r="D881" s="340" t="s">
        <v>1590</v>
      </c>
      <c r="E881" s="349" t="str">
        <f>HYPERLINK(Table20[[#This Row],[Map Link]],Table20[[#This Row],[Map Text]])</f>
        <v>Open Map</v>
      </c>
      <c r="F881" s="340" t="s">
        <v>600</v>
      </c>
      <c r="G881" s="340" t="s">
        <v>336</v>
      </c>
      <c r="H881" s="340">
        <v>50.683107999999997</v>
      </c>
      <c r="I881" s="340">
        <v>-125.75141499999999</v>
      </c>
      <c r="J881" s="340" t="s">
        <v>1591</v>
      </c>
      <c r="K881" s="340" t="s">
        <v>3087</v>
      </c>
      <c r="L881" s="348" t="s">
        <v>181</v>
      </c>
      <c r="M881" s="340"/>
      <c r="N881" s="340"/>
      <c r="O881" s="340"/>
      <c r="Y881" s="24"/>
      <c r="Z881" s="24"/>
      <c r="AA881" s="24"/>
      <c r="AB881" s="24"/>
      <c r="AC881" s="24"/>
      <c r="AD881" s="24"/>
      <c r="AE881" s="24"/>
      <c r="AF881" s="24"/>
      <c r="AG881" s="24"/>
      <c r="AH881" s="24"/>
      <c r="AI881" s="24"/>
      <c r="AJ881" s="24"/>
      <c r="AK881" s="24"/>
      <c r="AL881" s="24"/>
      <c r="AM881" s="24"/>
      <c r="AN881" s="24"/>
      <c r="AO881" s="24"/>
    </row>
    <row r="882" spans="2:41" x14ac:dyDescent="0.25">
      <c r="B882" s="340">
        <v>65373</v>
      </c>
      <c r="C882" s="340" t="s">
        <v>3088</v>
      </c>
      <c r="D882" s="340" t="s">
        <v>1590</v>
      </c>
      <c r="E882" s="349" t="str">
        <f>HYPERLINK(Table20[[#This Row],[Map Link]],Table20[[#This Row],[Map Text]])</f>
        <v>Open Map</v>
      </c>
      <c r="F882" s="340" t="s">
        <v>600</v>
      </c>
      <c r="G882" s="340" t="s">
        <v>336</v>
      </c>
      <c r="H882" s="340">
        <v>50.966425000000001</v>
      </c>
      <c r="I882" s="340">
        <v>-127.218135</v>
      </c>
      <c r="J882" s="340" t="s">
        <v>1591</v>
      </c>
      <c r="K882" s="340" t="s">
        <v>3089</v>
      </c>
      <c r="L882" s="348" t="s">
        <v>181</v>
      </c>
      <c r="M882" s="340"/>
      <c r="N882" s="340"/>
      <c r="O882" s="340"/>
      <c r="Y882" s="24"/>
      <c r="Z882" s="24"/>
      <c r="AA882" s="24"/>
      <c r="AB882" s="24"/>
      <c r="AC882" s="24"/>
      <c r="AD882" s="24"/>
      <c r="AE882" s="24"/>
      <c r="AF882" s="24"/>
      <c r="AG882" s="24"/>
      <c r="AH882" s="24"/>
      <c r="AI882" s="24"/>
      <c r="AJ882" s="24"/>
      <c r="AK882" s="24"/>
      <c r="AL882" s="24"/>
      <c r="AM882" s="24"/>
      <c r="AN882" s="24"/>
      <c r="AO882" s="24"/>
    </row>
    <row r="883" spans="2:41" x14ac:dyDescent="0.25">
      <c r="B883" s="340">
        <v>64990</v>
      </c>
      <c r="C883" s="340" t="s">
        <v>3090</v>
      </c>
      <c r="D883" s="340" t="s">
        <v>1590</v>
      </c>
      <c r="E883" s="349" t="str">
        <f>HYPERLINK(Table20[[#This Row],[Map Link]],Table20[[#This Row],[Map Text]])</f>
        <v>Open Map</v>
      </c>
      <c r="F883" s="340" t="s">
        <v>589</v>
      </c>
      <c r="G883" s="340" t="s">
        <v>336</v>
      </c>
      <c r="H883" s="340">
        <v>52.299754999999998</v>
      </c>
      <c r="I883" s="340">
        <v>-128.20154299999999</v>
      </c>
      <c r="J883" s="340" t="s">
        <v>1591</v>
      </c>
      <c r="K883" s="340" t="s">
        <v>3091</v>
      </c>
      <c r="L883" s="348" t="s">
        <v>181</v>
      </c>
      <c r="M883" s="340"/>
      <c r="N883" s="340"/>
      <c r="O883" s="340"/>
      <c r="Y883" s="24"/>
      <c r="Z883" s="24"/>
      <c r="AA883" s="24"/>
      <c r="AB883" s="24"/>
      <c r="AC883" s="24"/>
      <c r="AD883" s="24"/>
      <c r="AE883" s="24"/>
      <c r="AF883" s="24"/>
      <c r="AG883" s="24"/>
      <c r="AH883" s="24"/>
      <c r="AI883" s="24"/>
      <c r="AJ883" s="24"/>
      <c r="AK883" s="24"/>
      <c r="AL883" s="24"/>
      <c r="AM883" s="24"/>
      <c r="AN883" s="24"/>
      <c r="AO883" s="24"/>
    </row>
    <row r="884" spans="2:41" x14ac:dyDescent="0.25">
      <c r="B884" s="340">
        <v>64742</v>
      </c>
      <c r="C884" s="340" t="s">
        <v>3092</v>
      </c>
      <c r="D884" s="340" t="s">
        <v>1590</v>
      </c>
      <c r="E884" s="349" t="str">
        <f>HYPERLINK(Table20[[#This Row],[Map Link]],Table20[[#This Row],[Map Text]])</f>
        <v>Open Map</v>
      </c>
      <c r="F884" s="340" t="s">
        <v>837</v>
      </c>
      <c r="G884" s="340" t="s">
        <v>826</v>
      </c>
      <c r="H884" s="340">
        <v>54.266421000000001</v>
      </c>
      <c r="I884" s="340">
        <v>-129.784999</v>
      </c>
      <c r="J884" s="340" t="s">
        <v>1591</v>
      </c>
      <c r="K884" s="340" t="s">
        <v>3093</v>
      </c>
      <c r="L884" s="348" t="s">
        <v>181</v>
      </c>
      <c r="M884" s="340"/>
      <c r="N884" s="340"/>
      <c r="O884" s="340"/>
      <c r="Y884" s="24"/>
      <c r="Z884" s="24"/>
      <c r="AA884" s="24"/>
      <c r="AB884" s="24"/>
      <c r="AC884" s="24"/>
      <c r="AD884" s="24"/>
      <c r="AE884" s="24"/>
      <c r="AF884" s="24"/>
      <c r="AG884" s="24"/>
      <c r="AH884" s="24"/>
      <c r="AI884" s="24"/>
      <c r="AJ884" s="24"/>
      <c r="AK884" s="24"/>
      <c r="AL884" s="24"/>
      <c r="AM884" s="24"/>
      <c r="AN884" s="24"/>
      <c r="AO884" s="24"/>
    </row>
    <row r="885" spans="2:41" x14ac:dyDescent="0.25">
      <c r="B885" s="340">
        <v>65369</v>
      </c>
      <c r="C885" s="340" t="s">
        <v>3094</v>
      </c>
      <c r="D885" s="340" t="s">
        <v>1590</v>
      </c>
      <c r="E885" s="349" t="str">
        <f>HYPERLINK(Table20[[#This Row],[Map Link]],Table20[[#This Row],[Map Text]])</f>
        <v>Open Map</v>
      </c>
      <c r="F885" s="340" t="s">
        <v>600</v>
      </c>
      <c r="G885" s="340" t="s">
        <v>336</v>
      </c>
      <c r="H885" s="340">
        <v>50.699764000000002</v>
      </c>
      <c r="I885" s="340">
        <v>-126.61810800000001</v>
      </c>
      <c r="J885" s="340" t="s">
        <v>1591</v>
      </c>
      <c r="K885" s="340" t="s">
        <v>3095</v>
      </c>
      <c r="L885" s="348" t="s">
        <v>181</v>
      </c>
      <c r="M885" s="340"/>
      <c r="N885" s="340"/>
      <c r="O885" s="340"/>
      <c r="Y885" s="24"/>
      <c r="Z885" s="24"/>
      <c r="AA885" s="24"/>
      <c r="AB885" s="24"/>
      <c r="AC885" s="24"/>
      <c r="AD885" s="24"/>
      <c r="AE885" s="24"/>
      <c r="AF885" s="24"/>
      <c r="AG885" s="24"/>
      <c r="AH885" s="24"/>
      <c r="AI885" s="24"/>
      <c r="AJ885" s="24"/>
      <c r="AK885" s="24"/>
      <c r="AL885" s="24"/>
      <c r="AM885" s="24"/>
      <c r="AN885" s="24"/>
      <c r="AO885" s="24"/>
    </row>
    <row r="886" spans="2:41" x14ac:dyDescent="0.25">
      <c r="B886" s="340">
        <v>65366</v>
      </c>
      <c r="C886" s="340" t="s">
        <v>3096</v>
      </c>
      <c r="D886" s="340" t="s">
        <v>1590</v>
      </c>
      <c r="E886" s="349" t="str">
        <f>HYPERLINK(Table20[[#This Row],[Map Link]],Table20[[#This Row],[Map Text]])</f>
        <v>Open Map</v>
      </c>
      <c r="F886" s="340" t="s">
        <v>600</v>
      </c>
      <c r="G886" s="340" t="s">
        <v>336</v>
      </c>
      <c r="H886" s="340">
        <v>51.016433999999997</v>
      </c>
      <c r="I886" s="340">
        <v>-126.55144900000001</v>
      </c>
      <c r="J886" s="340" t="s">
        <v>1591</v>
      </c>
      <c r="K886" s="340" t="s">
        <v>3097</v>
      </c>
      <c r="L886" s="348" t="s">
        <v>181</v>
      </c>
      <c r="M886" s="340"/>
      <c r="N886" s="340"/>
      <c r="O886" s="340"/>
      <c r="Y886" s="24"/>
      <c r="Z886" s="24"/>
      <c r="AA886" s="24"/>
      <c r="AB886" s="24"/>
      <c r="AC886" s="24"/>
      <c r="AD886" s="24"/>
      <c r="AE886" s="24"/>
      <c r="AF886" s="24"/>
      <c r="AG886" s="24"/>
      <c r="AH886" s="24"/>
      <c r="AI886" s="24"/>
      <c r="AJ886" s="24"/>
      <c r="AK886" s="24"/>
      <c r="AL886" s="24"/>
      <c r="AM886" s="24"/>
      <c r="AN886" s="24"/>
      <c r="AO886" s="24"/>
    </row>
    <row r="887" spans="2:41" x14ac:dyDescent="0.25">
      <c r="B887" s="340">
        <v>65358</v>
      </c>
      <c r="C887" s="340" t="s">
        <v>3098</v>
      </c>
      <c r="D887" s="340" t="s">
        <v>1590</v>
      </c>
      <c r="E887" s="349" t="str">
        <f>HYPERLINK(Table20[[#This Row],[Map Link]],Table20[[#This Row],[Map Text]])</f>
        <v>Open Map</v>
      </c>
      <c r="F887" s="340" t="s">
        <v>600</v>
      </c>
      <c r="G887" s="340" t="s">
        <v>336</v>
      </c>
      <c r="H887" s="340">
        <v>50.733103999999997</v>
      </c>
      <c r="I887" s="340">
        <v>-126.151428</v>
      </c>
      <c r="J887" s="340" t="s">
        <v>1591</v>
      </c>
      <c r="K887" s="340" t="s">
        <v>3099</v>
      </c>
      <c r="L887" s="348" t="s">
        <v>181</v>
      </c>
      <c r="M887" s="340"/>
      <c r="N887" s="340"/>
      <c r="O887" s="340"/>
      <c r="Y887" s="24"/>
      <c r="Z887" s="24"/>
      <c r="AA887" s="24"/>
      <c r="AB887" s="24"/>
      <c r="AC887" s="24"/>
      <c r="AD887" s="24"/>
      <c r="AE887" s="24"/>
      <c r="AF887" s="24"/>
      <c r="AG887" s="24"/>
      <c r="AH887" s="24"/>
      <c r="AI887" s="24"/>
      <c r="AJ887" s="24"/>
      <c r="AK887" s="24"/>
      <c r="AL887" s="24"/>
      <c r="AM887" s="24"/>
      <c r="AN887" s="24"/>
      <c r="AO887" s="24"/>
    </row>
    <row r="888" spans="2:41" x14ac:dyDescent="0.25">
      <c r="B888" s="340">
        <v>65308</v>
      </c>
      <c r="C888" s="340" t="s">
        <v>3100</v>
      </c>
      <c r="D888" s="340" t="s">
        <v>1590</v>
      </c>
      <c r="E888" s="349" t="str">
        <f>HYPERLINK(Table20[[#This Row],[Map Link]],Table20[[#This Row],[Map Text]])</f>
        <v>Open Map</v>
      </c>
      <c r="F888" s="340" t="s">
        <v>825</v>
      </c>
      <c r="G888" s="340" t="s">
        <v>826</v>
      </c>
      <c r="H888" s="340">
        <v>53.266416</v>
      </c>
      <c r="I888" s="340">
        <v>-129.31827899999999</v>
      </c>
      <c r="J888" s="340" t="s">
        <v>1591</v>
      </c>
      <c r="K888" s="340" t="s">
        <v>3101</v>
      </c>
      <c r="L888" s="348" t="s">
        <v>181</v>
      </c>
      <c r="M888" s="340"/>
      <c r="N888" s="340"/>
      <c r="O888" s="340"/>
      <c r="Y888" s="24"/>
      <c r="Z888" s="24"/>
      <c r="AA888" s="24"/>
      <c r="AB888" s="24"/>
      <c r="AC888" s="24"/>
      <c r="AD888" s="24"/>
      <c r="AE888" s="24"/>
      <c r="AF888" s="24"/>
      <c r="AG888" s="24"/>
      <c r="AH888" s="24"/>
      <c r="AI888" s="24"/>
      <c r="AJ888" s="24"/>
      <c r="AK888" s="24"/>
      <c r="AL888" s="24"/>
      <c r="AM888" s="24"/>
      <c r="AN888" s="24"/>
      <c r="AO888" s="24"/>
    </row>
    <row r="889" spans="2:41" x14ac:dyDescent="0.25">
      <c r="B889" s="340">
        <v>64705</v>
      </c>
      <c r="C889" s="340" t="s">
        <v>3102</v>
      </c>
      <c r="D889" s="340" t="s">
        <v>1590</v>
      </c>
      <c r="E889" s="349" t="str">
        <f>HYPERLINK(Table20[[#This Row],[Map Link]],Table20[[#This Row],[Map Text]])</f>
        <v>Open Map</v>
      </c>
      <c r="F889" s="340" t="s">
        <v>837</v>
      </c>
      <c r="G889" s="340" t="s">
        <v>826</v>
      </c>
      <c r="H889" s="340">
        <v>54.299751999999998</v>
      </c>
      <c r="I889" s="340">
        <v>-129.985007</v>
      </c>
      <c r="J889" s="340" t="s">
        <v>1591</v>
      </c>
      <c r="K889" s="340" t="s">
        <v>3103</v>
      </c>
      <c r="L889" s="348" t="s">
        <v>181</v>
      </c>
      <c r="M889" s="340"/>
      <c r="N889" s="340"/>
      <c r="O889" s="340"/>
      <c r="Y889" s="24"/>
      <c r="Z889" s="24"/>
      <c r="AA889" s="24"/>
      <c r="AB889" s="24"/>
      <c r="AC889" s="24"/>
      <c r="AD889" s="24"/>
      <c r="AE889" s="24"/>
      <c r="AF889" s="24"/>
      <c r="AG889" s="24"/>
      <c r="AH889" s="24"/>
      <c r="AI889" s="24"/>
      <c r="AJ889" s="24"/>
      <c r="AK889" s="24"/>
      <c r="AL889" s="24"/>
      <c r="AM889" s="24"/>
      <c r="AN889" s="24"/>
      <c r="AO889" s="24"/>
    </row>
    <row r="890" spans="2:41" x14ac:dyDescent="0.25">
      <c r="B890" s="340">
        <v>65309</v>
      </c>
      <c r="C890" s="340" t="s">
        <v>3104</v>
      </c>
      <c r="D890" s="340" t="s">
        <v>1590</v>
      </c>
      <c r="E890" s="349" t="str">
        <f>HYPERLINK(Table20[[#This Row],[Map Link]],Table20[[#This Row],[Map Text]])</f>
        <v>Open Map</v>
      </c>
      <c r="F890" s="340" t="s">
        <v>825</v>
      </c>
      <c r="G890" s="340" t="s">
        <v>826</v>
      </c>
      <c r="H890" s="340">
        <v>52.899748000000002</v>
      </c>
      <c r="I890" s="340">
        <v>-129.15159299999999</v>
      </c>
      <c r="J890" s="340" t="s">
        <v>1591</v>
      </c>
      <c r="K890" s="340" t="s">
        <v>3105</v>
      </c>
      <c r="L890" s="348" t="s">
        <v>181</v>
      </c>
      <c r="M890" s="340"/>
      <c r="N890" s="340"/>
      <c r="O890" s="340"/>
      <c r="Y890" s="24"/>
      <c r="Z890" s="24"/>
      <c r="AA890" s="24"/>
      <c r="AB890" s="24"/>
      <c r="AC890" s="24"/>
      <c r="AD890" s="24"/>
      <c r="AE890" s="24"/>
      <c r="AF890" s="24"/>
      <c r="AG890" s="24"/>
      <c r="AH890" s="24"/>
      <c r="AI890" s="24"/>
      <c r="AJ890" s="24"/>
      <c r="AK890" s="24"/>
      <c r="AL890" s="24"/>
      <c r="AM890" s="24"/>
      <c r="AN890" s="24"/>
      <c r="AO890" s="24"/>
    </row>
    <row r="891" spans="2:41" x14ac:dyDescent="0.25">
      <c r="B891" s="340">
        <v>64767</v>
      </c>
      <c r="C891" s="340" t="s">
        <v>3106</v>
      </c>
      <c r="D891" s="340" t="s">
        <v>1590</v>
      </c>
      <c r="E891" s="349" t="str">
        <f>HYPERLINK(Table20[[#This Row],[Map Link]],Table20[[#This Row],[Map Text]])</f>
        <v>Open Map</v>
      </c>
      <c r="F891" s="340" t="s">
        <v>837</v>
      </c>
      <c r="G891" s="340" t="s">
        <v>826</v>
      </c>
      <c r="H891" s="340">
        <v>53.216374000000002</v>
      </c>
      <c r="I891" s="340">
        <v>-132.335035</v>
      </c>
      <c r="J891" s="340" t="s">
        <v>1591</v>
      </c>
      <c r="K891" s="340" t="s">
        <v>3107</v>
      </c>
      <c r="L891" s="348" t="s">
        <v>181</v>
      </c>
      <c r="M891" s="340"/>
      <c r="N891" s="340"/>
      <c r="O891" s="340"/>
      <c r="Y891" s="24"/>
      <c r="Z891" s="24"/>
      <c r="AA891" s="24"/>
      <c r="AB891" s="24"/>
      <c r="AC891" s="24"/>
      <c r="AD891" s="24"/>
      <c r="AE891" s="24"/>
      <c r="AF891" s="24"/>
      <c r="AG891" s="24"/>
      <c r="AH891" s="24"/>
      <c r="AI891" s="24"/>
      <c r="AJ891" s="24"/>
      <c r="AK891" s="24"/>
      <c r="AL891" s="24"/>
      <c r="AM891" s="24"/>
      <c r="AN891" s="24"/>
      <c r="AO891" s="24"/>
    </row>
    <row r="892" spans="2:41" x14ac:dyDescent="0.25">
      <c r="B892" s="340">
        <v>64693</v>
      </c>
      <c r="C892" s="340" t="s">
        <v>3108</v>
      </c>
      <c r="D892" s="340" t="s">
        <v>1590</v>
      </c>
      <c r="E892" s="349" t="str">
        <f>HYPERLINK(Table20[[#This Row],[Map Link]],Table20[[#This Row],[Map Text]])</f>
        <v>Open Map</v>
      </c>
      <c r="F892" s="340" t="s">
        <v>837</v>
      </c>
      <c r="G892" s="340" t="s">
        <v>826</v>
      </c>
      <c r="H892" s="340">
        <v>53.649712999999998</v>
      </c>
      <c r="I892" s="340">
        <v>-132.21838199999999</v>
      </c>
      <c r="J892" s="340" t="s">
        <v>1591</v>
      </c>
      <c r="K892" s="340" t="s">
        <v>3109</v>
      </c>
      <c r="L892" s="348" t="s">
        <v>181</v>
      </c>
      <c r="M892" s="340"/>
      <c r="N892" s="340"/>
      <c r="O892" s="340"/>
      <c r="Y892" s="24"/>
      <c r="Z892" s="24"/>
      <c r="AA892" s="24"/>
      <c r="AB892" s="24"/>
      <c r="AC892" s="24"/>
      <c r="AD892" s="24"/>
      <c r="AE892" s="24"/>
      <c r="AF892" s="24"/>
      <c r="AG892" s="24"/>
      <c r="AH892" s="24"/>
      <c r="AI892" s="24"/>
      <c r="AJ892" s="24"/>
      <c r="AK892" s="24"/>
      <c r="AL892" s="24"/>
      <c r="AM892" s="24"/>
      <c r="AN892" s="24"/>
      <c r="AO892" s="24"/>
    </row>
    <row r="893" spans="2:41" x14ac:dyDescent="0.25">
      <c r="B893" s="340">
        <v>65071</v>
      </c>
      <c r="C893" s="340" t="s">
        <v>3110</v>
      </c>
      <c r="D893" s="340" t="s">
        <v>1590</v>
      </c>
      <c r="E893" s="349" t="str">
        <f>HYPERLINK(Table20[[#This Row],[Map Link]],Table20[[#This Row],[Map Text]])</f>
        <v>Open Map</v>
      </c>
      <c r="F893" s="340" t="s">
        <v>825</v>
      </c>
      <c r="G893" s="340" t="s">
        <v>826</v>
      </c>
      <c r="H893" s="340">
        <v>52.699751999999997</v>
      </c>
      <c r="I893" s="340">
        <v>-128.73490699999999</v>
      </c>
      <c r="J893" s="340" t="s">
        <v>1591</v>
      </c>
      <c r="K893" s="340" t="s">
        <v>3111</v>
      </c>
      <c r="L893" s="348" t="s">
        <v>181</v>
      </c>
      <c r="M893" s="340"/>
      <c r="N893" s="340"/>
      <c r="O893" s="340"/>
      <c r="Y893" s="24"/>
      <c r="Z893" s="24"/>
      <c r="AA893" s="24"/>
      <c r="AB893" s="24"/>
      <c r="AC893" s="24"/>
      <c r="AD893" s="24"/>
      <c r="AE893" s="24"/>
      <c r="AF893" s="24"/>
      <c r="AG893" s="24"/>
      <c r="AH893" s="24"/>
      <c r="AI893" s="24"/>
      <c r="AJ893" s="24"/>
      <c r="AK893" s="24"/>
      <c r="AL893" s="24"/>
      <c r="AM893" s="24"/>
      <c r="AN893" s="24"/>
      <c r="AO893" s="24"/>
    </row>
    <row r="894" spans="2:41" x14ac:dyDescent="0.25">
      <c r="B894" s="340">
        <v>65495</v>
      </c>
      <c r="C894" s="340" t="s">
        <v>3112</v>
      </c>
      <c r="D894" s="340" t="s">
        <v>1590</v>
      </c>
      <c r="E894" s="349" t="str">
        <f>HYPERLINK(Table20[[#This Row],[Map Link]],Table20[[#This Row],[Map Text]])</f>
        <v>Open Map</v>
      </c>
      <c r="F894" s="340" t="s">
        <v>600</v>
      </c>
      <c r="G894" s="340" t="s">
        <v>336</v>
      </c>
      <c r="H894" s="340">
        <v>50.949762999999997</v>
      </c>
      <c r="I894" s="340">
        <v>-126.86812399999999</v>
      </c>
      <c r="J894" s="340" t="s">
        <v>1591</v>
      </c>
      <c r="K894" s="340" t="s">
        <v>3113</v>
      </c>
      <c r="L894" s="348" t="s">
        <v>181</v>
      </c>
      <c r="M894" s="340"/>
      <c r="N894" s="340"/>
      <c r="O894" s="340"/>
      <c r="Y894" s="24"/>
      <c r="Z894" s="24"/>
      <c r="AA894" s="24"/>
      <c r="AB894" s="24"/>
      <c r="AC894" s="24"/>
      <c r="AD894" s="24"/>
      <c r="AE894" s="24"/>
      <c r="AF894" s="24"/>
      <c r="AG894" s="24"/>
      <c r="AH894" s="24"/>
      <c r="AI894" s="24"/>
      <c r="AJ894" s="24"/>
      <c r="AK894" s="24"/>
      <c r="AL894" s="24"/>
      <c r="AM894" s="24"/>
      <c r="AN894" s="24"/>
      <c r="AO894" s="24"/>
    </row>
    <row r="895" spans="2:41" x14ac:dyDescent="0.25">
      <c r="B895" s="340">
        <v>28799</v>
      </c>
      <c r="C895" s="340" t="s">
        <v>948</v>
      </c>
      <c r="D895" s="340" t="s">
        <v>1597</v>
      </c>
      <c r="E895" s="349" t="str">
        <f>HYPERLINK(Table20[[#This Row],[Map Link]],Table20[[#This Row],[Map Text]])</f>
        <v>Open Map</v>
      </c>
      <c r="F895" s="340" t="s">
        <v>837</v>
      </c>
      <c r="G895" s="340" t="s">
        <v>826</v>
      </c>
      <c r="H895" s="340">
        <v>53.399715</v>
      </c>
      <c r="I895" s="340">
        <v>-131.918363</v>
      </c>
      <c r="J895" s="340" t="s">
        <v>1591</v>
      </c>
      <c r="K895" s="340" t="s">
        <v>3114</v>
      </c>
      <c r="L895" s="348" t="s">
        <v>103</v>
      </c>
      <c r="M895" s="340"/>
      <c r="N895" s="340"/>
      <c r="O895" s="340"/>
      <c r="Y895" s="24"/>
      <c r="Z895" s="24"/>
      <c r="AA895" s="24"/>
      <c r="AB895" s="24"/>
      <c r="AC895" s="24"/>
      <c r="AD895" s="24"/>
      <c r="AE895" s="24"/>
      <c r="AF895" s="24"/>
      <c r="AG895" s="24"/>
      <c r="AH895" s="24"/>
      <c r="AI895" s="24"/>
      <c r="AJ895" s="24"/>
      <c r="AK895" s="24"/>
      <c r="AL895" s="24"/>
      <c r="AM895" s="24"/>
      <c r="AN895" s="24"/>
      <c r="AO895" s="24"/>
    </row>
    <row r="896" spans="2:41" x14ac:dyDescent="0.25">
      <c r="B896" s="340">
        <v>39283</v>
      </c>
      <c r="C896" s="340" t="s">
        <v>1000</v>
      </c>
      <c r="D896" s="340" t="s">
        <v>1036</v>
      </c>
      <c r="E896" s="349" t="str">
        <f>HYPERLINK(Table20[[#This Row],[Map Link]],Table20[[#This Row],[Map Text]])</f>
        <v>Open Map</v>
      </c>
      <c r="F896" s="340" t="s">
        <v>837</v>
      </c>
      <c r="G896" s="340" t="s">
        <v>826</v>
      </c>
      <c r="H896" s="340">
        <v>54.556666999999997</v>
      </c>
      <c r="I896" s="340">
        <v>-130.43361100000001</v>
      </c>
      <c r="J896" s="340" t="s">
        <v>1591</v>
      </c>
      <c r="K896" s="340" t="s">
        <v>3115</v>
      </c>
      <c r="L896" s="348" t="s">
        <v>103</v>
      </c>
      <c r="M896" s="340"/>
      <c r="N896" s="340"/>
      <c r="O896" s="340"/>
      <c r="Y896" s="24"/>
      <c r="Z896" s="24"/>
      <c r="AA896" s="24"/>
      <c r="AB896" s="24"/>
      <c r="AC896" s="24"/>
      <c r="AD896" s="24"/>
      <c r="AE896" s="24"/>
      <c r="AF896" s="24"/>
      <c r="AG896" s="24"/>
      <c r="AH896" s="24"/>
      <c r="AI896" s="24"/>
      <c r="AJ896" s="24"/>
      <c r="AK896" s="24"/>
      <c r="AL896" s="24"/>
      <c r="AM896" s="24"/>
      <c r="AN896" s="24"/>
      <c r="AO896" s="24"/>
    </row>
    <row r="897" spans="2:41" x14ac:dyDescent="0.25">
      <c r="B897" s="340">
        <v>65600</v>
      </c>
      <c r="C897" s="340" t="s">
        <v>3116</v>
      </c>
      <c r="D897" s="340" t="s">
        <v>1590</v>
      </c>
      <c r="E897" s="349" t="str">
        <f>HYPERLINK(Table20[[#This Row],[Map Link]],Table20[[#This Row],[Map Text]])</f>
        <v>Open Map</v>
      </c>
      <c r="F897" s="340" t="s">
        <v>837</v>
      </c>
      <c r="G897" s="340" t="s">
        <v>826</v>
      </c>
      <c r="H897" s="340">
        <v>54.483333000000002</v>
      </c>
      <c r="I897" s="340">
        <v>-130.4</v>
      </c>
      <c r="J897" s="340" t="s">
        <v>1591</v>
      </c>
      <c r="K897" s="340" t="s">
        <v>3117</v>
      </c>
      <c r="L897" s="348" t="s">
        <v>181</v>
      </c>
      <c r="M897" s="340"/>
      <c r="N897" s="340"/>
      <c r="O897" s="340"/>
      <c r="Y897" s="24"/>
      <c r="Z897" s="24"/>
      <c r="AA897" s="24"/>
      <c r="AB897" s="24"/>
      <c r="AC897" s="24"/>
      <c r="AD897" s="24"/>
      <c r="AE897" s="24"/>
      <c r="AF897" s="24"/>
      <c r="AG897" s="24"/>
      <c r="AH897" s="24"/>
      <c r="AI897" s="24"/>
      <c r="AJ897" s="24"/>
      <c r="AK897" s="24"/>
      <c r="AL897" s="24"/>
      <c r="AM897" s="24"/>
      <c r="AN897" s="24"/>
      <c r="AO897" s="24"/>
    </row>
    <row r="898" spans="2:41" x14ac:dyDescent="0.25">
      <c r="B898" s="340">
        <v>29592</v>
      </c>
      <c r="C898" s="340" t="s">
        <v>3118</v>
      </c>
      <c r="D898" s="340" t="s">
        <v>1597</v>
      </c>
      <c r="E898" s="349" t="str">
        <f>HYPERLINK(Table20[[#This Row],[Map Link]],Table20[[#This Row],[Map Text]])</f>
        <v>Open Map</v>
      </c>
      <c r="F898" s="340" t="s">
        <v>837</v>
      </c>
      <c r="G898" s="340" t="s">
        <v>826</v>
      </c>
      <c r="H898" s="340">
        <v>52.716375999999997</v>
      </c>
      <c r="I898" s="340">
        <v>-131.83500100000001</v>
      </c>
      <c r="J898" s="340" t="s">
        <v>1591</v>
      </c>
      <c r="K898" s="340" t="s">
        <v>3119</v>
      </c>
      <c r="L898" s="348" t="s">
        <v>103</v>
      </c>
      <c r="M898" s="340"/>
      <c r="N898" s="340"/>
      <c r="O898" s="340"/>
      <c r="Y898" s="24"/>
      <c r="Z898" s="24"/>
      <c r="AA898" s="24"/>
      <c r="AB898" s="24"/>
      <c r="AC898" s="24"/>
      <c r="AD898" s="24"/>
      <c r="AE898" s="24"/>
      <c r="AF898" s="24"/>
      <c r="AG898" s="24"/>
      <c r="AH898" s="24"/>
      <c r="AI898" s="24"/>
      <c r="AJ898" s="24"/>
      <c r="AK898" s="24"/>
      <c r="AL898" s="24"/>
      <c r="AM898" s="24"/>
      <c r="AN898" s="24"/>
      <c r="AO898" s="24"/>
    </row>
    <row r="899" spans="2:41" x14ac:dyDescent="0.25">
      <c r="B899" s="340">
        <v>64733</v>
      </c>
      <c r="C899" s="340" t="s">
        <v>3120</v>
      </c>
      <c r="D899" s="340" t="s">
        <v>1590</v>
      </c>
      <c r="E899" s="349" t="str">
        <f>HYPERLINK(Table20[[#This Row],[Map Link]],Table20[[#This Row],[Map Text]])</f>
        <v>Open Map</v>
      </c>
      <c r="F899" s="340" t="s">
        <v>837</v>
      </c>
      <c r="G899" s="340" t="s">
        <v>826</v>
      </c>
      <c r="H899" s="340">
        <v>54.316419000000003</v>
      </c>
      <c r="I899" s="340">
        <v>-129.985007</v>
      </c>
      <c r="J899" s="340" t="s">
        <v>1591</v>
      </c>
      <c r="K899" s="340" t="s">
        <v>3121</v>
      </c>
      <c r="L899" s="348" t="s">
        <v>181</v>
      </c>
      <c r="M899" s="340"/>
      <c r="N899" s="340"/>
      <c r="O899" s="340"/>
      <c r="Y899" s="24"/>
      <c r="Z899" s="24"/>
      <c r="AA899" s="24"/>
      <c r="AB899" s="24"/>
      <c r="AC899" s="24"/>
      <c r="AD899" s="24"/>
      <c r="AE899" s="24"/>
      <c r="AF899" s="24"/>
      <c r="AG899" s="24"/>
      <c r="AH899" s="24"/>
      <c r="AI899" s="24"/>
      <c r="AJ899" s="24"/>
      <c r="AK899" s="24"/>
      <c r="AL899" s="24"/>
      <c r="AM899" s="24"/>
      <c r="AN899" s="24"/>
      <c r="AO899" s="24"/>
    </row>
    <row r="900" spans="2:41" x14ac:dyDescent="0.25">
      <c r="B900" s="340">
        <v>65497</v>
      </c>
      <c r="C900" s="340" t="s">
        <v>3122</v>
      </c>
      <c r="D900" s="340" t="s">
        <v>1590</v>
      </c>
      <c r="E900" s="349" t="str">
        <f>HYPERLINK(Table20[[#This Row],[Map Link]],Table20[[#This Row],[Map Text]])</f>
        <v>Open Map</v>
      </c>
      <c r="F900" s="340" t="s">
        <v>600</v>
      </c>
      <c r="G900" s="340" t="s">
        <v>336</v>
      </c>
      <c r="H900" s="340">
        <v>50.916429999999998</v>
      </c>
      <c r="I900" s="340">
        <v>-126.76812</v>
      </c>
      <c r="J900" s="340" t="s">
        <v>1591</v>
      </c>
      <c r="K900" s="340" t="s">
        <v>3123</v>
      </c>
      <c r="L900" s="348" t="s">
        <v>181</v>
      </c>
      <c r="M900" s="340"/>
      <c r="N900" s="340"/>
      <c r="O900" s="340"/>
      <c r="Y900" s="24"/>
      <c r="Z900" s="24"/>
      <c r="AA900" s="24"/>
      <c r="AB900" s="24"/>
      <c r="AC900" s="24"/>
      <c r="AD900" s="24"/>
      <c r="AE900" s="24"/>
      <c r="AF900" s="24"/>
      <c r="AG900" s="24"/>
      <c r="AH900" s="24"/>
      <c r="AI900" s="24"/>
      <c r="AJ900" s="24"/>
      <c r="AK900" s="24"/>
      <c r="AL900" s="24"/>
      <c r="AM900" s="24"/>
      <c r="AN900" s="24"/>
      <c r="AO900" s="24"/>
    </row>
    <row r="901" spans="2:41" x14ac:dyDescent="0.25">
      <c r="B901" s="340">
        <v>65503</v>
      </c>
      <c r="C901" s="340" t="s">
        <v>3124</v>
      </c>
      <c r="D901" s="340" t="s">
        <v>1590</v>
      </c>
      <c r="E901" s="349" t="str">
        <f>HYPERLINK(Table20[[#This Row],[Map Link]],Table20[[#This Row],[Map Text]])</f>
        <v>Open Map</v>
      </c>
      <c r="F901" s="340" t="s">
        <v>600</v>
      </c>
      <c r="G901" s="340" t="s">
        <v>336</v>
      </c>
      <c r="H901" s="340">
        <v>50.616430999999999</v>
      </c>
      <c r="I901" s="340">
        <v>-126.56810400000001</v>
      </c>
      <c r="J901" s="340" t="s">
        <v>1591</v>
      </c>
      <c r="K901" s="340" t="s">
        <v>3125</v>
      </c>
      <c r="L901" s="348" t="s">
        <v>181</v>
      </c>
      <c r="M901" s="340"/>
      <c r="N901" s="340"/>
      <c r="O901" s="340"/>
      <c r="Y901" s="24"/>
      <c r="Z901" s="24"/>
      <c r="AA901" s="24"/>
      <c r="AB901" s="24"/>
      <c r="AC901" s="24"/>
      <c r="AD901" s="24"/>
      <c r="AE901" s="24"/>
      <c r="AF901" s="24"/>
      <c r="AG901" s="24"/>
      <c r="AH901" s="24"/>
      <c r="AI901" s="24"/>
      <c r="AJ901" s="24"/>
      <c r="AK901" s="24"/>
      <c r="AL901" s="24"/>
      <c r="AM901" s="24"/>
      <c r="AN901" s="24"/>
      <c r="AO901" s="24"/>
    </row>
    <row r="902" spans="2:41" x14ac:dyDescent="0.25">
      <c r="B902" s="340">
        <v>65378</v>
      </c>
      <c r="C902" s="340" t="s">
        <v>3126</v>
      </c>
      <c r="D902" s="340" t="s">
        <v>1590</v>
      </c>
      <c r="E902" s="349" t="str">
        <f>HYPERLINK(Table20[[#This Row],[Map Link]],Table20[[#This Row],[Map Text]])</f>
        <v>Open Map</v>
      </c>
      <c r="F902" s="340" t="s">
        <v>600</v>
      </c>
      <c r="G902" s="340" t="s">
        <v>336</v>
      </c>
      <c r="H902" s="340">
        <v>50.883088000000001</v>
      </c>
      <c r="I902" s="340">
        <v>-127.46814000000001</v>
      </c>
      <c r="J902" s="340" t="s">
        <v>1591</v>
      </c>
      <c r="K902" s="340" t="s">
        <v>3127</v>
      </c>
      <c r="L902" s="348" t="s">
        <v>181</v>
      </c>
      <c r="M902" s="340"/>
      <c r="N902" s="340"/>
      <c r="O902" s="340"/>
      <c r="Y902" s="24"/>
      <c r="Z902" s="24"/>
      <c r="AA902" s="24"/>
      <c r="AB902" s="24"/>
      <c r="AC902" s="24"/>
      <c r="AD902" s="24"/>
      <c r="AE902" s="24"/>
      <c r="AF902" s="24"/>
      <c r="AG902" s="24"/>
      <c r="AH902" s="24"/>
      <c r="AI902" s="24"/>
      <c r="AJ902" s="24"/>
      <c r="AK902" s="24"/>
      <c r="AL902" s="24"/>
      <c r="AM902" s="24"/>
      <c r="AN902" s="24"/>
      <c r="AO902" s="24"/>
    </row>
    <row r="903" spans="2:41" x14ac:dyDescent="0.25">
      <c r="B903" s="340">
        <v>65382</v>
      </c>
      <c r="C903" s="340" t="s">
        <v>3128</v>
      </c>
      <c r="D903" s="340" t="s">
        <v>1590</v>
      </c>
      <c r="E903" s="349" t="str">
        <f>HYPERLINK(Table20[[#This Row],[Map Link]],Table20[[#This Row],[Map Text]])</f>
        <v>Open Map</v>
      </c>
      <c r="F903" s="340" t="s">
        <v>600</v>
      </c>
      <c r="G903" s="340" t="s">
        <v>336</v>
      </c>
      <c r="H903" s="340">
        <v>50.633091</v>
      </c>
      <c r="I903" s="340">
        <v>-127.134789</v>
      </c>
      <c r="J903" s="340" t="s">
        <v>1591</v>
      </c>
      <c r="K903" s="340" t="s">
        <v>3129</v>
      </c>
      <c r="L903" s="348" t="s">
        <v>181</v>
      </c>
      <c r="M903" s="340"/>
      <c r="N903" s="340"/>
      <c r="O903" s="340"/>
      <c r="Y903" s="24"/>
      <c r="Z903" s="24"/>
      <c r="AA903" s="24"/>
      <c r="AB903" s="24"/>
      <c r="AC903" s="24"/>
      <c r="AD903" s="24"/>
      <c r="AE903" s="24"/>
      <c r="AF903" s="24"/>
      <c r="AG903" s="24"/>
      <c r="AH903" s="24"/>
      <c r="AI903" s="24"/>
      <c r="AJ903" s="24"/>
      <c r="AK903" s="24"/>
      <c r="AL903" s="24"/>
      <c r="AM903" s="24"/>
      <c r="AN903" s="24"/>
      <c r="AO903" s="24"/>
    </row>
    <row r="904" spans="2:41" x14ac:dyDescent="0.25">
      <c r="B904" s="340">
        <v>64684</v>
      </c>
      <c r="C904" s="340" t="s">
        <v>3130</v>
      </c>
      <c r="D904" s="340" t="s">
        <v>1590</v>
      </c>
      <c r="E904" s="349" t="str">
        <f>HYPERLINK(Table20[[#This Row],[Map Link]],Table20[[#This Row],[Map Text]])</f>
        <v>Open Map</v>
      </c>
      <c r="F904" s="340" t="s">
        <v>837</v>
      </c>
      <c r="G904" s="340" t="s">
        <v>826</v>
      </c>
      <c r="H904" s="340">
        <v>53.623322000000002</v>
      </c>
      <c r="I904" s="340">
        <v>-132.31421700000001</v>
      </c>
      <c r="J904" s="340" t="s">
        <v>1591</v>
      </c>
      <c r="K904" s="340" t="s">
        <v>3131</v>
      </c>
      <c r="L904" s="348" t="s">
        <v>181</v>
      </c>
      <c r="M904" s="340"/>
      <c r="N904" s="340"/>
      <c r="O904" s="340"/>
      <c r="Y904" s="24"/>
      <c r="Z904" s="24"/>
      <c r="AA904" s="24"/>
      <c r="AB904" s="24"/>
      <c r="AC904" s="24"/>
      <c r="AD904" s="24"/>
      <c r="AE904" s="24"/>
      <c r="AF904" s="24"/>
      <c r="AG904" s="24"/>
      <c r="AH904" s="24"/>
      <c r="AI904" s="24"/>
      <c r="AJ904" s="24"/>
      <c r="AK904" s="24"/>
      <c r="AL904" s="24"/>
      <c r="AM904" s="24"/>
      <c r="AN904" s="24"/>
      <c r="AO904" s="24"/>
    </row>
    <row r="905" spans="2:41" x14ac:dyDescent="0.25">
      <c r="B905" s="340">
        <v>65311</v>
      </c>
      <c r="C905" s="340" t="s">
        <v>3132</v>
      </c>
      <c r="D905" s="340" t="s">
        <v>1590</v>
      </c>
      <c r="E905" s="349" t="str">
        <f>HYPERLINK(Table20[[#This Row],[Map Link]],Table20[[#This Row],[Map Text]])</f>
        <v>Open Map</v>
      </c>
      <c r="F905" s="340" t="s">
        <v>825</v>
      </c>
      <c r="G905" s="340" t="s">
        <v>826</v>
      </c>
      <c r="H905" s="340">
        <v>53.099749000000003</v>
      </c>
      <c r="I905" s="340">
        <v>-129.20160200000001</v>
      </c>
      <c r="J905" s="340" t="s">
        <v>1591</v>
      </c>
      <c r="K905" s="340" t="s">
        <v>3133</v>
      </c>
      <c r="L905" s="348" t="s">
        <v>181</v>
      </c>
      <c r="M905" s="340"/>
      <c r="N905" s="340"/>
      <c r="O905" s="340"/>
      <c r="Y905" s="24"/>
      <c r="Z905" s="24"/>
      <c r="AA905" s="24"/>
      <c r="AB905" s="24"/>
      <c r="AC905" s="24"/>
      <c r="AD905" s="24"/>
      <c r="AE905" s="24"/>
      <c r="AF905" s="24"/>
      <c r="AG905" s="24"/>
      <c r="AH905" s="24"/>
      <c r="AI905" s="24"/>
      <c r="AJ905" s="24"/>
      <c r="AK905" s="24"/>
      <c r="AL905" s="24"/>
      <c r="AM905" s="24"/>
      <c r="AN905" s="24"/>
      <c r="AO905" s="24"/>
    </row>
    <row r="906" spans="2:41" x14ac:dyDescent="0.25">
      <c r="B906" s="340">
        <v>65454</v>
      </c>
      <c r="C906" s="340" t="s">
        <v>3134</v>
      </c>
      <c r="D906" s="340" t="s">
        <v>1590</v>
      </c>
      <c r="E906" s="349" t="str">
        <f>HYPERLINK(Table20[[#This Row],[Map Link]],Table20[[#This Row],[Map Text]])</f>
        <v>Open Map</v>
      </c>
      <c r="F906" s="340" t="s">
        <v>600</v>
      </c>
      <c r="G906" s="340" t="s">
        <v>336</v>
      </c>
      <c r="H906" s="340">
        <v>50.549751999999998</v>
      </c>
      <c r="I906" s="340">
        <v>-127.55146499999999</v>
      </c>
      <c r="J906" s="340" t="s">
        <v>1591</v>
      </c>
      <c r="K906" s="340" t="s">
        <v>3135</v>
      </c>
      <c r="L906" s="348" t="s">
        <v>181</v>
      </c>
      <c r="M906" s="340"/>
      <c r="N906" s="340"/>
      <c r="O906" s="340"/>
      <c r="Y906" s="24"/>
      <c r="Z906" s="24"/>
      <c r="AA906" s="24"/>
      <c r="AB906" s="24"/>
      <c r="AC906" s="24"/>
      <c r="AD906" s="24"/>
      <c r="AE906" s="24"/>
      <c r="AF906" s="24"/>
      <c r="AG906" s="24"/>
      <c r="AH906" s="24"/>
      <c r="AI906" s="24"/>
      <c r="AJ906" s="24"/>
      <c r="AK906" s="24"/>
      <c r="AL906" s="24"/>
      <c r="AM906" s="24"/>
      <c r="AN906" s="24"/>
      <c r="AO906" s="24"/>
    </row>
    <row r="907" spans="2:41" x14ac:dyDescent="0.25">
      <c r="B907" s="340">
        <v>65066</v>
      </c>
      <c r="C907" s="340" t="s">
        <v>3136</v>
      </c>
      <c r="D907" s="340" t="s">
        <v>1590</v>
      </c>
      <c r="E907" s="349" t="str">
        <f>HYPERLINK(Table20[[#This Row],[Map Link]],Table20[[#This Row],[Map Text]])</f>
        <v>Open Map</v>
      </c>
      <c r="F907" s="340" t="s">
        <v>825</v>
      </c>
      <c r="G907" s="340" t="s">
        <v>826</v>
      </c>
      <c r="H907" s="340">
        <v>52.616421000000003</v>
      </c>
      <c r="I907" s="340">
        <v>-128.451561</v>
      </c>
      <c r="J907" s="340" t="s">
        <v>1591</v>
      </c>
      <c r="K907" s="340" t="s">
        <v>3137</v>
      </c>
      <c r="L907" s="348" t="s">
        <v>181</v>
      </c>
      <c r="M907" s="340"/>
      <c r="N907" s="340"/>
      <c r="O907" s="340"/>
      <c r="Y907" s="24"/>
      <c r="Z907" s="24"/>
      <c r="AA907" s="24"/>
      <c r="AB907" s="24"/>
      <c r="AC907" s="24"/>
      <c r="AD907" s="24"/>
      <c r="AE907" s="24"/>
      <c r="AF907" s="24"/>
      <c r="AG907" s="24"/>
      <c r="AH907" s="24"/>
      <c r="AI907" s="24"/>
      <c r="AJ907" s="24"/>
      <c r="AK907" s="24"/>
      <c r="AL907" s="24"/>
      <c r="AM907" s="24"/>
      <c r="AN907" s="24"/>
      <c r="AO907" s="24"/>
    </row>
    <row r="908" spans="2:41" x14ac:dyDescent="0.25">
      <c r="B908" s="340">
        <v>35755</v>
      </c>
      <c r="C908" s="340" t="s">
        <v>942</v>
      </c>
      <c r="D908" s="340" t="s">
        <v>1880</v>
      </c>
      <c r="E908" s="349" t="str">
        <f>HYPERLINK(Table20[[#This Row],[Map Link]],Table20[[#This Row],[Map Text]])</f>
        <v>Open Map</v>
      </c>
      <c r="F908" s="340" t="s">
        <v>837</v>
      </c>
      <c r="G908" s="340" t="s">
        <v>826</v>
      </c>
      <c r="H908" s="340">
        <v>54.011111</v>
      </c>
      <c r="I908" s="340">
        <v>-132.14666700000001</v>
      </c>
      <c r="J908" s="340" t="s">
        <v>1591</v>
      </c>
      <c r="K908" s="340" t="s">
        <v>3138</v>
      </c>
      <c r="L908" s="348" t="s">
        <v>103</v>
      </c>
      <c r="M908" s="340"/>
      <c r="N908" s="340"/>
      <c r="O908" s="340"/>
      <c r="Y908" s="24"/>
      <c r="Z908" s="24"/>
      <c r="AA908" s="24"/>
      <c r="AB908" s="24"/>
      <c r="AC908" s="24"/>
      <c r="AD908" s="24"/>
      <c r="AE908" s="24"/>
      <c r="AF908" s="24"/>
      <c r="AG908" s="24"/>
      <c r="AH908" s="24"/>
      <c r="AI908" s="24"/>
      <c r="AJ908" s="24"/>
      <c r="AK908" s="24"/>
      <c r="AL908" s="24"/>
      <c r="AM908" s="24"/>
      <c r="AN908" s="24"/>
      <c r="AO908" s="24"/>
    </row>
    <row r="909" spans="2:41" x14ac:dyDescent="0.25">
      <c r="B909" s="340">
        <v>64690</v>
      </c>
      <c r="C909" s="340" t="s">
        <v>3139</v>
      </c>
      <c r="D909" s="340" t="s">
        <v>1590</v>
      </c>
      <c r="E909" s="349" t="str">
        <f>HYPERLINK(Table20[[#This Row],[Map Link]],Table20[[#This Row],[Map Text]])</f>
        <v>Open Map</v>
      </c>
      <c r="F909" s="340" t="s">
        <v>837</v>
      </c>
      <c r="G909" s="340" t="s">
        <v>826</v>
      </c>
      <c r="H909" s="340">
        <v>54.033051</v>
      </c>
      <c r="I909" s="340">
        <v>-132.168396</v>
      </c>
      <c r="J909" s="340" t="s">
        <v>1591</v>
      </c>
      <c r="K909" s="340" t="s">
        <v>3140</v>
      </c>
      <c r="L909" s="348" t="s">
        <v>181</v>
      </c>
      <c r="M909" s="340"/>
      <c r="N909" s="340"/>
      <c r="O909" s="340"/>
      <c r="Y909" s="24"/>
      <c r="Z909" s="24"/>
      <c r="AA909" s="24"/>
      <c r="AB909" s="24"/>
      <c r="AC909" s="24"/>
      <c r="AD909" s="24"/>
      <c r="AE909" s="24"/>
      <c r="AF909" s="24"/>
      <c r="AG909" s="24"/>
      <c r="AH909" s="24"/>
      <c r="AI909" s="24"/>
      <c r="AJ909" s="24"/>
      <c r="AK909" s="24"/>
      <c r="AL909" s="24"/>
      <c r="AM909" s="24"/>
      <c r="AN909" s="24"/>
      <c r="AO909" s="24"/>
    </row>
    <row r="910" spans="2:41" x14ac:dyDescent="0.25">
      <c r="B910" s="340">
        <v>64414</v>
      </c>
      <c r="C910" s="340" t="s">
        <v>3141</v>
      </c>
      <c r="D910" s="340" t="s">
        <v>1590</v>
      </c>
      <c r="E910" s="349" t="str">
        <f>HYPERLINK(Table20[[#This Row],[Map Link]],Table20[[#This Row],[Map Text]])</f>
        <v>Open Map</v>
      </c>
      <c r="F910" s="340" t="s">
        <v>238</v>
      </c>
      <c r="G910" s="340" t="s">
        <v>213</v>
      </c>
      <c r="H910" s="340">
        <v>48.999806</v>
      </c>
      <c r="I910" s="340">
        <v>-122.467933</v>
      </c>
      <c r="J910" s="340" t="s">
        <v>1591</v>
      </c>
      <c r="K910" s="340" t="s">
        <v>3142</v>
      </c>
      <c r="L910" s="348" t="s">
        <v>181</v>
      </c>
      <c r="M910" s="340"/>
      <c r="N910" s="340"/>
      <c r="O910" s="340"/>
      <c r="Y910" s="24"/>
      <c r="Z910" s="24"/>
      <c r="AA910" s="24"/>
      <c r="AB910" s="24"/>
      <c r="AC910" s="24"/>
      <c r="AD910" s="24"/>
      <c r="AE910" s="24"/>
      <c r="AF910" s="24"/>
      <c r="AG910" s="24"/>
      <c r="AH910" s="24"/>
      <c r="AI910" s="24"/>
      <c r="AJ910" s="24"/>
      <c r="AK910" s="24"/>
      <c r="AL910" s="24"/>
      <c r="AM910" s="24"/>
      <c r="AN910" s="24"/>
      <c r="AO910" s="24"/>
    </row>
    <row r="911" spans="2:41" x14ac:dyDescent="0.25">
      <c r="B911" s="340">
        <v>64697</v>
      </c>
      <c r="C911" s="340" t="s">
        <v>3143</v>
      </c>
      <c r="D911" s="340" t="s">
        <v>1590</v>
      </c>
      <c r="E911" s="349" t="str">
        <f>HYPERLINK(Table20[[#This Row],[Map Link]],Table20[[#This Row],[Map Text]])</f>
        <v>Open Map</v>
      </c>
      <c r="F911" s="340" t="s">
        <v>837</v>
      </c>
      <c r="G911" s="340" t="s">
        <v>826</v>
      </c>
      <c r="H911" s="340">
        <v>54.116382999999999</v>
      </c>
      <c r="I911" s="340">
        <v>-132.301737</v>
      </c>
      <c r="J911" s="340" t="s">
        <v>1591</v>
      </c>
      <c r="K911" s="340" t="s">
        <v>3144</v>
      </c>
      <c r="L911" s="348" t="s">
        <v>181</v>
      </c>
      <c r="M911" s="340"/>
      <c r="N911" s="340"/>
      <c r="O911" s="340"/>
      <c r="Y911" s="24"/>
      <c r="Z911" s="24"/>
      <c r="AA911" s="24"/>
      <c r="AB911" s="24"/>
      <c r="AC911" s="24"/>
      <c r="AD911" s="24"/>
      <c r="AE911" s="24"/>
      <c r="AF911" s="24"/>
      <c r="AG911" s="24"/>
      <c r="AH911" s="24"/>
      <c r="AI911" s="24"/>
      <c r="AJ911" s="24"/>
      <c r="AK911" s="24"/>
      <c r="AL911" s="24"/>
      <c r="AM911" s="24"/>
      <c r="AN911" s="24"/>
      <c r="AO911" s="24"/>
    </row>
    <row r="912" spans="2:41" x14ac:dyDescent="0.25">
      <c r="B912" s="340">
        <v>64719</v>
      </c>
      <c r="C912" s="340" t="s">
        <v>3145</v>
      </c>
      <c r="D912" s="340" t="s">
        <v>1590</v>
      </c>
      <c r="E912" s="349" t="str">
        <f>HYPERLINK(Table20[[#This Row],[Map Link]],Table20[[#This Row],[Map Text]])</f>
        <v>Open Map</v>
      </c>
      <c r="F912" s="340" t="s">
        <v>837</v>
      </c>
      <c r="G912" s="340" t="s">
        <v>826</v>
      </c>
      <c r="H912" s="340">
        <v>54.183083000000003</v>
      </c>
      <c r="I912" s="340">
        <v>-130.03500399999999</v>
      </c>
      <c r="J912" s="340" t="s">
        <v>1591</v>
      </c>
      <c r="K912" s="340" t="s">
        <v>3146</v>
      </c>
      <c r="L912" s="348" t="s">
        <v>181</v>
      </c>
      <c r="M912" s="340"/>
      <c r="N912" s="340"/>
      <c r="O912" s="340"/>
      <c r="Y912" s="24"/>
      <c r="Z912" s="24"/>
      <c r="AA912" s="24"/>
      <c r="AB912" s="24"/>
      <c r="AC912" s="24"/>
      <c r="AD912" s="24"/>
      <c r="AE912" s="24"/>
      <c r="AF912" s="24"/>
      <c r="AG912" s="24"/>
      <c r="AH912" s="24"/>
      <c r="AI912" s="24"/>
      <c r="AJ912" s="24"/>
      <c r="AK912" s="24"/>
      <c r="AL912" s="24"/>
      <c r="AM912" s="24"/>
      <c r="AN912" s="24"/>
      <c r="AO912" s="24"/>
    </row>
    <row r="913" spans="2:41" x14ac:dyDescent="0.25">
      <c r="B913" s="340">
        <v>54300</v>
      </c>
      <c r="C913" s="340" t="s">
        <v>3147</v>
      </c>
      <c r="D913" s="340" t="s">
        <v>1597</v>
      </c>
      <c r="E913" s="349" t="str">
        <f>HYPERLINK(Table20[[#This Row],[Map Link]],Table20[[#This Row],[Map Text]])</f>
        <v>Open Map</v>
      </c>
      <c r="F913" s="340" t="s">
        <v>600</v>
      </c>
      <c r="G913" s="340" t="s">
        <v>336</v>
      </c>
      <c r="H913" s="340">
        <v>50.619208999999998</v>
      </c>
      <c r="I913" s="340">
        <v>-126.576438</v>
      </c>
      <c r="J913" s="340" t="s">
        <v>1591</v>
      </c>
      <c r="K913" s="340" t="s">
        <v>3148</v>
      </c>
      <c r="L913" s="348" t="s">
        <v>103</v>
      </c>
      <c r="M913" s="340"/>
      <c r="N913" s="340"/>
      <c r="O913" s="340"/>
      <c r="Y913" s="24"/>
      <c r="Z913" s="24"/>
      <c r="AA913" s="24"/>
      <c r="AB913" s="24"/>
      <c r="AC913" s="24"/>
      <c r="AD913" s="24"/>
      <c r="AE913" s="24"/>
      <c r="AF913" s="24"/>
      <c r="AG913" s="24"/>
      <c r="AH913" s="24"/>
      <c r="AI913" s="24"/>
      <c r="AJ913" s="24"/>
      <c r="AK913" s="24"/>
      <c r="AL913" s="24"/>
      <c r="AM913" s="24"/>
      <c r="AN913" s="24"/>
      <c r="AO913" s="24"/>
    </row>
    <row r="914" spans="2:41" x14ac:dyDescent="0.25">
      <c r="B914" s="340">
        <v>65362</v>
      </c>
      <c r="C914" s="340" t="s">
        <v>3149</v>
      </c>
      <c r="D914" s="340" t="s">
        <v>1590</v>
      </c>
      <c r="E914" s="349" t="str">
        <f>HYPERLINK(Table20[[#This Row],[Map Link]],Table20[[#This Row],[Map Text]])</f>
        <v>Open Map</v>
      </c>
      <c r="F914" s="340" t="s">
        <v>600</v>
      </c>
      <c r="G914" s="340" t="s">
        <v>336</v>
      </c>
      <c r="H914" s="340">
        <v>50.783101000000002</v>
      </c>
      <c r="I914" s="340">
        <v>-126.368103</v>
      </c>
      <c r="J914" s="340" t="s">
        <v>1591</v>
      </c>
      <c r="K914" s="340" t="s">
        <v>3150</v>
      </c>
      <c r="L914" s="348" t="s">
        <v>181</v>
      </c>
      <c r="M914" s="340"/>
      <c r="N914" s="340"/>
      <c r="O914" s="340"/>
      <c r="Y914" s="24"/>
      <c r="Z914" s="24"/>
      <c r="AA914" s="24"/>
      <c r="AB914" s="24"/>
      <c r="AC914" s="24"/>
      <c r="AD914" s="24"/>
      <c r="AE914" s="24"/>
      <c r="AF914" s="24"/>
      <c r="AG914" s="24"/>
      <c r="AH914" s="24"/>
      <c r="AI914" s="24"/>
      <c r="AJ914" s="24"/>
      <c r="AK914" s="24"/>
      <c r="AL914" s="24"/>
      <c r="AM914" s="24"/>
      <c r="AN914" s="24"/>
      <c r="AO914" s="24"/>
    </row>
    <row r="915" spans="2:41" x14ac:dyDescent="0.25">
      <c r="B915" s="340">
        <v>35797</v>
      </c>
      <c r="C915" s="340" t="s">
        <v>3151</v>
      </c>
      <c r="D915" s="340" t="s">
        <v>1036</v>
      </c>
      <c r="E915" s="349" t="str">
        <f>HYPERLINK(Table20[[#This Row],[Map Link]],Table20[[#This Row],[Map Text]])</f>
        <v>Open Map</v>
      </c>
      <c r="F915" s="340" t="s">
        <v>837</v>
      </c>
      <c r="G915" s="340" t="s">
        <v>826</v>
      </c>
      <c r="H915" s="340">
        <v>54.336944000000003</v>
      </c>
      <c r="I915" s="340">
        <v>-130.446111</v>
      </c>
      <c r="J915" s="340" t="s">
        <v>1591</v>
      </c>
      <c r="K915" s="340" t="s">
        <v>3152</v>
      </c>
      <c r="L915" s="348" t="s">
        <v>103</v>
      </c>
      <c r="M915" s="340"/>
      <c r="N915" s="340"/>
      <c r="O915" s="340"/>
      <c r="Y915" s="24"/>
      <c r="Z915" s="24"/>
      <c r="AA915" s="24"/>
      <c r="AB915" s="24"/>
      <c r="AC915" s="24"/>
      <c r="AD915" s="24"/>
      <c r="AE915" s="24"/>
      <c r="AF915" s="24"/>
      <c r="AG915" s="24"/>
      <c r="AH915" s="24"/>
      <c r="AI915" s="24"/>
      <c r="AJ915" s="24"/>
      <c r="AK915" s="24"/>
      <c r="AL915" s="24"/>
      <c r="AM915" s="24"/>
      <c r="AN915" s="24"/>
      <c r="AO915" s="24"/>
    </row>
    <row r="916" spans="2:41" x14ac:dyDescent="0.25">
      <c r="B916" s="340">
        <v>64735</v>
      </c>
      <c r="C916" s="340" t="s">
        <v>3153</v>
      </c>
      <c r="D916" s="340" t="s">
        <v>1590</v>
      </c>
      <c r="E916" s="349" t="str">
        <f>HYPERLINK(Table20[[#This Row],[Map Link]],Table20[[#This Row],[Map Text]])</f>
        <v>Open Map</v>
      </c>
      <c r="F916" s="340" t="s">
        <v>837</v>
      </c>
      <c r="G916" s="340" t="s">
        <v>826</v>
      </c>
      <c r="H916" s="340">
        <v>54.499754000000003</v>
      </c>
      <c r="I916" s="340">
        <v>-129.985015</v>
      </c>
      <c r="J916" s="340" t="s">
        <v>1591</v>
      </c>
      <c r="K916" s="340" t="s">
        <v>3154</v>
      </c>
      <c r="L916" s="348" t="s">
        <v>181</v>
      </c>
      <c r="M916" s="340"/>
      <c r="N916" s="340"/>
      <c r="O916" s="340"/>
      <c r="Y916" s="24"/>
      <c r="Z916" s="24"/>
      <c r="AA916" s="24"/>
      <c r="AB916" s="24"/>
      <c r="AC916" s="24"/>
      <c r="AD916" s="24"/>
      <c r="AE916" s="24"/>
      <c r="AF916" s="24"/>
      <c r="AG916" s="24"/>
      <c r="AH916" s="24"/>
      <c r="AI916" s="24"/>
      <c r="AJ916" s="24"/>
      <c r="AK916" s="24"/>
      <c r="AL916" s="24"/>
      <c r="AM916" s="24"/>
      <c r="AN916" s="24"/>
      <c r="AO916" s="24"/>
    </row>
    <row r="917" spans="2:41" x14ac:dyDescent="0.25">
      <c r="B917" s="340">
        <v>25828</v>
      </c>
      <c r="C917" s="340" t="s">
        <v>621</v>
      </c>
      <c r="D917" s="340" t="s">
        <v>1036</v>
      </c>
      <c r="E917" s="349" t="str">
        <f>HYPERLINK(Table20[[#This Row],[Map Link]],Table20[[#This Row],[Map Text]])</f>
        <v>Open Map</v>
      </c>
      <c r="F917" s="340" t="s">
        <v>600</v>
      </c>
      <c r="G917" s="340" t="s">
        <v>336</v>
      </c>
      <c r="H917" s="340">
        <v>50.61598</v>
      </c>
      <c r="I917" s="340">
        <v>-126.30745</v>
      </c>
      <c r="J917" s="340" t="s">
        <v>1591</v>
      </c>
      <c r="K917" s="340" t="s">
        <v>3155</v>
      </c>
      <c r="L917" s="348" t="s">
        <v>103</v>
      </c>
      <c r="M917" s="340"/>
      <c r="N917" s="340"/>
      <c r="O917" s="340"/>
      <c r="Y917" s="24"/>
      <c r="Z917" s="24"/>
      <c r="AA917" s="24"/>
      <c r="AB917" s="24"/>
      <c r="AC917" s="24"/>
      <c r="AD917" s="24"/>
      <c r="AE917" s="24"/>
      <c r="AF917" s="24"/>
      <c r="AG917" s="24"/>
      <c r="AH917" s="24"/>
      <c r="AI917" s="24"/>
      <c r="AJ917" s="24"/>
      <c r="AK917" s="24"/>
      <c r="AL917" s="24"/>
      <c r="AM917" s="24"/>
      <c r="AN917" s="24"/>
      <c r="AO917" s="24"/>
    </row>
    <row r="918" spans="2:41" x14ac:dyDescent="0.25">
      <c r="B918" s="340">
        <v>65812</v>
      </c>
      <c r="C918" s="340" t="s">
        <v>3156</v>
      </c>
      <c r="D918" s="340" t="s">
        <v>1590</v>
      </c>
      <c r="E918" s="349" t="str">
        <f>HYPERLINK(Table20[[#This Row],[Map Link]],Table20[[#This Row],[Map Text]])</f>
        <v>Open Map</v>
      </c>
      <c r="F918" s="340" t="s">
        <v>825</v>
      </c>
      <c r="G918" s="340" t="s">
        <v>826</v>
      </c>
      <c r="H918" s="340">
        <v>53.833092000000001</v>
      </c>
      <c r="I918" s="340">
        <v>-129.08496</v>
      </c>
      <c r="J918" s="340" t="s">
        <v>1591</v>
      </c>
      <c r="K918" s="340" t="s">
        <v>3157</v>
      </c>
      <c r="L918" s="348" t="s">
        <v>181</v>
      </c>
      <c r="M918" s="340"/>
      <c r="N918" s="340"/>
      <c r="O918" s="340"/>
      <c r="Y918" s="24"/>
      <c r="Z918" s="24"/>
      <c r="AA918" s="24"/>
      <c r="AB918" s="24"/>
      <c r="AC918" s="24"/>
      <c r="AD918" s="24"/>
      <c r="AE918" s="24"/>
      <c r="AF918" s="24"/>
      <c r="AG918" s="24"/>
      <c r="AH918" s="24"/>
      <c r="AI918" s="24"/>
      <c r="AJ918" s="24"/>
      <c r="AK918" s="24"/>
      <c r="AL918" s="24"/>
      <c r="AM918" s="24"/>
      <c r="AN918" s="24"/>
      <c r="AO918" s="24"/>
    </row>
    <row r="919" spans="2:41" x14ac:dyDescent="0.25">
      <c r="B919" s="340">
        <v>38231</v>
      </c>
      <c r="C919" s="340" t="s">
        <v>612</v>
      </c>
      <c r="D919" s="340" t="s">
        <v>1597</v>
      </c>
      <c r="E919" s="349" t="str">
        <f>HYPERLINK(Table20[[#This Row],[Map Link]],Table20[[#This Row],[Map Text]])</f>
        <v>Open Map</v>
      </c>
      <c r="F919" s="340" t="s">
        <v>600</v>
      </c>
      <c r="G919" s="340" t="s">
        <v>336</v>
      </c>
      <c r="H919" s="340">
        <v>50.633094</v>
      </c>
      <c r="I919" s="340">
        <v>-126.85144699999999</v>
      </c>
      <c r="J919" s="340" t="s">
        <v>1591</v>
      </c>
      <c r="K919" s="340" t="s">
        <v>3158</v>
      </c>
      <c r="L919" s="348" t="s">
        <v>103</v>
      </c>
      <c r="M919" s="340"/>
      <c r="N919" s="340"/>
      <c r="O919" s="340"/>
      <c r="Y919" s="24"/>
      <c r="Z919" s="24"/>
      <c r="AA919" s="24"/>
      <c r="AB919" s="24"/>
      <c r="AC919" s="24"/>
      <c r="AD919" s="24"/>
      <c r="AE919" s="24"/>
      <c r="AF919" s="24"/>
      <c r="AG919" s="24"/>
      <c r="AH919" s="24"/>
      <c r="AI919" s="24"/>
      <c r="AJ919" s="24"/>
      <c r="AK919" s="24"/>
      <c r="AL919" s="24"/>
      <c r="AM919" s="24"/>
      <c r="AN919" s="24"/>
      <c r="AO919" s="24"/>
    </row>
    <row r="920" spans="2:41" x14ac:dyDescent="0.25">
      <c r="B920" s="340">
        <v>64699</v>
      </c>
      <c r="C920" s="340" t="s">
        <v>3159</v>
      </c>
      <c r="D920" s="340" t="s">
        <v>1590</v>
      </c>
      <c r="E920" s="349" t="str">
        <f>HYPERLINK(Table20[[#This Row],[Map Link]],Table20[[#This Row],[Map Text]])</f>
        <v>Open Map</v>
      </c>
      <c r="F920" s="340" t="s">
        <v>837</v>
      </c>
      <c r="G920" s="340" t="s">
        <v>826</v>
      </c>
      <c r="H920" s="340">
        <v>53.949708999999999</v>
      </c>
      <c r="I920" s="340">
        <v>-132.68507500000001</v>
      </c>
      <c r="J920" s="340" t="s">
        <v>1591</v>
      </c>
      <c r="K920" s="340" t="s">
        <v>3160</v>
      </c>
      <c r="L920" s="348" t="s">
        <v>181</v>
      </c>
      <c r="M920" s="340"/>
      <c r="N920" s="340"/>
      <c r="O920" s="340"/>
      <c r="Y920" s="24"/>
      <c r="Z920" s="24"/>
      <c r="AA920" s="24"/>
      <c r="AB920" s="24"/>
      <c r="AC920" s="24"/>
      <c r="AD920" s="24"/>
      <c r="AE920" s="24"/>
      <c r="AF920" s="24"/>
      <c r="AG920" s="24"/>
      <c r="AH920" s="24"/>
      <c r="AI920" s="24"/>
      <c r="AJ920" s="24"/>
      <c r="AK920" s="24"/>
      <c r="AL920" s="24"/>
      <c r="AM920" s="24"/>
      <c r="AN920" s="24"/>
      <c r="AO920" s="24"/>
    </row>
    <row r="921" spans="2:41" x14ac:dyDescent="0.25">
      <c r="B921" s="340">
        <v>64682</v>
      </c>
      <c r="C921" s="340" t="s">
        <v>3161</v>
      </c>
      <c r="D921" s="340" t="s">
        <v>1590</v>
      </c>
      <c r="E921" s="349" t="str">
        <f>HYPERLINK(Table20[[#This Row],[Map Link]],Table20[[#This Row],[Map Text]])</f>
        <v>Open Map</v>
      </c>
      <c r="F921" s="340" t="s">
        <v>837</v>
      </c>
      <c r="G921" s="340" t="s">
        <v>826</v>
      </c>
      <c r="H921" s="340">
        <v>53.966375999999997</v>
      </c>
      <c r="I921" s="340">
        <v>-132.70174299999999</v>
      </c>
      <c r="J921" s="340" t="s">
        <v>1591</v>
      </c>
      <c r="K921" s="340" t="s">
        <v>3162</v>
      </c>
      <c r="L921" s="348" t="s">
        <v>181</v>
      </c>
      <c r="M921" s="340"/>
      <c r="N921" s="340"/>
      <c r="O921" s="340"/>
      <c r="Y921" s="24"/>
      <c r="Z921" s="24"/>
      <c r="AA921" s="24"/>
      <c r="AB921" s="24"/>
      <c r="AC921" s="24"/>
      <c r="AD921" s="24"/>
      <c r="AE921" s="24"/>
      <c r="AF921" s="24"/>
      <c r="AG921" s="24"/>
      <c r="AH921" s="24"/>
      <c r="AI921" s="24"/>
      <c r="AJ921" s="24"/>
      <c r="AK921" s="24"/>
      <c r="AL921" s="24"/>
      <c r="AM921" s="24"/>
      <c r="AN921" s="24"/>
      <c r="AO921" s="24"/>
    </row>
    <row r="922" spans="2:41" x14ac:dyDescent="0.25">
      <c r="B922" s="340">
        <v>65380</v>
      </c>
      <c r="C922" s="340" t="s">
        <v>3163</v>
      </c>
      <c r="D922" s="340" t="s">
        <v>1590</v>
      </c>
      <c r="E922" s="349" t="str">
        <f>HYPERLINK(Table20[[#This Row],[Map Link]],Table20[[#This Row],[Map Text]])</f>
        <v>Open Map</v>
      </c>
      <c r="F922" s="340" t="s">
        <v>600</v>
      </c>
      <c r="G922" s="340" t="s">
        <v>336</v>
      </c>
      <c r="H922" s="340">
        <v>51.083089000000001</v>
      </c>
      <c r="I922" s="340">
        <v>-127.468146</v>
      </c>
      <c r="J922" s="340" t="s">
        <v>1591</v>
      </c>
      <c r="K922" s="340" t="s">
        <v>3164</v>
      </c>
      <c r="L922" s="348" t="s">
        <v>181</v>
      </c>
      <c r="M922" s="340"/>
      <c r="N922" s="340"/>
      <c r="O922" s="340"/>
      <c r="Y922" s="24"/>
      <c r="Z922" s="24"/>
      <c r="AA922" s="24"/>
      <c r="AB922" s="24"/>
      <c r="AC922" s="24"/>
      <c r="AD922" s="24"/>
      <c r="AE922" s="24"/>
      <c r="AF922" s="24"/>
      <c r="AG922" s="24"/>
      <c r="AH922" s="24"/>
      <c r="AI922" s="24"/>
      <c r="AJ922" s="24"/>
      <c r="AK922" s="24"/>
      <c r="AL922" s="24"/>
      <c r="AM922" s="24"/>
      <c r="AN922" s="24"/>
      <c r="AO922" s="24"/>
    </row>
    <row r="923" spans="2:41" x14ac:dyDescent="0.25">
      <c r="B923" s="340">
        <v>26635</v>
      </c>
      <c r="C923" s="340" t="s">
        <v>656</v>
      </c>
      <c r="D923" s="340" t="s">
        <v>1597</v>
      </c>
      <c r="E923" s="349" t="str">
        <f>HYPERLINK(Table20[[#This Row],[Map Link]],Table20[[#This Row],[Map Text]])</f>
        <v>Open Map</v>
      </c>
      <c r="F923" s="340" t="s">
        <v>589</v>
      </c>
      <c r="G923" s="340" t="s">
        <v>336</v>
      </c>
      <c r="H923" s="340">
        <v>51.866422999999998</v>
      </c>
      <c r="I923" s="340">
        <v>-127.868184</v>
      </c>
      <c r="J923" s="340" t="s">
        <v>1591</v>
      </c>
      <c r="K923" s="340" t="s">
        <v>3165</v>
      </c>
      <c r="L923" s="348" t="s">
        <v>103</v>
      </c>
      <c r="M923" s="340"/>
      <c r="N923" s="340"/>
      <c r="O923" s="340"/>
      <c r="Y923" s="24"/>
      <c r="Z923" s="24"/>
      <c r="AA923" s="24"/>
      <c r="AB923" s="24"/>
      <c r="AC923" s="24"/>
      <c r="AD923" s="24"/>
      <c r="AE923" s="24"/>
      <c r="AF923" s="24"/>
      <c r="AG923" s="24"/>
      <c r="AH923" s="24"/>
      <c r="AI923" s="24"/>
      <c r="AJ923" s="24"/>
      <c r="AK923" s="24"/>
      <c r="AL923" s="24"/>
      <c r="AM923" s="24"/>
      <c r="AN923" s="24"/>
      <c r="AO923" s="24"/>
    </row>
    <row r="924" spans="2:41" x14ac:dyDescent="0.25">
      <c r="B924" s="340">
        <v>65486</v>
      </c>
      <c r="C924" s="340" t="s">
        <v>3166</v>
      </c>
      <c r="D924" s="340" t="s">
        <v>1590</v>
      </c>
      <c r="E924" s="349" t="str">
        <f>HYPERLINK(Table20[[#This Row],[Map Link]],Table20[[#This Row],[Map Text]])</f>
        <v>Open Map</v>
      </c>
      <c r="F924" s="340" t="s">
        <v>589</v>
      </c>
      <c r="G924" s="340" t="s">
        <v>336</v>
      </c>
      <c r="H924" s="340">
        <v>51.283087999999999</v>
      </c>
      <c r="I924" s="340">
        <v>-127.651492</v>
      </c>
      <c r="J924" s="340" t="s">
        <v>1591</v>
      </c>
      <c r="K924" s="340" t="s">
        <v>3167</v>
      </c>
      <c r="L924" s="348" t="s">
        <v>181</v>
      </c>
      <c r="M924" s="340"/>
      <c r="N924" s="340"/>
      <c r="O924" s="340"/>
      <c r="Y924" s="24"/>
      <c r="Z924" s="24"/>
      <c r="AA924" s="24"/>
      <c r="AB924" s="24"/>
      <c r="AC924" s="24"/>
      <c r="AD924" s="24"/>
      <c r="AE924" s="24"/>
      <c r="AF924" s="24"/>
      <c r="AG924" s="24"/>
      <c r="AH924" s="24"/>
      <c r="AI924" s="24"/>
      <c r="AJ924" s="24"/>
      <c r="AK924" s="24"/>
      <c r="AL924" s="24"/>
      <c r="AM924" s="24"/>
      <c r="AN924" s="24"/>
      <c r="AO924" s="24"/>
    </row>
    <row r="925" spans="2:41" x14ac:dyDescent="0.25">
      <c r="B925" s="340">
        <v>64734</v>
      </c>
      <c r="C925" s="340" t="s">
        <v>3168</v>
      </c>
      <c r="D925" s="340" t="s">
        <v>1590</v>
      </c>
      <c r="E925" s="349" t="str">
        <f>HYPERLINK(Table20[[#This Row],[Map Link]],Table20[[#This Row],[Map Text]])</f>
        <v>Open Map</v>
      </c>
      <c r="F925" s="340" t="s">
        <v>837</v>
      </c>
      <c r="G925" s="340" t="s">
        <v>826</v>
      </c>
      <c r="H925" s="340">
        <v>54.483083999999998</v>
      </c>
      <c r="I925" s="340">
        <v>-130.20168799999999</v>
      </c>
      <c r="J925" s="340" t="s">
        <v>1591</v>
      </c>
      <c r="K925" s="340" t="s">
        <v>3169</v>
      </c>
      <c r="L925" s="348" t="s">
        <v>181</v>
      </c>
      <c r="M925" s="340"/>
      <c r="N925" s="340"/>
      <c r="O925" s="340"/>
      <c r="Y925" s="24"/>
      <c r="Z925" s="24"/>
      <c r="AA925" s="24"/>
      <c r="AB925" s="24"/>
      <c r="AC925" s="24"/>
      <c r="AD925" s="24"/>
      <c r="AE925" s="24"/>
      <c r="AF925" s="24"/>
      <c r="AG925" s="24"/>
      <c r="AH925" s="24"/>
      <c r="AI925" s="24"/>
      <c r="AJ925" s="24"/>
      <c r="AK925" s="24"/>
      <c r="AL925" s="24"/>
      <c r="AM925" s="24"/>
      <c r="AN925" s="24"/>
      <c r="AO925" s="24"/>
    </row>
    <row r="926" spans="2:41" x14ac:dyDescent="0.25">
      <c r="B926" s="340">
        <v>38629</v>
      </c>
      <c r="C926" s="340" t="s">
        <v>769</v>
      </c>
      <c r="D926" s="340" t="s">
        <v>3170</v>
      </c>
      <c r="E926" s="349" t="str">
        <f>HYPERLINK(Table20[[#This Row],[Map Link]],Table20[[#This Row],[Map Text]])</f>
        <v>Open Map</v>
      </c>
      <c r="F926" s="340" t="s">
        <v>825</v>
      </c>
      <c r="G926" s="340" t="s">
        <v>826</v>
      </c>
      <c r="H926" s="340">
        <v>54.058101000000001</v>
      </c>
      <c r="I926" s="340">
        <v>-128.63495399999999</v>
      </c>
      <c r="J926" s="340" t="s">
        <v>1591</v>
      </c>
      <c r="K926" s="340" t="s">
        <v>3171</v>
      </c>
      <c r="L926" s="348" t="s">
        <v>103</v>
      </c>
      <c r="M926" s="340"/>
      <c r="N926" s="340"/>
      <c r="O926" s="340"/>
      <c r="Y926" s="24"/>
      <c r="Z926" s="24"/>
      <c r="AA926" s="24"/>
      <c r="AB926" s="24"/>
      <c r="AC926" s="24"/>
      <c r="AD926" s="24"/>
      <c r="AE926" s="24"/>
      <c r="AF926" s="24"/>
      <c r="AG926" s="24"/>
      <c r="AH926" s="24"/>
      <c r="AI926" s="24"/>
      <c r="AJ926" s="24"/>
      <c r="AK926" s="24"/>
      <c r="AL926" s="24"/>
      <c r="AM926" s="24"/>
      <c r="AN926" s="24"/>
      <c r="AO926" s="24"/>
    </row>
    <row r="927" spans="2:41" x14ac:dyDescent="0.25">
      <c r="B927" s="340">
        <v>64991</v>
      </c>
      <c r="C927" s="340" t="s">
        <v>3172</v>
      </c>
      <c r="D927" s="340" t="s">
        <v>1590</v>
      </c>
      <c r="E927" s="349" t="str">
        <f>HYPERLINK(Table20[[#This Row],[Map Link]],Table20[[#This Row],[Map Text]])</f>
        <v>Open Map</v>
      </c>
      <c r="F927" s="340" t="s">
        <v>589</v>
      </c>
      <c r="G927" s="340" t="s">
        <v>336</v>
      </c>
      <c r="H927" s="340">
        <v>52.449756999999998</v>
      </c>
      <c r="I927" s="340">
        <v>-128.151546</v>
      </c>
      <c r="J927" s="340" t="s">
        <v>1591</v>
      </c>
      <c r="K927" s="340" t="s">
        <v>3173</v>
      </c>
      <c r="L927" s="348" t="s">
        <v>181</v>
      </c>
      <c r="M927" s="340"/>
      <c r="N927" s="340"/>
      <c r="O927" s="340"/>
      <c r="Y927" s="24"/>
      <c r="Z927" s="24"/>
      <c r="AA927" s="24"/>
      <c r="AB927" s="24"/>
      <c r="AC927" s="24"/>
      <c r="AD927" s="24"/>
      <c r="AE927" s="24"/>
      <c r="AF927" s="24"/>
      <c r="AG927" s="24"/>
      <c r="AH927" s="24"/>
      <c r="AI927" s="24"/>
      <c r="AJ927" s="24"/>
      <c r="AK927" s="24"/>
      <c r="AL927" s="24"/>
      <c r="AM927" s="24"/>
      <c r="AN927" s="24"/>
      <c r="AO927" s="24"/>
    </row>
    <row r="928" spans="2:41" x14ac:dyDescent="0.25">
      <c r="B928" s="340">
        <v>65487</v>
      </c>
      <c r="C928" s="340" t="s">
        <v>3174</v>
      </c>
      <c r="D928" s="340" t="s">
        <v>1590</v>
      </c>
      <c r="E928" s="349" t="str">
        <f>HYPERLINK(Table20[[#This Row],[Map Link]],Table20[[#This Row],[Map Text]])</f>
        <v>Open Map</v>
      </c>
      <c r="F928" s="340" t="s">
        <v>589</v>
      </c>
      <c r="G928" s="340" t="s">
        <v>336</v>
      </c>
      <c r="H928" s="340">
        <v>51.416429999999998</v>
      </c>
      <c r="I928" s="340">
        <v>-127.084812</v>
      </c>
      <c r="J928" s="340" t="s">
        <v>1591</v>
      </c>
      <c r="K928" s="340" t="s">
        <v>3175</v>
      </c>
      <c r="L928" s="348" t="s">
        <v>181</v>
      </c>
      <c r="M928" s="340"/>
      <c r="N928" s="340"/>
      <c r="O928" s="340"/>
      <c r="Y928" s="24"/>
      <c r="Z928" s="24"/>
      <c r="AA928" s="24"/>
      <c r="AB928" s="24"/>
      <c r="AC928" s="24"/>
      <c r="AD928" s="24"/>
      <c r="AE928" s="24"/>
      <c r="AF928" s="24"/>
      <c r="AG928" s="24"/>
      <c r="AH928" s="24"/>
      <c r="AI928" s="24"/>
      <c r="AJ928" s="24"/>
      <c r="AK928" s="24"/>
      <c r="AL928" s="24"/>
      <c r="AM928" s="24"/>
      <c r="AN928" s="24"/>
      <c r="AO928" s="24"/>
    </row>
    <row r="929" spans="2:41" x14ac:dyDescent="0.25">
      <c r="B929" s="340">
        <v>30190</v>
      </c>
      <c r="C929" s="340" t="s">
        <v>3176</v>
      </c>
      <c r="D929" s="340" t="s">
        <v>1597</v>
      </c>
      <c r="E929" s="349" t="str">
        <f>HYPERLINK(Table20[[#This Row],[Map Link]],Table20[[#This Row],[Map Text]])</f>
        <v>Open Map</v>
      </c>
      <c r="F929" s="340" t="s">
        <v>837</v>
      </c>
      <c r="G929" s="340" t="s">
        <v>826</v>
      </c>
      <c r="H929" s="340">
        <v>53.024712999999998</v>
      </c>
      <c r="I929" s="340">
        <v>-131.776678</v>
      </c>
      <c r="J929" s="340" t="s">
        <v>1591</v>
      </c>
      <c r="K929" s="340" t="s">
        <v>3177</v>
      </c>
      <c r="L929" s="348" t="s">
        <v>103</v>
      </c>
      <c r="M929" s="340"/>
      <c r="N929" s="340"/>
      <c r="O929" s="340"/>
      <c r="Y929" s="24"/>
      <c r="Z929" s="24"/>
      <c r="AA929" s="24"/>
      <c r="AB929" s="24"/>
      <c r="AC929" s="24"/>
      <c r="AD929" s="24"/>
      <c r="AE929" s="24"/>
      <c r="AF929" s="24"/>
      <c r="AG929" s="24"/>
      <c r="AH929" s="24"/>
      <c r="AI929" s="24"/>
      <c r="AJ929" s="24"/>
      <c r="AK929" s="24"/>
      <c r="AL929" s="24"/>
      <c r="AM929" s="24"/>
      <c r="AN929" s="24"/>
      <c r="AO929" s="24"/>
    </row>
    <row r="930" spans="2:41" x14ac:dyDescent="0.25">
      <c r="B930" s="340">
        <v>64772</v>
      </c>
      <c r="C930" s="340" t="s">
        <v>3178</v>
      </c>
      <c r="D930" s="340" t="s">
        <v>1590</v>
      </c>
      <c r="E930" s="349" t="str">
        <f>HYPERLINK(Table20[[#This Row],[Map Link]],Table20[[#This Row],[Map Text]])</f>
        <v>Open Map</v>
      </c>
      <c r="F930" s="340" t="s">
        <v>837</v>
      </c>
      <c r="G930" s="340" t="s">
        <v>826</v>
      </c>
      <c r="H930" s="340">
        <v>53.033045999999999</v>
      </c>
      <c r="I930" s="340">
        <v>-131.785011</v>
      </c>
      <c r="J930" s="340" t="s">
        <v>1591</v>
      </c>
      <c r="K930" s="340" t="s">
        <v>3179</v>
      </c>
      <c r="L930" s="348" t="s">
        <v>181</v>
      </c>
      <c r="M930" s="340"/>
      <c r="N930" s="340"/>
      <c r="O930" s="340"/>
      <c r="Y930" s="24"/>
      <c r="Z930" s="24"/>
      <c r="AA930" s="24"/>
      <c r="AB930" s="24"/>
      <c r="AC930" s="24"/>
      <c r="AD930" s="24"/>
      <c r="AE930" s="24"/>
      <c r="AF930" s="24"/>
      <c r="AG930" s="24"/>
      <c r="AH930" s="24"/>
      <c r="AI930" s="24"/>
      <c r="AJ930" s="24"/>
      <c r="AK930" s="24"/>
      <c r="AL930" s="24"/>
      <c r="AM930" s="24"/>
      <c r="AN930" s="24"/>
      <c r="AO930" s="24"/>
    </row>
    <row r="931" spans="2:41" x14ac:dyDescent="0.25">
      <c r="B931" s="340">
        <v>24128</v>
      </c>
      <c r="C931" s="340" t="s">
        <v>622</v>
      </c>
      <c r="D931" s="340" t="s">
        <v>1036</v>
      </c>
      <c r="E931" s="349" t="str">
        <f>HYPERLINK(Table20[[#This Row],[Map Link]],Table20[[#This Row],[Map Text]])</f>
        <v>Open Map</v>
      </c>
      <c r="F931" s="340" t="s">
        <v>600</v>
      </c>
      <c r="G931" s="340" t="s">
        <v>336</v>
      </c>
      <c r="H931" s="340">
        <v>50.333092000000001</v>
      </c>
      <c r="I931" s="340">
        <v>-126.91810599999999</v>
      </c>
      <c r="J931" s="340" t="s">
        <v>1591</v>
      </c>
      <c r="K931" s="340" t="s">
        <v>3180</v>
      </c>
      <c r="L931" s="348" t="s">
        <v>103</v>
      </c>
      <c r="M931" s="340"/>
      <c r="N931" s="340"/>
      <c r="O931" s="340"/>
      <c r="Y931" s="24"/>
      <c r="Z931" s="24"/>
      <c r="AA931" s="24"/>
      <c r="AB931" s="24"/>
      <c r="AC931" s="24"/>
      <c r="AD931" s="24"/>
      <c r="AE931" s="24"/>
      <c r="AF931" s="24"/>
      <c r="AG931" s="24"/>
      <c r="AH931" s="24"/>
      <c r="AI931" s="24"/>
      <c r="AJ931" s="24"/>
      <c r="AK931" s="24"/>
      <c r="AL931" s="24"/>
      <c r="AM931" s="24"/>
      <c r="AN931" s="24"/>
      <c r="AO931" s="24"/>
    </row>
    <row r="932" spans="2:41" x14ac:dyDescent="0.25">
      <c r="B932" s="340">
        <v>65427</v>
      </c>
      <c r="C932" s="340" t="s">
        <v>3181</v>
      </c>
      <c r="D932" s="340" t="s">
        <v>1590</v>
      </c>
      <c r="E932" s="349" t="str">
        <f>HYPERLINK(Table20[[#This Row],[Map Link]],Table20[[#This Row],[Map Text]])</f>
        <v>Open Map</v>
      </c>
      <c r="F932" s="340" t="s">
        <v>600</v>
      </c>
      <c r="G932" s="340" t="s">
        <v>336</v>
      </c>
      <c r="H932" s="340">
        <v>50.582777999999998</v>
      </c>
      <c r="I932" s="340">
        <v>-126.92749999999999</v>
      </c>
      <c r="J932" s="340" t="s">
        <v>1591</v>
      </c>
      <c r="K932" s="340" t="s">
        <v>3182</v>
      </c>
      <c r="L932" s="348" t="s">
        <v>181</v>
      </c>
      <c r="M932" s="340"/>
      <c r="N932" s="340"/>
      <c r="O932" s="340"/>
      <c r="Y932" s="24"/>
      <c r="Z932" s="24"/>
      <c r="AA932" s="24"/>
      <c r="AB932" s="24"/>
      <c r="AC932" s="24"/>
      <c r="AD932" s="24"/>
      <c r="AE932" s="24"/>
      <c r="AF932" s="24"/>
      <c r="AG932" s="24"/>
      <c r="AH932" s="24"/>
      <c r="AI932" s="24"/>
      <c r="AJ932" s="24"/>
      <c r="AK932" s="24"/>
      <c r="AL932" s="24"/>
      <c r="AM932" s="24"/>
      <c r="AN932" s="24"/>
      <c r="AO932" s="24"/>
    </row>
    <row r="933" spans="2:41" x14ac:dyDescent="0.25">
      <c r="B933" s="340">
        <v>38243</v>
      </c>
      <c r="C933" s="340" t="s">
        <v>3183</v>
      </c>
      <c r="D933" s="340" t="s">
        <v>1597</v>
      </c>
      <c r="E933" s="349" t="str">
        <f>HYPERLINK(Table20[[#This Row],[Map Link]],Table20[[#This Row],[Map Text]])</f>
        <v>Open Map</v>
      </c>
      <c r="F933" s="340" t="s">
        <v>600</v>
      </c>
      <c r="G933" s="340" t="s">
        <v>336</v>
      </c>
      <c r="H933" s="340">
        <v>50.566426</v>
      </c>
      <c r="I933" s="340">
        <v>-127.00144899999999</v>
      </c>
      <c r="J933" s="340" t="s">
        <v>1591</v>
      </c>
      <c r="K933" s="340" t="s">
        <v>3184</v>
      </c>
      <c r="L933" s="348" t="s">
        <v>103</v>
      </c>
      <c r="M933" s="340"/>
      <c r="N933" s="340"/>
      <c r="O933" s="340"/>
      <c r="Y933" s="24"/>
      <c r="Z933" s="24"/>
      <c r="AA933" s="24"/>
      <c r="AB933" s="24"/>
      <c r="AC933" s="24"/>
      <c r="AD933" s="24"/>
      <c r="AE933" s="24"/>
      <c r="AF933" s="24"/>
      <c r="AG933" s="24"/>
      <c r="AH933" s="24"/>
      <c r="AI933" s="24"/>
      <c r="AJ933" s="24"/>
      <c r="AK933" s="24"/>
      <c r="AL933" s="24"/>
      <c r="AM933" s="24"/>
      <c r="AN933" s="24"/>
      <c r="AO933" s="24"/>
    </row>
    <row r="934" spans="2:41" x14ac:dyDescent="0.25">
      <c r="B934" s="340">
        <v>30207</v>
      </c>
      <c r="C934" s="340" t="s">
        <v>3185</v>
      </c>
      <c r="D934" s="340" t="s">
        <v>1597</v>
      </c>
      <c r="E934" s="349" t="str">
        <f>HYPERLINK(Table20[[#This Row],[Map Link]],Table20[[#This Row],[Map Text]])</f>
        <v>Open Map</v>
      </c>
      <c r="F934" s="340" t="s">
        <v>837</v>
      </c>
      <c r="G934" s="340" t="s">
        <v>826</v>
      </c>
      <c r="H934" s="340">
        <v>52.098889</v>
      </c>
      <c r="I934" s="340">
        <v>-131.2175</v>
      </c>
      <c r="J934" s="340" t="s">
        <v>1591</v>
      </c>
      <c r="K934" s="340" t="s">
        <v>3186</v>
      </c>
      <c r="L934" s="348" t="s">
        <v>103</v>
      </c>
      <c r="M934" s="340"/>
      <c r="N934" s="340"/>
      <c r="O934" s="340"/>
      <c r="Y934" s="24"/>
      <c r="Z934" s="24"/>
      <c r="AA934" s="24"/>
      <c r="AB934" s="24"/>
      <c r="AC934" s="24"/>
      <c r="AD934" s="24"/>
      <c r="AE934" s="24"/>
      <c r="AF934" s="24"/>
      <c r="AG934" s="24"/>
      <c r="AH934" s="24"/>
      <c r="AI934" s="24"/>
      <c r="AJ934" s="24"/>
      <c r="AK934" s="24"/>
      <c r="AL934" s="24"/>
      <c r="AM934" s="24"/>
      <c r="AN934" s="24"/>
      <c r="AO934" s="24"/>
    </row>
    <row r="935" spans="2:41" x14ac:dyDescent="0.25">
      <c r="B935" s="340">
        <v>64755</v>
      </c>
      <c r="C935" s="340" t="s">
        <v>3187</v>
      </c>
      <c r="D935" s="340" t="s">
        <v>1590</v>
      </c>
      <c r="E935" s="349" t="str">
        <f>HYPERLINK(Table20[[#This Row],[Map Link]],Table20[[#This Row],[Map Text]])</f>
        <v>Open Map</v>
      </c>
      <c r="F935" s="340" t="s">
        <v>837</v>
      </c>
      <c r="G935" s="340" t="s">
        <v>826</v>
      </c>
      <c r="H935" s="340">
        <v>54.433084999999998</v>
      </c>
      <c r="I935" s="340">
        <v>-130.11834999999999</v>
      </c>
      <c r="J935" s="340" t="s">
        <v>1591</v>
      </c>
      <c r="K935" s="340" t="s">
        <v>3188</v>
      </c>
      <c r="L935" s="348" t="s">
        <v>181</v>
      </c>
      <c r="M935" s="340"/>
      <c r="N935" s="340"/>
      <c r="O935" s="340"/>
      <c r="Y935" s="24"/>
      <c r="Z935" s="24"/>
      <c r="AA935" s="24"/>
      <c r="AB935" s="24"/>
      <c r="AC935" s="24"/>
      <c r="AD935" s="24"/>
      <c r="AE935" s="24"/>
      <c r="AF935" s="24"/>
      <c r="AG935" s="24"/>
      <c r="AH935" s="24"/>
      <c r="AI935" s="24"/>
      <c r="AJ935" s="24"/>
      <c r="AK935" s="24"/>
      <c r="AL935" s="24"/>
      <c r="AM935" s="24"/>
      <c r="AN935" s="24"/>
      <c r="AO935" s="24"/>
    </row>
    <row r="936" spans="2:41" x14ac:dyDescent="0.25">
      <c r="B936" s="340">
        <v>65777</v>
      </c>
      <c r="C936" s="340" t="s">
        <v>3189</v>
      </c>
      <c r="D936" s="340" t="s">
        <v>1590</v>
      </c>
      <c r="E936" s="349" t="str">
        <f>HYPERLINK(Table20[[#This Row],[Map Link]],Table20[[#This Row],[Map Text]])</f>
        <v>Open Map</v>
      </c>
      <c r="F936" s="340" t="s">
        <v>589</v>
      </c>
      <c r="G936" s="340" t="s">
        <v>336</v>
      </c>
      <c r="H936" s="340">
        <v>52.333105000000003</v>
      </c>
      <c r="I936" s="340">
        <v>-126.98483899999999</v>
      </c>
      <c r="J936" s="340" t="s">
        <v>1591</v>
      </c>
      <c r="K936" s="340" t="s">
        <v>3190</v>
      </c>
      <c r="L936" s="348" t="s">
        <v>181</v>
      </c>
      <c r="M936" s="340"/>
      <c r="N936" s="340"/>
      <c r="O936" s="340"/>
      <c r="Y936" s="24"/>
      <c r="Z936" s="24"/>
      <c r="AA936" s="24"/>
      <c r="AB936" s="24"/>
      <c r="AC936" s="24"/>
      <c r="AD936" s="24"/>
      <c r="AE936" s="24"/>
      <c r="AF936" s="24"/>
      <c r="AG936" s="24"/>
      <c r="AH936" s="24"/>
      <c r="AI936" s="24"/>
      <c r="AJ936" s="24"/>
      <c r="AK936" s="24"/>
      <c r="AL936" s="24"/>
      <c r="AM936" s="24"/>
      <c r="AN936" s="24"/>
      <c r="AO936" s="24"/>
    </row>
    <row r="937" spans="2:41" x14ac:dyDescent="0.25">
      <c r="B937" s="340">
        <v>64908</v>
      </c>
      <c r="C937" s="340" t="s">
        <v>3191</v>
      </c>
      <c r="D937" s="340" t="s">
        <v>1590</v>
      </c>
      <c r="E937" s="349" t="str">
        <f>HYPERLINK(Table20[[#This Row],[Map Link]],Table20[[#This Row],[Map Text]])</f>
        <v>Open Map</v>
      </c>
      <c r="F937" s="340" t="s">
        <v>589</v>
      </c>
      <c r="G937" s="340" t="s">
        <v>336</v>
      </c>
      <c r="H937" s="340">
        <v>52.483096000000003</v>
      </c>
      <c r="I937" s="340">
        <v>-127.751535</v>
      </c>
      <c r="J937" s="340" t="s">
        <v>1591</v>
      </c>
      <c r="K937" s="340" t="s">
        <v>3192</v>
      </c>
      <c r="L937" s="348" t="s">
        <v>181</v>
      </c>
      <c r="M937" s="340"/>
      <c r="N937" s="340"/>
      <c r="O937" s="340"/>
      <c r="Y937" s="24"/>
      <c r="Z937" s="24"/>
      <c r="AA937" s="24"/>
      <c r="AB937" s="24"/>
      <c r="AC937" s="24"/>
      <c r="AD937" s="24"/>
      <c r="AE937" s="24"/>
      <c r="AF937" s="24"/>
      <c r="AG937" s="24"/>
      <c r="AH937" s="24"/>
      <c r="AI937" s="24"/>
      <c r="AJ937" s="24"/>
      <c r="AK937" s="24"/>
      <c r="AL937" s="24"/>
      <c r="AM937" s="24"/>
      <c r="AN937" s="24"/>
      <c r="AO937" s="24"/>
    </row>
    <row r="938" spans="2:41" x14ac:dyDescent="0.25">
      <c r="B938" s="340">
        <v>65067</v>
      </c>
      <c r="C938" s="340" t="s">
        <v>3193</v>
      </c>
      <c r="D938" s="340" t="s">
        <v>1590</v>
      </c>
      <c r="E938" s="349" t="str">
        <f>HYPERLINK(Table20[[#This Row],[Map Link]],Table20[[#This Row],[Map Text]])</f>
        <v>Open Map</v>
      </c>
      <c r="F938" s="340" t="s">
        <v>825</v>
      </c>
      <c r="G938" s="340" t="s">
        <v>826</v>
      </c>
      <c r="H938" s="340">
        <v>52.933095000000002</v>
      </c>
      <c r="I938" s="340">
        <v>-128.134896</v>
      </c>
      <c r="J938" s="340" t="s">
        <v>1591</v>
      </c>
      <c r="K938" s="340" t="s">
        <v>3194</v>
      </c>
      <c r="L938" s="348" t="s">
        <v>181</v>
      </c>
      <c r="M938" s="340"/>
      <c r="N938" s="340"/>
      <c r="O938" s="340"/>
      <c r="Y938" s="24"/>
      <c r="Z938" s="24"/>
      <c r="AA938" s="24"/>
      <c r="AB938" s="24"/>
      <c r="AC938" s="24"/>
      <c r="AD938" s="24"/>
      <c r="AE938" s="24"/>
      <c r="AF938" s="24"/>
      <c r="AG938" s="24"/>
      <c r="AH938" s="24"/>
      <c r="AI938" s="24"/>
      <c r="AJ938" s="24"/>
      <c r="AK938" s="24"/>
      <c r="AL938" s="24"/>
      <c r="AM938" s="24"/>
      <c r="AN938" s="24"/>
      <c r="AO938" s="24"/>
    </row>
    <row r="939" spans="2:41" x14ac:dyDescent="0.25">
      <c r="B939" s="340">
        <v>17918</v>
      </c>
      <c r="C939" s="340" t="s">
        <v>597</v>
      </c>
      <c r="D939" s="340" t="s">
        <v>1036</v>
      </c>
      <c r="E939" s="349" t="str">
        <f>HYPERLINK(Table20[[#This Row],[Map Link]],Table20[[#This Row],[Map Text]])</f>
        <v>Open Map</v>
      </c>
      <c r="F939" s="340" t="s">
        <v>589</v>
      </c>
      <c r="G939" s="340" t="s">
        <v>336</v>
      </c>
      <c r="H939" s="340">
        <v>52.353425999999999</v>
      </c>
      <c r="I939" s="340">
        <v>-127.689644</v>
      </c>
      <c r="J939" s="340" t="s">
        <v>1591</v>
      </c>
      <c r="K939" s="340" t="s">
        <v>3195</v>
      </c>
      <c r="L939" s="348" t="s">
        <v>103</v>
      </c>
      <c r="M939" s="340"/>
      <c r="N939" s="340"/>
      <c r="O939" s="340"/>
      <c r="Y939" s="24"/>
      <c r="Z939" s="24"/>
      <c r="AA939" s="24"/>
      <c r="AB939" s="24"/>
      <c r="AC939" s="24"/>
      <c r="AD939" s="24"/>
      <c r="AE939" s="24"/>
      <c r="AF939" s="24"/>
      <c r="AG939" s="24"/>
      <c r="AH939" s="24"/>
      <c r="AI939" s="24"/>
      <c r="AJ939" s="24"/>
      <c r="AK939" s="24"/>
      <c r="AL939" s="24"/>
      <c r="AM939" s="24"/>
      <c r="AN939" s="24"/>
      <c r="AO939" s="24"/>
    </row>
    <row r="940" spans="2:41" x14ac:dyDescent="0.25">
      <c r="B940" s="340">
        <v>40476</v>
      </c>
      <c r="C940" s="340" t="s">
        <v>3196</v>
      </c>
      <c r="D940" s="340" t="s">
        <v>1036</v>
      </c>
      <c r="E940" s="349" t="str">
        <f>HYPERLINK(Table20[[#This Row],[Map Link]],Table20[[#This Row],[Map Text]])</f>
        <v>Open Map</v>
      </c>
      <c r="F940" s="340" t="s">
        <v>589</v>
      </c>
      <c r="G940" s="340" t="s">
        <v>336</v>
      </c>
      <c r="H940" s="340">
        <v>52.154722</v>
      </c>
      <c r="I940" s="340">
        <v>-128.12027800000001</v>
      </c>
      <c r="J940" s="340" t="s">
        <v>1591</v>
      </c>
      <c r="K940" s="340" t="s">
        <v>3197</v>
      </c>
      <c r="L940" s="348" t="s">
        <v>103</v>
      </c>
      <c r="M940" s="340"/>
      <c r="N940" s="340"/>
      <c r="O940" s="340"/>
      <c r="Y940" s="24"/>
      <c r="Z940" s="24"/>
      <c r="AA940" s="24"/>
      <c r="AB940" s="24"/>
      <c r="AC940" s="24"/>
      <c r="AD940" s="24"/>
      <c r="AE940" s="24"/>
      <c r="AF940" s="24"/>
      <c r="AG940" s="24"/>
      <c r="AH940" s="24"/>
      <c r="AI940" s="24"/>
      <c r="AJ940" s="24"/>
      <c r="AK940" s="24"/>
      <c r="AL940" s="24"/>
      <c r="AM940" s="24"/>
      <c r="AN940" s="24"/>
      <c r="AO940" s="24"/>
    </row>
    <row r="941" spans="2:41" x14ac:dyDescent="0.25">
      <c r="B941" s="340">
        <v>41181</v>
      </c>
      <c r="C941" s="340" t="s">
        <v>3198</v>
      </c>
      <c r="D941" s="340" t="s">
        <v>1036</v>
      </c>
      <c r="E941" s="349" t="str">
        <f>HYPERLINK(Table20[[#This Row],[Map Link]],Table20[[#This Row],[Map Text]])</f>
        <v>Open Map</v>
      </c>
      <c r="F941" s="340" t="s">
        <v>837</v>
      </c>
      <c r="G941" s="340" t="s">
        <v>826</v>
      </c>
      <c r="H941" s="340">
        <v>54.038606000000001</v>
      </c>
      <c r="I941" s="340">
        <v>-132.18923100000001</v>
      </c>
      <c r="J941" s="340" t="s">
        <v>1591</v>
      </c>
      <c r="K941" s="340" t="s">
        <v>3199</v>
      </c>
      <c r="L941" s="348" t="s">
        <v>103</v>
      </c>
      <c r="M941" s="340"/>
      <c r="N941" s="340"/>
      <c r="O941" s="340"/>
      <c r="Y941" s="24"/>
      <c r="Z941" s="24"/>
      <c r="AA941" s="24"/>
      <c r="AB941" s="24"/>
      <c r="AC941" s="24"/>
      <c r="AD941" s="24"/>
      <c r="AE941" s="24"/>
      <c r="AF941" s="24"/>
      <c r="AG941" s="24"/>
      <c r="AH941" s="24"/>
      <c r="AI941" s="24"/>
      <c r="AJ941" s="24"/>
      <c r="AK941" s="24"/>
      <c r="AL941" s="24"/>
      <c r="AM941" s="24"/>
      <c r="AN941" s="24"/>
      <c r="AO941" s="24"/>
    </row>
    <row r="942" spans="2:41" x14ac:dyDescent="0.25">
      <c r="B942" s="340">
        <v>30298</v>
      </c>
      <c r="C942" s="340" t="s">
        <v>846</v>
      </c>
      <c r="D942" s="340" t="s">
        <v>1597</v>
      </c>
      <c r="E942" s="349" t="str">
        <f>HYPERLINK(Table20[[#This Row],[Map Link]],Table20[[#This Row],[Map Text]])</f>
        <v>Open Map</v>
      </c>
      <c r="F942" s="340" t="s">
        <v>837</v>
      </c>
      <c r="G942" s="340" t="s">
        <v>826</v>
      </c>
      <c r="H942" s="340">
        <v>53.949744000000003</v>
      </c>
      <c r="I942" s="340">
        <v>-130.251668</v>
      </c>
      <c r="J942" s="340" t="s">
        <v>1591</v>
      </c>
      <c r="K942" s="340" t="s">
        <v>3200</v>
      </c>
      <c r="L942" s="348" t="s">
        <v>103</v>
      </c>
      <c r="M942" s="340"/>
      <c r="N942" s="340"/>
      <c r="O942" s="340"/>
      <c r="Y942" s="24"/>
      <c r="Z942" s="24"/>
      <c r="AA942" s="24"/>
      <c r="AB942" s="24"/>
      <c r="AC942" s="24"/>
      <c r="AD942" s="24"/>
      <c r="AE942" s="24"/>
      <c r="AF942" s="24"/>
      <c r="AG942" s="24"/>
      <c r="AH942" s="24"/>
      <c r="AI942" s="24"/>
      <c r="AJ942" s="24"/>
      <c r="AK942" s="24"/>
      <c r="AL942" s="24"/>
      <c r="AM942" s="24"/>
      <c r="AN942" s="24"/>
      <c r="AO942" s="24"/>
    </row>
    <row r="943" spans="2:41" x14ac:dyDescent="0.25">
      <c r="B943" s="340">
        <v>36922</v>
      </c>
      <c r="C943" s="340" t="s">
        <v>845</v>
      </c>
      <c r="D943" s="340" t="s">
        <v>1597</v>
      </c>
      <c r="E943" s="349" t="str">
        <f>HYPERLINK(Table20[[#This Row],[Map Link]],Table20[[#This Row],[Map Text]])</f>
        <v>Open Map</v>
      </c>
      <c r="F943" s="340" t="s">
        <v>837</v>
      </c>
      <c r="G943" s="340" t="s">
        <v>826</v>
      </c>
      <c r="H943" s="340">
        <v>54.13308</v>
      </c>
      <c r="I943" s="340">
        <v>-130.168339</v>
      </c>
      <c r="J943" s="340" t="s">
        <v>1591</v>
      </c>
      <c r="K943" s="340" t="s">
        <v>3201</v>
      </c>
      <c r="L943" s="348" t="s">
        <v>103</v>
      </c>
      <c r="M943" s="340"/>
      <c r="N943" s="340"/>
      <c r="O943" s="340"/>
      <c r="Y943" s="24"/>
      <c r="Z943" s="24"/>
      <c r="AA943" s="24"/>
      <c r="AB943" s="24"/>
      <c r="AC943" s="24"/>
      <c r="AD943" s="24"/>
      <c r="AE943" s="24"/>
      <c r="AF943" s="24"/>
      <c r="AG943" s="24"/>
      <c r="AH943" s="24"/>
      <c r="AI943" s="24"/>
      <c r="AJ943" s="24"/>
      <c r="AK943" s="24"/>
      <c r="AL943" s="24"/>
      <c r="AM943" s="24"/>
      <c r="AN943" s="24"/>
      <c r="AO943" s="24"/>
    </row>
    <row r="944" spans="2:41" x14ac:dyDescent="0.25">
      <c r="B944" s="340">
        <v>65428</v>
      </c>
      <c r="C944" s="340" t="s">
        <v>3202</v>
      </c>
      <c r="D944" s="340" t="s">
        <v>1590</v>
      </c>
      <c r="E944" s="349" t="str">
        <f>HYPERLINK(Table20[[#This Row],[Map Link]],Table20[[#This Row],[Map Text]])</f>
        <v>Open Map</v>
      </c>
      <c r="F944" s="340" t="s">
        <v>600</v>
      </c>
      <c r="G944" s="340" t="s">
        <v>336</v>
      </c>
      <c r="H944" s="340">
        <v>50.533092000000003</v>
      </c>
      <c r="I944" s="340">
        <v>-127.01811499999999</v>
      </c>
      <c r="J944" s="340" t="s">
        <v>1591</v>
      </c>
      <c r="K944" s="340" t="s">
        <v>3203</v>
      </c>
      <c r="L944" s="348" t="s">
        <v>181</v>
      </c>
      <c r="M944" s="340"/>
      <c r="N944" s="340"/>
      <c r="O944" s="340"/>
      <c r="Y944" s="24"/>
      <c r="Z944" s="24"/>
      <c r="AA944" s="24"/>
      <c r="AB944" s="24"/>
      <c r="AC944" s="24"/>
      <c r="AD944" s="24"/>
      <c r="AE944" s="24"/>
      <c r="AF944" s="24"/>
      <c r="AG944" s="24"/>
      <c r="AH944" s="24"/>
      <c r="AI944" s="24"/>
      <c r="AJ944" s="24"/>
      <c r="AK944" s="24"/>
      <c r="AL944" s="24"/>
      <c r="AM944" s="24"/>
      <c r="AN944" s="24"/>
      <c r="AO944" s="24"/>
    </row>
    <row r="945" spans="2:41" x14ac:dyDescent="0.25">
      <c r="B945" s="340">
        <v>54165</v>
      </c>
      <c r="C945" s="340" t="s">
        <v>3204</v>
      </c>
      <c r="D945" s="340" t="s">
        <v>3205</v>
      </c>
      <c r="E945" s="349" t="str">
        <f>HYPERLINK(Table20[[#This Row],[Map Link]],Table20[[#This Row],[Map Text]])</f>
        <v>Open Map</v>
      </c>
      <c r="F945" s="340" t="s">
        <v>589</v>
      </c>
      <c r="G945" s="340" t="s">
        <v>336</v>
      </c>
      <c r="H945" s="340">
        <v>51.680318999999997</v>
      </c>
      <c r="I945" s="340">
        <v>-127.22649199999999</v>
      </c>
      <c r="J945" s="340" t="s">
        <v>1591</v>
      </c>
      <c r="K945" s="340" t="s">
        <v>3206</v>
      </c>
      <c r="L945" s="348" t="s">
        <v>181</v>
      </c>
      <c r="M945" s="340"/>
      <c r="N945" s="340"/>
      <c r="O945" s="340"/>
      <c r="Y945" s="24"/>
      <c r="Z945" s="24"/>
      <c r="AA945" s="24"/>
      <c r="AB945" s="24"/>
      <c r="AC945" s="24"/>
      <c r="AD945" s="24"/>
      <c r="AE945" s="24"/>
      <c r="AF945" s="24"/>
      <c r="AG945" s="24"/>
      <c r="AH945" s="24"/>
      <c r="AI945" s="24"/>
      <c r="AJ945" s="24"/>
      <c r="AK945" s="24"/>
      <c r="AL945" s="24"/>
      <c r="AM945" s="24"/>
      <c r="AN945" s="24"/>
      <c r="AO945" s="24"/>
    </row>
    <row r="946" spans="2:41" x14ac:dyDescent="0.25">
      <c r="B946" s="340">
        <v>65372</v>
      </c>
      <c r="C946" s="340" t="s">
        <v>3207</v>
      </c>
      <c r="D946" s="340" t="s">
        <v>1590</v>
      </c>
      <c r="E946" s="349" t="str">
        <f>HYPERLINK(Table20[[#This Row],[Map Link]],Table20[[#This Row],[Map Text]])</f>
        <v>Open Map</v>
      </c>
      <c r="F946" s="340" t="s">
        <v>600</v>
      </c>
      <c r="G946" s="340" t="s">
        <v>336</v>
      </c>
      <c r="H946" s="340">
        <v>51.083098</v>
      </c>
      <c r="I946" s="340">
        <v>-126.768125</v>
      </c>
      <c r="J946" s="340" t="s">
        <v>1591</v>
      </c>
      <c r="K946" s="340" t="s">
        <v>3208</v>
      </c>
      <c r="L946" s="348" t="s">
        <v>181</v>
      </c>
      <c r="M946" s="340"/>
      <c r="N946" s="340"/>
      <c r="O946" s="340"/>
      <c r="Y946" s="24"/>
      <c r="Z946" s="24"/>
      <c r="AA946" s="24"/>
      <c r="AB946" s="24"/>
      <c r="AC946" s="24"/>
      <c r="AD946" s="24"/>
      <c r="AE946" s="24"/>
      <c r="AF946" s="24"/>
      <c r="AG946" s="24"/>
      <c r="AH946" s="24"/>
      <c r="AI946" s="24"/>
      <c r="AJ946" s="24"/>
      <c r="AK946" s="24"/>
      <c r="AL946" s="24"/>
      <c r="AM946" s="24"/>
      <c r="AN946" s="24"/>
      <c r="AO946" s="24"/>
    </row>
    <row r="947" spans="2:41" x14ac:dyDescent="0.25">
      <c r="B947" s="340">
        <v>64681</v>
      </c>
      <c r="C947" s="340" t="s">
        <v>3209</v>
      </c>
      <c r="D947" s="340" t="s">
        <v>1590</v>
      </c>
      <c r="E947" s="349" t="str">
        <f>HYPERLINK(Table20[[#This Row],[Map Link]],Table20[[#This Row],[Map Text]])</f>
        <v>Open Map</v>
      </c>
      <c r="F947" s="340" t="s">
        <v>837</v>
      </c>
      <c r="G947" s="340" t="s">
        <v>826</v>
      </c>
      <c r="H947" s="340">
        <v>53.649709000000001</v>
      </c>
      <c r="I947" s="340">
        <v>-132.51839100000001</v>
      </c>
      <c r="J947" s="340" t="s">
        <v>1591</v>
      </c>
      <c r="K947" s="340" t="s">
        <v>3210</v>
      </c>
      <c r="L947" s="348" t="s">
        <v>181</v>
      </c>
      <c r="M947" s="340"/>
      <c r="N947" s="340"/>
      <c r="O947" s="340"/>
      <c r="Y947" s="24"/>
      <c r="Z947" s="24"/>
      <c r="AA947" s="24"/>
      <c r="AB947" s="24"/>
      <c r="AC947" s="24"/>
      <c r="AD947" s="24"/>
      <c r="AE947" s="24"/>
      <c r="AF947" s="24"/>
      <c r="AG947" s="24"/>
      <c r="AH947" s="24"/>
      <c r="AI947" s="24"/>
      <c r="AJ947" s="24"/>
      <c r="AK947" s="24"/>
      <c r="AL947" s="24"/>
      <c r="AM947" s="24"/>
      <c r="AN947" s="24"/>
      <c r="AO947" s="24"/>
    </row>
    <row r="948" spans="2:41" x14ac:dyDescent="0.25">
      <c r="B948" s="340">
        <v>65408</v>
      </c>
      <c r="C948" s="340" t="s">
        <v>3211</v>
      </c>
      <c r="D948" s="340" t="s">
        <v>1590</v>
      </c>
      <c r="E948" s="349" t="str">
        <f>HYPERLINK(Table20[[#This Row],[Map Link]],Table20[[#This Row],[Map Text]])</f>
        <v>Open Map</v>
      </c>
      <c r="F948" s="340" t="s">
        <v>837</v>
      </c>
      <c r="G948" s="340" t="s">
        <v>826</v>
      </c>
      <c r="H948" s="340">
        <v>53.816412</v>
      </c>
      <c r="I948" s="340">
        <v>-130.01832200000001</v>
      </c>
      <c r="J948" s="340" t="s">
        <v>1591</v>
      </c>
      <c r="K948" s="340" t="s">
        <v>3212</v>
      </c>
      <c r="L948" s="348" t="s">
        <v>181</v>
      </c>
      <c r="M948" s="340"/>
      <c r="N948" s="340"/>
      <c r="O948" s="340"/>
      <c r="Y948" s="24"/>
      <c r="Z948" s="24"/>
      <c r="AA948" s="24"/>
      <c r="AB948" s="24"/>
      <c r="AC948" s="24"/>
      <c r="AD948" s="24"/>
      <c r="AE948" s="24"/>
      <c r="AF948" s="24"/>
      <c r="AG948" s="24"/>
      <c r="AH948" s="24"/>
      <c r="AI948" s="24"/>
      <c r="AJ948" s="24"/>
      <c r="AK948" s="24"/>
      <c r="AL948" s="24"/>
      <c r="AM948" s="24"/>
      <c r="AN948" s="24"/>
      <c r="AO948" s="24"/>
    </row>
    <row r="949" spans="2:41" x14ac:dyDescent="0.25">
      <c r="B949" s="340">
        <v>65379</v>
      </c>
      <c r="C949" s="340" t="s">
        <v>3213</v>
      </c>
      <c r="D949" s="340" t="s">
        <v>1590</v>
      </c>
      <c r="E949" s="349" t="str">
        <f>HYPERLINK(Table20[[#This Row],[Map Link]],Table20[[#This Row],[Map Text]])</f>
        <v>Open Map</v>
      </c>
      <c r="F949" s="340" t="s">
        <v>600</v>
      </c>
      <c r="G949" s="340" t="s">
        <v>336</v>
      </c>
      <c r="H949" s="340">
        <v>50.899757000000001</v>
      </c>
      <c r="I949" s="340">
        <v>-127.301469</v>
      </c>
      <c r="J949" s="340" t="s">
        <v>1591</v>
      </c>
      <c r="K949" s="340" t="s">
        <v>3214</v>
      </c>
      <c r="L949" s="348" t="s">
        <v>181</v>
      </c>
      <c r="M949" s="340"/>
      <c r="N949" s="340"/>
      <c r="O949" s="340"/>
      <c r="Y949" s="24"/>
      <c r="Z949" s="24"/>
      <c r="AA949" s="24"/>
      <c r="AB949" s="24"/>
      <c r="AC949" s="24"/>
      <c r="AD949" s="24"/>
      <c r="AE949" s="24"/>
      <c r="AF949" s="24"/>
      <c r="AG949" s="24"/>
      <c r="AH949" s="24"/>
      <c r="AI949" s="24"/>
      <c r="AJ949" s="24"/>
      <c r="AK949" s="24"/>
      <c r="AL949" s="24"/>
      <c r="AM949" s="24"/>
      <c r="AN949" s="24"/>
      <c r="AO949" s="24"/>
    </row>
    <row r="950" spans="2:41" x14ac:dyDescent="0.25">
      <c r="B950" s="340">
        <v>65780</v>
      </c>
      <c r="C950" s="340" t="s">
        <v>3215</v>
      </c>
      <c r="D950" s="340" t="s">
        <v>1590</v>
      </c>
      <c r="E950" s="349" t="str">
        <f>HYPERLINK(Table20[[#This Row],[Map Link]],Table20[[#This Row],[Map Text]])</f>
        <v>Open Map</v>
      </c>
      <c r="F950" s="340" t="s">
        <v>600</v>
      </c>
      <c r="G950" s="340" t="s">
        <v>336</v>
      </c>
      <c r="H950" s="340">
        <v>51.116430000000001</v>
      </c>
      <c r="I950" s="340">
        <v>-126.918131</v>
      </c>
      <c r="J950" s="340" t="s">
        <v>1591</v>
      </c>
      <c r="K950" s="340" t="s">
        <v>3216</v>
      </c>
      <c r="L950" s="348" t="s">
        <v>181</v>
      </c>
      <c r="M950" s="340"/>
      <c r="N950" s="340"/>
      <c r="O950" s="340"/>
      <c r="Y950" s="24"/>
      <c r="Z950" s="24"/>
      <c r="AA950" s="24"/>
      <c r="AB950" s="24"/>
      <c r="AC950" s="24"/>
      <c r="AD950" s="24"/>
      <c r="AE950" s="24"/>
      <c r="AF950" s="24"/>
      <c r="AG950" s="24"/>
      <c r="AH950" s="24"/>
      <c r="AI950" s="24"/>
      <c r="AJ950" s="24"/>
      <c r="AK950" s="24"/>
      <c r="AL950" s="24"/>
      <c r="AM950" s="24"/>
      <c r="AN950" s="24"/>
      <c r="AO950" s="24"/>
    </row>
    <row r="951" spans="2:41" x14ac:dyDescent="0.25">
      <c r="B951" s="340">
        <v>65479</v>
      </c>
      <c r="C951" s="340" t="s">
        <v>3217</v>
      </c>
      <c r="D951" s="340" t="s">
        <v>1590</v>
      </c>
      <c r="E951" s="349" t="str">
        <f>HYPERLINK(Table20[[#This Row],[Map Link]],Table20[[#This Row],[Map Text]])</f>
        <v>Open Map</v>
      </c>
      <c r="F951" s="340" t="s">
        <v>600</v>
      </c>
      <c r="G951" s="340" t="s">
        <v>336</v>
      </c>
      <c r="H951" s="340">
        <v>51.116432000000003</v>
      </c>
      <c r="I951" s="340">
        <v>-126.701457</v>
      </c>
      <c r="J951" s="340" t="s">
        <v>1591</v>
      </c>
      <c r="K951" s="340" t="s">
        <v>3218</v>
      </c>
      <c r="L951" s="348" t="s">
        <v>181</v>
      </c>
      <c r="M951" s="340"/>
      <c r="N951" s="340"/>
      <c r="O951" s="340"/>
      <c r="Y951" s="24"/>
      <c r="Z951" s="24"/>
      <c r="AA951" s="24"/>
      <c r="AB951" s="24"/>
      <c r="AC951" s="24"/>
      <c r="AD951" s="24"/>
      <c r="AE951" s="24"/>
      <c r="AF951" s="24"/>
      <c r="AG951" s="24"/>
      <c r="AH951" s="24"/>
      <c r="AI951" s="24"/>
      <c r="AJ951" s="24"/>
      <c r="AK951" s="24"/>
      <c r="AL951" s="24"/>
      <c r="AM951" s="24"/>
      <c r="AN951" s="24"/>
      <c r="AO951" s="24"/>
    </row>
    <row r="952" spans="2:41" x14ac:dyDescent="0.25">
      <c r="B952" s="340">
        <v>64715</v>
      </c>
      <c r="C952" s="340" t="s">
        <v>3219</v>
      </c>
      <c r="D952" s="340" t="s">
        <v>1590</v>
      </c>
      <c r="E952" s="349" t="str">
        <f>HYPERLINK(Table20[[#This Row],[Map Link]],Table20[[#This Row],[Map Text]])</f>
        <v>Open Map</v>
      </c>
      <c r="F952" s="340" t="s">
        <v>837</v>
      </c>
      <c r="G952" s="340" t="s">
        <v>826</v>
      </c>
      <c r="H952" s="340">
        <v>53.633077</v>
      </c>
      <c r="I952" s="340">
        <v>-130.051649</v>
      </c>
      <c r="J952" s="340" t="s">
        <v>1591</v>
      </c>
      <c r="K952" s="340" t="s">
        <v>3220</v>
      </c>
      <c r="L952" s="348" t="s">
        <v>181</v>
      </c>
      <c r="M952" s="340"/>
      <c r="N952" s="340"/>
      <c r="O952" s="340"/>
      <c r="Y952" s="24"/>
      <c r="Z952" s="24"/>
      <c r="AA952" s="24"/>
      <c r="AB952" s="24"/>
      <c r="AC952" s="24"/>
      <c r="AD952" s="24"/>
      <c r="AE952" s="24"/>
      <c r="AF952" s="24"/>
      <c r="AG952" s="24"/>
      <c r="AH952" s="24"/>
      <c r="AI952" s="24"/>
      <c r="AJ952" s="24"/>
      <c r="AK952" s="24"/>
      <c r="AL952" s="24"/>
      <c r="AM952" s="24"/>
      <c r="AN952" s="24"/>
      <c r="AO952" s="24"/>
    </row>
    <row r="953" spans="2:41" x14ac:dyDescent="0.25">
      <c r="B953" s="340">
        <v>64986</v>
      </c>
      <c r="C953" s="340" t="s">
        <v>3221</v>
      </c>
      <c r="D953" s="340" t="s">
        <v>1590</v>
      </c>
      <c r="E953" s="349" t="str">
        <f>HYPERLINK(Table20[[#This Row],[Map Link]],Table20[[#This Row],[Map Text]])</f>
        <v>Open Map</v>
      </c>
      <c r="F953" s="340" t="s">
        <v>589</v>
      </c>
      <c r="G953" s="340" t="s">
        <v>336</v>
      </c>
      <c r="H953" s="340">
        <v>52.183089000000002</v>
      </c>
      <c r="I953" s="340">
        <v>-128.10153500000001</v>
      </c>
      <c r="J953" s="340" t="s">
        <v>1591</v>
      </c>
      <c r="K953" s="340" t="s">
        <v>3222</v>
      </c>
      <c r="L953" s="348" t="s">
        <v>181</v>
      </c>
      <c r="M953" s="340"/>
      <c r="N953" s="340"/>
      <c r="O953" s="340"/>
      <c r="Y953" s="24"/>
      <c r="Z953" s="24"/>
      <c r="AA953" s="24"/>
      <c r="AB953" s="24"/>
      <c r="AC953" s="24"/>
      <c r="AD953" s="24"/>
      <c r="AE953" s="24"/>
      <c r="AF953" s="24"/>
      <c r="AG953" s="24"/>
      <c r="AH953" s="24"/>
      <c r="AI953" s="24"/>
      <c r="AJ953" s="24"/>
      <c r="AK953" s="24"/>
      <c r="AL953" s="24"/>
      <c r="AM953" s="24"/>
      <c r="AN953" s="24"/>
      <c r="AO953" s="24"/>
    </row>
    <row r="954" spans="2:41" x14ac:dyDescent="0.25">
      <c r="B954" s="340">
        <v>37003</v>
      </c>
      <c r="C954" s="340" t="s">
        <v>848</v>
      </c>
      <c r="D954" s="340" t="s">
        <v>1597</v>
      </c>
      <c r="E954" s="349" t="str">
        <f>HYPERLINK(Table20[[#This Row],[Map Link]],Table20[[#This Row],[Map Text]])</f>
        <v>Open Map</v>
      </c>
      <c r="F954" s="340" t="s">
        <v>837</v>
      </c>
      <c r="G954" s="340" t="s">
        <v>826</v>
      </c>
      <c r="H954" s="340">
        <v>54.083077000000003</v>
      </c>
      <c r="I954" s="340">
        <v>-130.38500999999999</v>
      </c>
      <c r="J954" s="340" t="s">
        <v>1591</v>
      </c>
      <c r="K954" s="340" t="s">
        <v>3223</v>
      </c>
      <c r="L954" s="348" t="s">
        <v>103</v>
      </c>
      <c r="M954" s="340"/>
      <c r="N954" s="340"/>
      <c r="O954" s="340"/>
      <c r="Y954" s="24"/>
      <c r="Z954" s="24"/>
      <c r="AA954" s="24"/>
      <c r="AB954" s="24"/>
      <c r="AC954" s="24"/>
      <c r="AD954" s="24"/>
      <c r="AE954" s="24"/>
      <c r="AF954" s="24"/>
      <c r="AG954" s="24"/>
      <c r="AH954" s="24"/>
      <c r="AI954" s="24"/>
      <c r="AJ954" s="24"/>
      <c r="AK954" s="24"/>
      <c r="AL954" s="24"/>
      <c r="AM954" s="24"/>
      <c r="AN954" s="24"/>
      <c r="AO954" s="24"/>
    </row>
    <row r="955" spans="2:41" x14ac:dyDescent="0.25">
      <c r="B955" s="340">
        <v>38419</v>
      </c>
      <c r="C955" s="340" t="s">
        <v>944</v>
      </c>
      <c r="D955" s="340" t="s">
        <v>1880</v>
      </c>
      <c r="E955" s="349" t="str">
        <f>HYPERLINK(Table20[[#This Row],[Map Link]],Table20[[#This Row],[Map Text]])</f>
        <v>Open Map</v>
      </c>
      <c r="F955" s="340" t="s">
        <v>837</v>
      </c>
      <c r="G955" s="340" t="s">
        <v>826</v>
      </c>
      <c r="H955" s="340">
        <v>53.685555999999998</v>
      </c>
      <c r="I955" s="340">
        <v>-132.18361100000001</v>
      </c>
      <c r="J955" s="340" t="s">
        <v>1591</v>
      </c>
      <c r="K955" s="340" t="s">
        <v>3224</v>
      </c>
      <c r="L955" s="348" t="s">
        <v>103</v>
      </c>
      <c r="M955" s="340"/>
      <c r="N955" s="340"/>
      <c r="O955" s="340"/>
      <c r="Y955" s="24"/>
      <c r="Z955" s="24"/>
      <c r="AA955" s="24"/>
      <c r="AB955" s="24"/>
      <c r="AC955" s="24"/>
      <c r="AD955" s="24"/>
      <c r="AE955" s="24"/>
      <c r="AF955" s="24"/>
      <c r="AG955" s="24"/>
      <c r="AH955" s="24"/>
      <c r="AI955" s="24"/>
      <c r="AJ955" s="24"/>
      <c r="AK955" s="24"/>
      <c r="AL955" s="24"/>
      <c r="AM955" s="24"/>
      <c r="AN955" s="24"/>
      <c r="AO955" s="24"/>
    </row>
    <row r="956" spans="2:41" x14ac:dyDescent="0.25">
      <c r="B956" s="340">
        <v>37008</v>
      </c>
      <c r="C956" s="340" t="s">
        <v>840</v>
      </c>
      <c r="D956" s="340" t="s">
        <v>1728</v>
      </c>
      <c r="E956" s="349" t="str">
        <f>HYPERLINK(Table20[[#This Row],[Map Link]],Table20[[#This Row],[Map Text]])</f>
        <v>Open Map</v>
      </c>
      <c r="F956" s="340" t="s">
        <v>837</v>
      </c>
      <c r="G956" s="340" t="s">
        <v>826</v>
      </c>
      <c r="H956" s="340">
        <v>54.220556000000002</v>
      </c>
      <c r="I956" s="340">
        <v>-130.289444</v>
      </c>
      <c r="J956" s="340" t="s">
        <v>1591</v>
      </c>
      <c r="K956" s="340" t="s">
        <v>3225</v>
      </c>
      <c r="L956" s="348" t="s">
        <v>103</v>
      </c>
      <c r="M956" s="340"/>
      <c r="N956" s="340"/>
      <c r="O956" s="340"/>
      <c r="Y956" s="24"/>
      <c r="Z956" s="24"/>
      <c r="AA956" s="24"/>
      <c r="AB956" s="24"/>
      <c r="AC956" s="24"/>
      <c r="AD956" s="24"/>
      <c r="AE956" s="24"/>
      <c r="AF956" s="24"/>
      <c r="AG956" s="24"/>
      <c r="AH956" s="24"/>
      <c r="AI956" s="24"/>
      <c r="AJ956" s="24"/>
      <c r="AK956" s="24"/>
      <c r="AL956" s="24"/>
      <c r="AM956" s="24"/>
      <c r="AN956" s="24"/>
      <c r="AO956" s="24"/>
    </row>
    <row r="957" spans="2:41" x14ac:dyDescent="0.25">
      <c r="B957" s="340">
        <v>27590</v>
      </c>
      <c r="C957" s="340" t="s">
        <v>3226</v>
      </c>
      <c r="D957" s="340" t="s">
        <v>1036</v>
      </c>
      <c r="E957" s="349" t="str">
        <f>HYPERLINK(Table20[[#This Row],[Map Link]],Table20[[#This Row],[Map Text]])</f>
        <v>Open Map</v>
      </c>
      <c r="F957" s="340" t="s">
        <v>837</v>
      </c>
      <c r="G957" s="340" t="s">
        <v>826</v>
      </c>
      <c r="H957" s="340">
        <v>54.159166999999997</v>
      </c>
      <c r="I957" s="340">
        <v>-129.964167</v>
      </c>
      <c r="J957" s="340" t="s">
        <v>1591</v>
      </c>
      <c r="K957" s="340" t="s">
        <v>3227</v>
      </c>
      <c r="L957" s="348" t="s">
        <v>103</v>
      </c>
      <c r="M957" s="340"/>
      <c r="N957" s="340"/>
      <c r="O957" s="340"/>
      <c r="Y957" s="24"/>
      <c r="Z957" s="24"/>
      <c r="AA957" s="24"/>
      <c r="AB957" s="24"/>
      <c r="AC957" s="24"/>
      <c r="AD957" s="24"/>
      <c r="AE957" s="24"/>
      <c r="AF957" s="24"/>
      <c r="AG957" s="24"/>
      <c r="AH957" s="24"/>
      <c r="AI957" s="24"/>
      <c r="AJ957" s="24"/>
      <c r="AK957" s="24"/>
      <c r="AL957" s="24"/>
      <c r="AM957" s="24"/>
      <c r="AN957" s="24"/>
      <c r="AO957" s="24"/>
    </row>
    <row r="958" spans="2:41" x14ac:dyDescent="0.25">
      <c r="B958" s="340">
        <v>65325</v>
      </c>
      <c r="C958" s="340" t="s">
        <v>3226</v>
      </c>
      <c r="D958" s="340" t="s">
        <v>1590</v>
      </c>
      <c r="E958" s="349" t="str">
        <f>HYPERLINK(Table20[[#This Row],[Map Link]],Table20[[#This Row],[Map Text]])</f>
        <v>Open Map</v>
      </c>
      <c r="F958" s="340" t="s">
        <v>837</v>
      </c>
      <c r="G958" s="340" t="s">
        <v>826</v>
      </c>
      <c r="H958" s="340">
        <v>54.156944000000003</v>
      </c>
      <c r="I958" s="340">
        <v>-129.969167</v>
      </c>
      <c r="J958" s="340" t="s">
        <v>1591</v>
      </c>
      <c r="K958" s="340" t="s">
        <v>3228</v>
      </c>
      <c r="L958" s="348" t="s">
        <v>181</v>
      </c>
      <c r="M958" s="340"/>
      <c r="N958" s="340"/>
      <c r="O958" s="340"/>
      <c r="Y958" s="24"/>
      <c r="Z958" s="24"/>
      <c r="AA958" s="24"/>
      <c r="AB958" s="24"/>
      <c r="AC958" s="24"/>
      <c r="AD958" s="24"/>
      <c r="AE958" s="24"/>
      <c r="AF958" s="24"/>
      <c r="AG958" s="24"/>
      <c r="AH958" s="24"/>
      <c r="AI958" s="24"/>
      <c r="AJ958" s="24"/>
      <c r="AK958" s="24"/>
      <c r="AL958" s="24"/>
      <c r="AM958" s="24"/>
      <c r="AN958" s="24"/>
      <c r="AO958" s="24"/>
    </row>
    <row r="959" spans="2:41" x14ac:dyDescent="0.25">
      <c r="B959" s="340">
        <v>26513</v>
      </c>
      <c r="C959" s="340" t="s">
        <v>606</v>
      </c>
      <c r="D959" s="340" t="s">
        <v>1728</v>
      </c>
      <c r="E959" s="349" t="str">
        <f>HYPERLINK(Table20[[#This Row],[Map Link]],Table20[[#This Row],[Map Text]])</f>
        <v>Open Map</v>
      </c>
      <c r="F959" s="340" t="s">
        <v>600</v>
      </c>
      <c r="G959" s="340" t="s">
        <v>336</v>
      </c>
      <c r="H959" s="340">
        <v>50.724443999999998</v>
      </c>
      <c r="I959" s="340">
        <v>-127.49805600000001</v>
      </c>
      <c r="J959" s="340" t="s">
        <v>1591</v>
      </c>
      <c r="K959" s="340" t="s">
        <v>3229</v>
      </c>
      <c r="L959" s="348" t="s">
        <v>103</v>
      </c>
      <c r="M959" s="340"/>
      <c r="N959" s="340"/>
      <c r="O959" s="340"/>
      <c r="Y959" s="24"/>
      <c r="Z959" s="24"/>
      <c r="AA959" s="24"/>
      <c r="AB959" s="24"/>
      <c r="AC959" s="24"/>
      <c r="AD959" s="24"/>
      <c r="AE959" s="24"/>
      <c r="AF959" s="24"/>
      <c r="AG959" s="24"/>
      <c r="AH959" s="24"/>
      <c r="AI959" s="24"/>
      <c r="AJ959" s="24"/>
      <c r="AK959" s="24"/>
      <c r="AL959" s="24"/>
      <c r="AM959" s="24"/>
      <c r="AN959" s="24"/>
      <c r="AO959" s="24"/>
    </row>
    <row r="960" spans="2:41" x14ac:dyDescent="0.25">
      <c r="B960" s="340">
        <v>27217</v>
      </c>
      <c r="C960" s="340" t="s">
        <v>608</v>
      </c>
      <c r="D960" s="340" t="s">
        <v>2553</v>
      </c>
      <c r="E960" s="349" t="str">
        <f>HYPERLINK(Table20[[#This Row],[Map Link]],Table20[[#This Row],[Map Text]])</f>
        <v>Open Map</v>
      </c>
      <c r="F960" s="340" t="s">
        <v>600</v>
      </c>
      <c r="G960" s="340" t="s">
        <v>336</v>
      </c>
      <c r="H960" s="340">
        <v>50.589444</v>
      </c>
      <c r="I960" s="340">
        <v>-127.083611</v>
      </c>
      <c r="J960" s="340" t="s">
        <v>1591</v>
      </c>
      <c r="K960" s="340" t="s">
        <v>3230</v>
      </c>
      <c r="L960" s="348" t="s">
        <v>103</v>
      </c>
      <c r="M960" s="340"/>
      <c r="N960" s="340"/>
      <c r="O960" s="340"/>
      <c r="Y960" s="24"/>
      <c r="Z960" s="24"/>
      <c r="AA960" s="24"/>
      <c r="AB960" s="24"/>
      <c r="AC960" s="24"/>
      <c r="AD960" s="24"/>
      <c r="AE960" s="24"/>
      <c r="AF960" s="24"/>
      <c r="AG960" s="24"/>
      <c r="AH960" s="24"/>
      <c r="AI960" s="24"/>
      <c r="AJ960" s="24"/>
      <c r="AK960" s="24"/>
      <c r="AL960" s="24"/>
      <c r="AM960" s="24"/>
      <c r="AN960" s="24"/>
      <c r="AO960" s="24"/>
    </row>
    <row r="961" spans="2:41" x14ac:dyDescent="0.25">
      <c r="B961" s="340">
        <v>64711</v>
      </c>
      <c r="C961" s="340" t="s">
        <v>3231</v>
      </c>
      <c r="D961" s="340" t="s">
        <v>1590</v>
      </c>
      <c r="E961" s="349" t="str">
        <f>HYPERLINK(Table20[[#This Row],[Map Link]],Table20[[#This Row],[Map Text]])</f>
        <v>Open Map</v>
      </c>
      <c r="F961" s="340" t="s">
        <v>837</v>
      </c>
      <c r="G961" s="340" t="s">
        <v>826</v>
      </c>
      <c r="H961" s="340">
        <v>54.449739999999998</v>
      </c>
      <c r="I961" s="340">
        <v>-130.968377</v>
      </c>
      <c r="J961" s="340" t="s">
        <v>1591</v>
      </c>
      <c r="K961" s="340" t="s">
        <v>3232</v>
      </c>
      <c r="L961" s="348" t="s">
        <v>181</v>
      </c>
      <c r="M961" s="340"/>
      <c r="N961" s="340"/>
      <c r="O961" s="340"/>
      <c r="Y961" s="24"/>
      <c r="Z961" s="24"/>
      <c r="AA961" s="24"/>
      <c r="AB961" s="24"/>
      <c r="AC961" s="24"/>
      <c r="AD961" s="24"/>
      <c r="AE961" s="24"/>
      <c r="AF961" s="24"/>
      <c r="AG961" s="24"/>
      <c r="AH961" s="24"/>
      <c r="AI961" s="24"/>
      <c r="AJ961" s="24"/>
      <c r="AK961" s="24"/>
      <c r="AL961" s="24"/>
      <c r="AM961" s="24"/>
      <c r="AN961" s="24"/>
      <c r="AO961" s="24"/>
    </row>
    <row r="962" spans="2:41" x14ac:dyDescent="0.25">
      <c r="B962" s="340">
        <v>37023</v>
      </c>
      <c r="C962" s="340" t="s">
        <v>838</v>
      </c>
      <c r="D962" s="340" t="s">
        <v>1780</v>
      </c>
      <c r="E962" s="349" t="str">
        <f>HYPERLINK(Table20[[#This Row],[Map Link]],Table20[[#This Row],[Map Text]])</f>
        <v>Open Map</v>
      </c>
      <c r="F962" s="340" t="s">
        <v>837</v>
      </c>
      <c r="G962" s="340" t="s">
        <v>826</v>
      </c>
      <c r="H962" s="340">
        <v>54.312778000000002</v>
      </c>
      <c r="I962" s="340">
        <v>-130.325278</v>
      </c>
      <c r="J962" s="340" t="s">
        <v>1591</v>
      </c>
      <c r="K962" s="340" t="s">
        <v>3233</v>
      </c>
      <c r="L962" s="348" t="s">
        <v>103</v>
      </c>
      <c r="M962" s="340"/>
      <c r="N962" s="340"/>
      <c r="O962" s="340"/>
      <c r="Y962" s="24"/>
      <c r="Z962" s="24"/>
      <c r="AA962" s="24"/>
      <c r="AB962" s="24"/>
      <c r="AC962" s="24"/>
      <c r="AD962" s="24"/>
      <c r="AE962" s="24"/>
      <c r="AF962" s="24"/>
      <c r="AG962" s="24"/>
      <c r="AH962" s="24"/>
      <c r="AI962" s="24"/>
      <c r="AJ962" s="24"/>
      <c r="AK962" s="24"/>
      <c r="AL962" s="24"/>
      <c r="AM962" s="24"/>
      <c r="AN962" s="24"/>
      <c r="AO962" s="24"/>
    </row>
    <row r="963" spans="2:41" x14ac:dyDescent="0.25">
      <c r="B963" s="340">
        <v>65318</v>
      </c>
      <c r="C963" s="340" t="s">
        <v>3234</v>
      </c>
      <c r="D963" s="340" t="s">
        <v>1590</v>
      </c>
      <c r="E963" s="349" t="str">
        <f>HYPERLINK(Table20[[#This Row],[Map Link]],Table20[[#This Row],[Map Text]])</f>
        <v>Open Map</v>
      </c>
      <c r="F963" s="340" t="s">
        <v>837</v>
      </c>
      <c r="G963" s="340" t="s">
        <v>826</v>
      </c>
      <c r="H963" s="340">
        <v>53.649752999999997</v>
      </c>
      <c r="I963" s="340">
        <v>-129.33496099999999</v>
      </c>
      <c r="J963" s="340" t="s">
        <v>1591</v>
      </c>
      <c r="K963" s="340" t="s">
        <v>3235</v>
      </c>
      <c r="L963" s="348" t="s">
        <v>181</v>
      </c>
      <c r="M963" s="340"/>
      <c r="N963" s="340"/>
      <c r="O963" s="340"/>
      <c r="Y963" s="24"/>
      <c r="Z963" s="24"/>
      <c r="AA963" s="24"/>
      <c r="AB963" s="24"/>
      <c r="AC963" s="24"/>
      <c r="AD963" s="24"/>
      <c r="AE963" s="24"/>
      <c r="AF963" s="24"/>
      <c r="AG963" s="24"/>
      <c r="AH963" s="24"/>
      <c r="AI963" s="24"/>
      <c r="AJ963" s="24"/>
      <c r="AK963" s="24"/>
      <c r="AL963" s="24"/>
      <c r="AM963" s="24"/>
      <c r="AN963" s="24"/>
      <c r="AO963" s="24"/>
    </row>
    <row r="964" spans="2:41" x14ac:dyDescent="0.25">
      <c r="B964" s="340">
        <v>65317</v>
      </c>
      <c r="C964" s="340" t="s">
        <v>3236</v>
      </c>
      <c r="D964" s="340" t="s">
        <v>1590</v>
      </c>
      <c r="E964" s="349" t="str">
        <f>HYPERLINK(Table20[[#This Row],[Map Link]],Table20[[#This Row],[Map Text]])</f>
        <v>Open Map</v>
      </c>
      <c r="F964" s="340" t="s">
        <v>837</v>
      </c>
      <c r="G964" s="340" t="s">
        <v>826</v>
      </c>
      <c r="H964" s="340">
        <v>53.633087000000003</v>
      </c>
      <c r="I964" s="340">
        <v>-129.28495799999999</v>
      </c>
      <c r="J964" s="340" t="s">
        <v>1591</v>
      </c>
      <c r="K964" s="340" t="s">
        <v>3237</v>
      </c>
      <c r="L964" s="348" t="s">
        <v>181</v>
      </c>
      <c r="M964" s="340"/>
      <c r="N964" s="340"/>
      <c r="O964" s="340"/>
      <c r="Y964" s="24"/>
      <c r="Z964" s="24"/>
      <c r="AA964" s="24"/>
      <c r="AB964" s="24"/>
      <c r="AC964" s="24"/>
      <c r="AD964" s="24"/>
      <c r="AE964" s="24"/>
      <c r="AF964" s="24"/>
      <c r="AG964" s="24"/>
      <c r="AH964" s="24"/>
      <c r="AI964" s="24"/>
      <c r="AJ964" s="24"/>
      <c r="AK964" s="24"/>
      <c r="AL964" s="24"/>
      <c r="AM964" s="24"/>
      <c r="AN964" s="24"/>
      <c r="AO964" s="24"/>
    </row>
    <row r="965" spans="2:41" x14ac:dyDescent="0.25">
      <c r="B965" s="340">
        <v>65472</v>
      </c>
      <c r="C965" s="340" t="s">
        <v>3238</v>
      </c>
      <c r="D965" s="340" t="s">
        <v>1590</v>
      </c>
      <c r="E965" s="349" t="str">
        <f>HYPERLINK(Table20[[#This Row],[Map Link]],Table20[[#This Row],[Map Text]])</f>
        <v>Open Map</v>
      </c>
      <c r="F965" s="340" t="s">
        <v>600</v>
      </c>
      <c r="G965" s="340" t="s">
        <v>336</v>
      </c>
      <c r="H965" s="340">
        <v>50.966437999999997</v>
      </c>
      <c r="I965" s="340">
        <v>-126.18477</v>
      </c>
      <c r="J965" s="340" t="s">
        <v>1591</v>
      </c>
      <c r="K965" s="340" t="s">
        <v>3239</v>
      </c>
      <c r="L965" s="348" t="s">
        <v>181</v>
      </c>
      <c r="M965" s="340"/>
      <c r="N965" s="340"/>
      <c r="O965" s="340"/>
      <c r="Y965" s="24"/>
      <c r="Z965" s="24"/>
      <c r="AA965" s="24"/>
      <c r="AB965" s="24"/>
      <c r="AC965" s="24"/>
      <c r="AD965" s="24"/>
      <c r="AE965" s="24"/>
      <c r="AF965" s="24"/>
      <c r="AG965" s="24"/>
      <c r="AH965" s="24"/>
      <c r="AI965" s="24"/>
      <c r="AJ965" s="24"/>
      <c r="AK965" s="24"/>
      <c r="AL965" s="24"/>
      <c r="AM965" s="24"/>
      <c r="AN965" s="24"/>
      <c r="AO965" s="24"/>
    </row>
    <row r="966" spans="2:41" x14ac:dyDescent="0.25">
      <c r="B966" s="340">
        <v>64909</v>
      </c>
      <c r="C966" s="340" t="s">
        <v>3240</v>
      </c>
      <c r="D966" s="340" t="s">
        <v>1590</v>
      </c>
      <c r="E966" s="349" t="str">
        <f>HYPERLINK(Table20[[#This Row],[Map Link]],Table20[[#This Row],[Map Text]])</f>
        <v>Open Map</v>
      </c>
      <c r="F966" s="340" t="s">
        <v>589</v>
      </c>
      <c r="G966" s="340" t="s">
        <v>336</v>
      </c>
      <c r="H966" s="340">
        <v>52.516429000000002</v>
      </c>
      <c r="I966" s="340">
        <v>-127.834872</v>
      </c>
      <c r="J966" s="340" t="s">
        <v>1591</v>
      </c>
      <c r="K966" s="340" t="s">
        <v>3241</v>
      </c>
      <c r="L966" s="348" t="s">
        <v>181</v>
      </c>
      <c r="M966" s="340"/>
      <c r="N966" s="340"/>
      <c r="O966" s="340"/>
      <c r="Y966" s="24"/>
      <c r="Z966" s="24"/>
      <c r="AA966" s="24"/>
      <c r="AB966" s="24"/>
      <c r="AC966" s="24"/>
      <c r="AD966" s="24"/>
      <c r="AE966" s="24"/>
      <c r="AF966" s="24"/>
      <c r="AG966" s="24"/>
      <c r="AH966" s="24"/>
      <c r="AI966" s="24"/>
      <c r="AJ966" s="24"/>
      <c r="AK966" s="24"/>
      <c r="AL966" s="24"/>
      <c r="AM966" s="24"/>
      <c r="AN966" s="24"/>
      <c r="AO966" s="24"/>
    </row>
    <row r="967" spans="2:41" x14ac:dyDescent="0.25">
      <c r="B967" s="340">
        <v>65468</v>
      </c>
      <c r="C967" s="340" t="s">
        <v>3242</v>
      </c>
      <c r="D967" s="340" t="s">
        <v>1590</v>
      </c>
      <c r="E967" s="349" t="str">
        <f>HYPERLINK(Table20[[#This Row],[Map Link]],Table20[[#This Row],[Map Text]])</f>
        <v>Open Map</v>
      </c>
      <c r="F967" s="340" t="s">
        <v>600</v>
      </c>
      <c r="G967" s="340" t="s">
        <v>336</v>
      </c>
      <c r="H967" s="340">
        <v>50.616419</v>
      </c>
      <c r="I967" s="340">
        <v>-127.568135</v>
      </c>
      <c r="J967" s="340" t="s">
        <v>1591</v>
      </c>
      <c r="K967" s="340" t="s">
        <v>3243</v>
      </c>
      <c r="L967" s="348" t="s">
        <v>181</v>
      </c>
      <c r="M967" s="340"/>
      <c r="N967" s="340"/>
      <c r="O967" s="340"/>
      <c r="Y967" s="24"/>
      <c r="Z967" s="24"/>
      <c r="AA967" s="24"/>
      <c r="AB967" s="24"/>
      <c r="AC967" s="24"/>
      <c r="AD967" s="24"/>
      <c r="AE967" s="24"/>
      <c r="AF967" s="24"/>
      <c r="AG967" s="24"/>
      <c r="AH967" s="24"/>
      <c r="AI967" s="24"/>
      <c r="AJ967" s="24"/>
      <c r="AK967" s="24"/>
      <c r="AL967" s="24"/>
      <c r="AM967" s="24"/>
      <c r="AN967" s="24"/>
      <c r="AO967" s="24"/>
    </row>
    <row r="968" spans="2:41" x14ac:dyDescent="0.25">
      <c r="B968" s="340">
        <v>65453</v>
      </c>
      <c r="C968" s="340" t="s">
        <v>3244</v>
      </c>
      <c r="D968" s="340" t="s">
        <v>1590</v>
      </c>
      <c r="E968" s="349" t="str">
        <f>HYPERLINK(Table20[[#This Row],[Map Link]],Table20[[#This Row],[Map Text]])</f>
        <v>Open Map</v>
      </c>
      <c r="F968" s="340" t="s">
        <v>600</v>
      </c>
      <c r="G968" s="340" t="s">
        <v>336</v>
      </c>
      <c r="H968" s="340">
        <v>50.533085</v>
      </c>
      <c r="I968" s="340">
        <v>-127.584799</v>
      </c>
      <c r="J968" s="340" t="s">
        <v>1591</v>
      </c>
      <c r="K968" s="340" t="s">
        <v>3245</v>
      </c>
      <c r="L968" s="348" t="s">
        <v>181</v>
      </c>
      <c r="M968" s="340"/>
      <c r="N968" s="340"/>
      <c r="O968" s="340"/>
      <c r="Y968" s="24"/>
      <c r="Z968" s="24"/>
      <c r="AA968" s="24"/>
      <c r="AB968" s="24"/>
      <c r="AC968" s="24"/>
      <c r="AD968" s="24"/>
      <c r="AE968" s="24"/>
      <c r="AF968" s="24"/>
      <c r="AG968" s="24"/>
      <c r="AH968" s="24"/>
      <c r="AI968" s="24"/>
      <c r="AJ968" s="24"/>
      <c r="AK968" s="24"/>
      <c r="AL968" s="24"/>
      <c r="AM968" s="24"/>
      <c r="AN968" s="24"/>
      <c r="AO968" s="24"/>
    </row>
    <row r="969" spans="2:41" x14ac:dyDescent="0.25">
      <c r="B969" s="340">
        <v>65494</v>
      </c>
      <c r="C969" s="340" t="s">
        <v>3246</v>
      </c>
      <c r="D969" s="340" t="s">
        <v>1590</v>
      </c>
      <c r="E969" s="349" t="str">
        <f>HYPERLINK(Table20[[#This Row],[Map Link]],Table20[[#This Row],[Map Text]])</f>
        <v>Open Map</v>
      </c>
      <c r="F969" s="340" t="s">
        <v>600</v>
      </c>
      <c r="G969" s="340" t="s">
        <v>336</v>
      </c>
      <c r="H969" s="340">
        <v>50.966431999999998</v>
      </c>
      <c r="I969" s="340">
        <v>-126.701452</v>
      </c>
      <c r="J969" s="340" t="s">
        <v>1591</v>
      </c>
      <c r="K969" s="340" t="s">
        <v>3247</v>
      </c>
      <c r="L969" s="348" t="s">
        <v>181</v>
      </c>
      <c r="M969" s="340"/>
      <c r="N969" s="340"/>
      <c r="O969" s="340"/>
      <c r="Y969" s="24"/>
      <c r="Z969" s="24"/>
      <c r="AA969" s="24"/>
      <c r="AB969" s="24"/>
      <c r="AC969" s="24"/>
      <c r="AD969" s="24"/>
      <c r="AE969" s="24"/>
      <c r="AF969" s="24"/>
      <c r="AG969" s="24"/>
      <c r="AH969" s="24"/>
      <c r="AI969" s="24"/>
      <c r="AJ969" s="24"/>
      <c r="AK969" s="24"/>
      <c r="AL969" s="24"/>
      <c r="AM969" s="24"/>
      <c r="AN969" s="24"/>
      <c r="AO969" s="24"/>
    </row>
    <row r="970" spans="2:41" x14ac:dyDescent="0.25">
      <c r="B970" s="340">
        <v>65069</v>
      </c>
      <c r="C970" s="340" t="s">
        <v>3248</v>
      </c>
      <c r="D970" s="340" t="s">
        <v>1590</v>
      </c>
      <c r="E970" s="349" t="str">
        <f>HYPERLINK(Table20[[#This Row],[Map Link]],Table20[[#This Row],[Map Text]])</f>
        <v>Open Map</v>
      </c>
      <c r="F970" s="340" t="s">
        <v>825</v>
      </c>
      <c r="G970" s="340" t="s">
        <v>826</v>
      </c>
      <c r="H970" s="340">
        <v>52.549751000000001</v>
      </c>
      <c r="I970" s="340">
        <v>-128.70156700000001</v>
      </c>
      <c r="J970" s="340" t="s">
        <v>1591</v>
      </c>
      <c r="K970" s="340" t="s">
        <v>3249</v>
      </c>
      <c r="L970" s="348" t="s">
        <v>181</v>
      </c>
      <c r="M970" s="340"/>
      <c r="N970" s="340"/>
      <c r="O970" s="340"/>
      <c r="Y970" s="24"/>
      <c r="Z970" s="24"/>
      <c r="AA970" s="24"/>
      <c r="AB970" s="24"/>
      <c r="AC970" s="24"/>
      <c r="AD970" s="24"/>
      <c r="AE970" s="24"/>
      <c r="AF970" s="24"/>
      <c r="AG970" s="24"/>
      <c r="AH970" s="24"/>
      <c r="AI970" s="24"/>
      <c r="AJ970" s="24"/>
      <c r="AK970" s="24"/>
      <c r="AL970" s="24"/>
      <c r="AM970" s="24"/>
      <c r="AN970" s="24"/>
      <c r="AO970" s="24"/>
    </row>
    <row r="971" spans="2:41" x14ac:dyDescent="0.25">
      <c r="B971" s="340">
        <v>57780</v>
      </c>
      <c r="C971" s="340" t="s">
        <v>3250</v>
      </c>
      <c r="D971" s="340" t="s">
        <v>1880</v>
      </c>
      <c r="E971" s="349" t="str">
        <f>HYPERLINK(Table20[[#This Row],[Map Link]],Table20[[#This Row],[Map Text]])</f>
        <v>Open Map</v>
      </c>
      <c r="F971" s="340" t="s">
        <v>837</v>
      </c>
      <c r="G971" s="340" t="s">
        <v>826</v>
      </c>
      <c r="H971" s="340">
        <v>53.254722000000001</v>
      </c>
      <c r="I971" s="340">
        <v>-132.10249999999999</v>
      </c>
      <c r="J971" s="340" t="s">
        <v>1591</v>
      </c>
      <c r="K971" s="340" t="s">
        <v>3251</v>
      </c>
      <c r="L971" s="348" t="s">
        <v>103</v>
      </c>
      <c r="M971" s="340"/>
      <c r="N971" s="340"/>
      <c r="O971" s="340"/>
      <c r="Y971" s="24"/>
      <c r="Z971" s="24"/>
      <c r="AA971" s="24"/>
      <c r="AB971" s="24"/>
      <c r="AC971" s="24"/>
      <c r="AD971" s="24"/>
      <c r="AE971" s="24"/>
      <c r="AF971" s="24"/>
      <c r="AG971" s="24"/>
      <c r="AH971" s="24"/>
      <c r="AI971" s="24"/>
      <c r="AJ971" s="24"/>
      <c r="AK971" s="24"/>
      <c r="AL971" s="24"/>
      <c r="AM971" s="24"/>
      <c r="AN971" s="24"/>
      <c r="AO971" s="24"/>
    </row>
    <row r="972" spans="2:41" x14ac:dyDescent="0.25">
      <c r="B972" s="340">
        <v>30777</v>
      </c>
      <c r="C972" s="340" t="s">
        <v>952</v>
      </c>
      <c r="D972" s="340" t="s">
        <v>1597</v>
      </c>
      <c r="E972" s="349" t="str">
        <f>HYPERLINK(Table20[[#This Row],[Map Link]],Table20[[#This Row],[Map Text]])</f>
        <v>Open Map</v>
      </c>
      <c r="F972" s="340" t="s">
        <v>837</v>
      </c>
      <c r="G972" s="340" t="s">
        <v>826</v>
      </c>
      <c r="H972" s="340">
        <v>52.149715999999998</v>
      </c>
      <c r="I972" s="340">
        <v>-131.07662400000001</v>
      </c>
      <c r="J972" s="340" t="s">
        <v>1591</v>
      </c>
      <c r="K972" s="340" t="s">
        <v>3252</v>
      </c>
      <c r="L972" s="348" t="s">
        <v>103</v>
      </c>
      <c r="M972" s="340"/>
      <c r="N972" s="340"/>
      <c r="O972" s="340"/>
      <c r="Y972" s="24"/>
      <c r="Z972" s="24"/>
      <c r="AA972" s="24"/>
      <c r="AB972" s="24"/>
      <c r="AC972" s="24"/>
      <c r="AD972" s="24"/>
      <c r="AE972" s="24"/>
      <c r="AF972" s="24"/>
      <c r="AG972" s="24"/>
      <c r="AH972" s="24"/>
      <c r="AI972" s="24"/>
      <c r="AJ972" s="24"/>
      <c r="AK972" s="24"/>
      <c r="AL972" s="24"/>
      <c r="AM972" s="24"/>
      <c r="AN972" s="24"/>
      <c r="AO972" s="24"/>
    </row>
    <row r="973" spans="2:41" x14ac:dyDescent="0.25">
      <c r="B973" s="340">
        <v>64729</v>
      </c>
      <c r="C973" s="340" t="s">
        <v>3253</v>
      </c>
      <c r="D973" s="340" t="s">
        <v>1590</v>
      </c>
      <c r="E973" s="349" t="str">
        <f>HYPERLINK(Table20[[#This Row],[Map Link]],Table20[[#This Row],[Map Text]])</f>
        <v>Open Map</v>
      </c>
      <c r="F973" s="340" t="s">
        <v>837</v>
      </c>
      <c r="G973" s="340" t="s">
        <v>826</v>
      </c>
      <c r="H973" s="340">
        <v>54.266406000000003</v>
      </c>
      <c r="I973" s="340">
        <v>-130.818365</v>
      </c>
      <c r="J973" s="340" t="s">
        <v>1591</v>
      </c>
      <c r="K973" s="340" t="s">
        <v>3254</v>
      </c>
      <c r="L973" s="348" t="s">
        <v>181</v>
      </c>
      <c r="M973" s="340"/>
      <c r="N973" s="340"/>
      <c r="O973" s="340"/>
      <c r="Y973" s="24"/>
      <c r="Z973" s="24"/>
      <c r="AA973" s="24"/>
      <c r="AB973" s="24"/>
      <c r="AC973" s="24"/>
      <c r="AD973" s="24"/>
      <c r="AE973" s="24"/>
      <c r="AF973" s="24"/>
      <c r="AG973" s="24"/>
      <c r="AH973" s="24"/>
      <c r="AI973" s="24"/>
      <c r="AJ973" s="24"/>
      <c r="AK973" s="24"/>
      <c r="AL973" s="24"/>
      <c r="AM973" s="24"/>
      <c r="AN973" s="24"/>
      <c r="AO973" s="24"/>
    </row>
    <row r="974" spans="2:41" x14ac:dyDescent="0.25">
      <c r="B974" s="340">
        <v>22839</v>
      </c>
      <c r="C974" s="340" t="s">
        <v>3255</v>
      </c>
      <c r="D974" s="340" t="s">
        <v>1597</v>
      </c>
      <c r="E974" s="349" t="str">
        <f>HYPERLINK(Table20[[#This Row],[Map Link]],Table20[[#This Row],[Map Text]])</f>
        <v>Open Map</v>
      </c>
      <c r="F974" s="340" t="s">
        <v>118</v>
      </c>
      <c r="G974" s="340" t="s">
        <v>101</v>
      </c>
      <c r="H974" s="340">
        <v>48.999865999999997</v>
      </c>
      <c r="I974" s="340">
        <v>-116.501074</v>
      </c>
      <c r="J974" s="340" t="s">
        <v>1591</v>
      </c>
      <c r="K974" s="340" t="s">
        <v>3256</v>
      </c>
      <c r="L974" s="348" t="s">
        <v>103</v>
      </c>
      <c r="M974" s="340"/>
      <c r="N974" s="340"/>
      <c r="O974" s="340"/>
      <c r="Y974" s="24"/>
      <c r="Z974" s="24"/>
      <c r="AA974" s="24"/>
      <c r="AB974" s="24"/>
      <c r="AC974" s="24"/>
      <c r="AD974" s="24"/>
      <c r="AE974" s="24"/>
      <c r="AF974" s="24"/>
      <c r="AG974" s="24"/>
      <c r="AH974" s="24"/>
      <c r="AI974" s="24"/>
      <c r="AJ974" s="24"/>
      <c r="AK974" s="24"/>
      <c r="AL974" s="24"/>
      <c r="AM974" s="24"/>
      <c r="AN974" s="24"/>
      <c r="AO974" s="24"/>
    </row>
    <row r="975" spans="2:41" x14ac:dyDescent="0.25">
      <c r="B975" s="340">
        <v>60480</v>
      </c>
      <c r="C975" s="340" t="s">
        <v>3257</v>
      </c>
      <c r="D975" s="340" t="s">
        <v>1590</v>
      </c>
      <c r="E975" s="349" t="str">
        <f>HYPERLINK(Table20[[#This Row],[Map Link]],Table20[[#This Row],[Map Text]])</f>
        <v>Open Map</v>
      </c>
      <c r="F975" s="340" t="s">
        <v>837</v>
      </c>
      <c r="G975" s="340" t="s">
        <v>826</v>
      </c>
      <c r="H975" s="340">
        <v>54.359166999999999</v>
      </c>
      <c r="I975" s="340">
        <v>-130.439167</v>
      </c>
      <c r="J975" s="340" t="s">
        <v>1591</v>
      </c>
      <c r="K975" s="340" t="s">
        <v>3258</v>
      </c>
      <c r="L975" s="348" t="s">
        <v>181</v>
      </c>
      <c r="M975" s="340"/>
      <c r="N975" s="340"/>
      <c r="O975" s="340"/>
      <c r="Y975" s="24"/>
      <c r="Z975" s="24"/>
      <c r="AA975" s="24"/>
      <c r="AB975" s="24"/>
      <c r="AC975" s="24"/>
      <c r="AD975" s="24"/>
      <c r="AE975" s="24"/>
      <c r="AF975" s="24"/>
      <c r="AG975" s="24"/>
      <c r="AH975" s="24"/>
      <c r="AI975" s="24"/>
      <c r="AJ975" s="24"/>
      <c r="AK975" s="24"/>
      <c r="AL975" s="24"/>
      <c r="AM975" s="24"/>
      <c r="AN975" s="24"/>
      <c r="AO975" s="24"/>
    </row>
    <row r="976" spans="2:41" x14ac:dyDescent="0.25">
      <c r="B976" s="340">
        <v>65376</v>
      </c>
      <c r="C976" s="340" t="s">
        <v>3259</v>
      </c>
      <c r="D976" s="340" t="s">
        <v>1590</v>
      </c>
      <c r="E976" s="349" t="str">
        <f>HYPERLINK(Table20[[#This Row],[Map Link]],Table20[[#This Row],[Map Text]])</f>
        <v>Open Map</v>
      </c>
      <c r="F976" s="340" t="s">
        <v>600</v>
      </c>
      <c r="G976" s="340" t="s">
        <v>336</v>
      </c>
      <c r="H976" s="340">
        <v>51.083089000000001</v>
      </c>
      <c r="I976" s="340">
        <v>-127.518148</v>
      </c>
      <c r="J976" s="340" t="s">
        <v>1591</v>
      </c>
      <c r="K976" s="340" t="s">
        <v>3260</v>
      </c>
      <c r="L976" s="348" t="s">
        <v>181</v>
      </c>
      <c r="M976" s="340"/>
      <c r="N976" s="340"/>
      <c r="O976" s="340"/>
      <c r="Y976" s="24"/>
      <c r="Z976" s="24"/>
      <c r="AA976" s="24"/>
      <c r="AB976" s="24"/>
      <c r="AC976" s="24"/>
      <c r="AD976" s="24"/>
      <c r="AE976" s="24"/>
      <c r="AF976" s="24"/>
      <c r="AG976" s="24"/>
      <c r="AH976" s="24"/>
      <c r="AI976" s="24"/>
      <c r="AJ976" s="24"/>
      <c r="AK976" s="24"/>
      <c r="AL976" s="24"/>
      <c r="AM976" s="24"/>
      <c r="AN976" s="24"/>
      <c r="AO976" s="24"/>
    </row>
    <row r="977" spans="2:41" x14ac:dyDescent="0.25">
      <c r="B977" s="340">
        <v>65072</v>
      </c>
      <c r="C977" s="340" t="s">
        <v>3261</v>
      </c>
      <c r="D977" s="340" t="s">
        <v>1590</v>
      </c>
      <c r="E977" s="349" t="str">
        <f>HYPERLINK(Table20[[#This Row],[Map Link]],Table20[[#This Row],[Map Text]])</f>
        <v>Open Map</v>
      </c>
      <c r="F977" s="340" t="s">
        <v>825</v>
      </c>
      <c r="G977" s="340" t="s">
        <v>826</v>
      </c>
      <c r="H977" s="340">
        <v>52.866421000000003</v>
      </c>
      <c r="I977" s="340">
        <v>-128.684911</v>
      </c>
      <c r="J977" s="340" t="s">
        <v>1591</v>
      </c>
      <c r="K977" s="340" t="s">
        <v>3262</v>
      </c>
      <c r="L977" s="348" t="s">
        <v>181</v>
      </c>
      <c r="M977" s="340"/>
      <c r="N977" s="340"/>
      <c r="O977" s="340"/>
      <c r="Y977" s="24"/>
      <c r="Z977" s="24"/>
      <c r="AA977" s="24"/>
      <c r="AB977" s="24"/>
      <c r="AC977" s="24"/>
      <c r="AD977" s="24"/>
      <c r="AE977" s="24"/>
      <c r="AF977" s="24"/>
      <c r="AG977" s="24"/>
      <c r="AH977" s="24"/>
      <c r="AI977" s="24"/>
      <c r="AJ977" s="24"/>
      <c r="AK977" s="24"/>
      <c r="AL977" s="24"/>
      <c r="AM977" s="24"/>
      <c r="AN977" s="24"/>
      <c r="AO977" s="24"/>
    </row>
    <row r="978" spans="2:41" x14ac:dyDescent="0.25">
      <c r="B978" s="340">
        <v>64716</v>
      </c>
      <c r="C978" s="340" t="s">
        <v>3263</v>
      </c>
      <c r="D978" s="340" t="s">
        <v>1590</v>
      </c>
      <c r="E978" s="349" t="str">
        <f>HYPERLINK(Table20[[#This Row],[Map Link]],Table20[[#This Row],[Map Text]])</f>
        <v>Open Map</v>
      </c>
      <c r="F978" s="340" t="s">
        <v>837</v>
      </c>
      <c r="G978" s="340" t="s">
        <v>826</v>
      </c>
      <c r="H978" s="340">
        <v>54.299759999999999</v>
      </c>
      <c r="I978" s="340">
        <v>-129.40165500000001</v>
      </c>
      <c r="J978" s="340" t="s">
        <v>1591</v>
      </c>
      <c r="K978" s="340" t="s">
        <v>3264</v>
      </c>
      <c r="L978" s="348" t="s">
        <v>181</v>
      </c>
      <c r="M978" s="340"/>
      <c r="N978" s="340"/>
      <c r="O978" s="340"/>
      <c r="Y978" s="24"/>
      <c r="Z978" s="24"/>
      <c r="AA978" s="24"/>
      <c r="AB978" s="24"/>
      <c r="AC978" s="24"/>
      <c r="AD978" s="24"/>
      <c r="AE978" s="24"/>
      <c r="AF978" s="24"/>
      <c r="AG978" s="24"/>
      <c r="AH978" s="24"/>
      <c r="AI978" s="24"/>
      <c r="AJ978" s="24"/>
      <c r="AK978" s="24"/>
      <c r="AL978" s="24"/>
      <c r="AM978" s="24"/>
      <c r="AN978" s="24"/>
      <c r="AO978" s="24"/>
    </row>
    <row r="979" spans="2:41" x14ac:dyDescent="0.25">
      <c r="B979" s="340">
        <v>65409</v>
      </c>
      <c r="C979" s="340" t="s">
        <v>3265</v>
      </c>
      <c r="D979" s="340" t="s">
        <v>1590</v>
      </c>
      <c r="E979" s="349" t="str">
        <f>HYPERLINK(Table20[[#This Row],[Map Link]],Table20[[#This Row],[Map Text]])</f>
        <v>Open Map</v>
      </c>
      <c r="F979" s="340" t="s">
        <v>837</v>
      </c>
      <c r="G979" s="340" t="s">
        <v>826</v>
      </c>
      <c r="H979" s="340">
        <v>53.816406999999998</v>
      </c>
      <c r="I979" s="340">
        <v>-130.38499999999999</v>
      </c>
      <c r="J979" s="340" t="s">
        <v>1591</v>
      </c>
      <c r="K979" s="340" t="s">
        <v>3266</v>
      </c>
      <c r="L979" s="348" t="s">
        <v>181</v>
      </c>
      <c r="M979" s="340"/>
      <c r="N979" s="340"/>
      <c r="O979" s="340"/>
      <c r="Y979" s="24"/>
      <c r="Z979" s="24"/>
      <c r="AA979" s="24"/>
      <c r="AB979" s="24"/>
      <c r="AC979" s="24"/>
      <c r="AD979" s="24"/>
      <c r="AE979" s="24"/>
      <c r="AF979" s="24"/>
      <c r="AG979" s="24"/>
      <c r="AH979" s="24"/>
      <c r="AI979" s="24"/>
      <c r="AJ979" s="24"/>
      <c r="AK979" s="24"/>
      <c r="AL979" s="24"/>
      <c r="AM979" s="24"/>
      <c r="AN979" s="24"/>
      <c r="AO979" s="24"/>
    </row>
    <row r="980" spans="2:41" x14ac:dyDescent="0.25">
      <c r="B980" s="340">
        <v>30348</v>
      </c>
      <c r="C980" s="340" t="s">
        <v>949</v>
      </c>
      <c r="D980" s="340" t="s">
        <v>1036</v>
      </c>
      <c r="E980" s="349" t="str">
        <f>HYPERLINK(Table20[[#This Row],[Map Link]],Table20[[#This Row],[Map Text]])</f>
        <v>Open Map</v>
      </c>
      <c r="F980" s="340" t="s">
        <v>837</v>
      </c>
      <c r="G980" s="340" t="s">
        <v>826</v>
      </c>
      <c r="H980" s="340">
        <v>53.249715000000002</v>
      </c>
      <c r="I980" s="340">
        <v>-131.818354</v>
      </c>
      <c r="J980" s="340" t="s">
        <v>1591</v>
      </c>
      <c r="K980" s="340" t="s">
        <v>3267</v>
      </c>
      <c r="L980" s="348" t="s">
        <v>103</v>
      </c>
      <c r="M980" s="340"/>
      <c r="N980" s="340"/>
      <c r="O980" s="340"/>
      <c r="Y980" s="24"/>
      <c r="Z980" s="24"/>
      <c r="AA980" s="24"/>
      <c r="AB980" s="24"/>
      <c r="AC980" s="24"/>
      <c r="AD980" s="24"/>
      <c r="AE980" s="24"/>
      <c r="AF980" s="24"/>
      <c r="AG980" s="24"/>
      <c r="AH980" s="24"/>
      <c r="AI980" s="24"/>
      <c r="AJ980" s="24"/>
      <c r="AK980" s="24"/>
      <c r="AL980" s="24"/>
      <c r="AM980" s="24"/>
      <c r="AN980" s="24"/>
      <c r="AO980" s="24"/>
    </row>
    <row r="981" spans="2:41" x14ac:dyDescent="0.25">
      <c r="B981" s="340">
        <v>64676</v>
      </c>
      <c r="C981" s="340" t="s">
        <v>3268</v>
      </c>
      <c r="D981" s="340" t="s">
        <v>1590</v>
      </c>
      <c r="E981" s="349" t="str">
        <f>HYPERLINK(Table20[[#This Row],[Map Link]],Table20[[#This Row],[Map Text]])</f>
        <v>Open Map</v>
      </c>
      <c r="F981" s="340" t="s">
        <v>837</v>
      </c>
      <c r="G981" s="340" t="s">
        <v>826</v>
      </c>
      <c r="H981" s="340">
        <v>54.016384000000002</v>
      </c>
      <c r="I981" s="340">
        <v>-132.18506300000001</v>
      </c>
      <c r="J981" s="340" t="s">
        <v>1591</v>
      </c>
      <c r="K981" s="340" t="s">
        <v>3269</v>
      </c>
      <c r="L981" s="348" t="s">
        <v>181</v>
      </c>
      <c r="M981" s="340"/>
      <c r="N981" s="340"/>
      <c r="O981" s="340"/>
      <c r="Y981" s="24"/>
      <c r="Z981" s="24"/>
      <c r="AA981" s="24"/>
      <c r="AB981" s="24"/>
      <c r="AC981" s="24"/>
      <c r="AD981" s="24"/>
      <c r="AE981" s="24"/>
      <c r="AF981" s="24"/>
      <c r="AG981" s="24"/>
      <c r="AH981" s="24"/>
      <c r="AI981" s="24"/>
      <c r="AJ981" s="24"/>
      <c r="AK981" s="24"/>
      <c r="AL981" s="24"/>
      <c r="AM981" s="24"/>
      <c r="AN981" s="24"/>
      <c r="AO981" s="24"/>
    </row>
    <row r="982" spans="2:41" x14ac:dyDescent="0.25">
      <c r="B982" s="340">
        <v>64694</v>
      </c>
      <c r="C982" s="340" t="s">
        <v>3270</v>
      </c>
      <c r="D982" s="340" t="s">
        <v>1590</v>
      </c>
      <c r="E982" s="349" t="str">
        <f>HYPERLINK(Table20[[#This Row],[Map Link]],Table20[[#This Row],[Map Text]])</f>
        <v>Open Map</v>
      </c>
      <c r="F982" s="340" t="s">
        <v>837</v>
      </c>
      <c r="G982" s="340" t="s">
        <v>826</v>
      </c>
      <c r="H982" s="340">
        <v>53.666379999999997</v>
      </c>
      <c r="I982" s="340">
        <v>-132.21838299999999</v>
      </c>
      <c r="J982" s="340" t="s">
        <v>1591</v>
      </c>
      <c r="K982" s="340" t="s">
        <v>3271</v>
      </c>
      <c r="L982" s="348" t="s">
        <v>181</v>
      </c>
      <c r="M982" s="340"/>
      <c r="N982" s="340"/>
      <c r="O982" s="340"/>
      <c r="Y982" s="24"/>
      <c r="Z982" s="24"/>
      <c r="AA982" s="24"/>
      <c r="AB982" s="24"/>
      <c r="AC982" s="24"/>
      <c r="AD982" s="24"/>
      <c r="AE982" s="24"/>
      <c r="AF982" s="24"/>
      <c r="AG982" s="24"/>
      <c r="AH982" s="24"/>
      <c r="AI982" s="24"/>
      <c r="AJ982" s="24"/>
      <c r="AK982" s="24"/>
      <c r="AL982" s="24"/>
      <c r="AM982" s="24"/>
      <c r="AN982" s="24"/>
      <c r="AO982" s="24"/>
    </row>
    <row r="983" spans="2:41" x14ac:dyDescent="0.25">
      <c r="B983" s="340">
        <v>39684</v>
      </c>
      <c r="C983" s="340" t="s">
        <v>3272</v>
      </c>
      <c r="D983" s="340" t="s">
        <v>1597</v>
      </c>
      <c r="E983" s="349" t="str">
        <f>HYPERLINK(Table20[[#This Row],[Map Link]],Table20[[#This Row],[Map Text]])</f>
        <v>Open Map</v>
      </c>
      <c r="F983" s="340" t="s">
        <v>600</v>
      </c>
      <c r="G983" s="340" t="s">
        <v>336</v>
      </c>
      <c r="H983" s="340">
        <v>50.766432999999999</v>
      </c>
      <c r="I983" s="340">
        <v>-126.459772</v>
      </c>
      <c r="J983" s="340" t="s">
        <v>1591</v>
      </c>
      <c r="K983" s="340" t="s">
        <v>3273</v>
      </c>
      <c r="L983" s="348" t="s">
        <v>103</v>
      </c>
      <c r="M983" s="340"/>
      <c r="N983" s="340"/>
      <c r="O983" s="340"/>
      <c r="Y983" s="24"/>
      <c r="Z983" s="24"/>
      <c r="AA983" s="24"/>
      <c r="AB983" s="24"/>
      <c r="AC983" s="24"/>
      <c r="AD983" s="24"/>
      <c r="AE983" s="24"/>
      <c r="AF983" s="24"/>
      <c r="AG983" s="24"/>
      <c r="AH983" s="24"/>
      <c r="AI983" s="24"/>
      <c r="AJ983" s="24"/>
      <c r="AK983" s="24"/>
      <c r="AL983" s="24"/>
      <c r="AM983" s="24"/>
      <c r="AN983" s="24"/>
      <c r="AO983" s="24"/>
    </row>
    <row r="984" spans="2:41" x14ac:dyDescent="0.25">
      <c r="B984" s="340">
        <v>64723</v>
      </c>
      <c r="C984" s="340" t="s">
        <v>3274</v>
      </c>
      <c r="D984" s="340" t="s">
        <v>1590</v>
      </c>
      <c r="E984" s="349" t="str">
        <f>HYPERLINK(Table20[[#This Row],[Map Link]],Table20[[#This Row],[Map Text]])</f>
        <v>Open Map</v>
      </c>
      <c r="F984" s="340" t="s">
        <v>837</v>
      </c>
      <c r="G984" s="340" t="s">
        <v>826</v>
      </c>
      <c r="H984" s="340">
        <v>54.216422999999999</v>
      </c>
      <c r="I984" s="340">
        <v>-129.56832299999999</v>
      </c>
      <c r="J984" s="340" t="s">
        <v>1591</v>
      </c>
      <c r="K984" s="340" t="s">
        <v>3275</v>
      </c>
      <c r="L984" s="348" t="s">
        <v>181</v>
      </c>
      <c r="M984" s="340"/>
      <c r="N984" s="340"/>
      <c r="O984" s="340"/>
      <c r="Y984" s="24"/>
      <c r="Z984" s="24"/>
      <c r="AA984" s="24"/>
      <c r="AB984" s="24"/>
      <c r="AC984" s="24"/>
      <c r="AD984" s="24"/>
      <c r="AE984" s="24"/>
      <c r="AF984" s="24"/>
      <c r="AG984" s="24"/>
      <c r="AH984" s="24"/>
      <c r="AI984" s="24"/>
      <c r="AJ984" s="24"/>
      <c r="AK984" s="24"/>
      <c r="AL984" s="24"/>
      <c r="AM984" s="24"/>
      <c r="AN984" s="24"/>
      <c r="AO984" s="24"/>
    </row>
    <row r="985" spans="2:41" x14ac:dyDescent="0.25">
      <c r="B985" s="340">
        <v>64726</v>
      </c>
      <c r="C985" s="340" t="s">
        <v>3276</v>
      </c>
      <c r="D985" s="340" t="s">
        <v>1590</v>
      </c>
      <c r="E985" s="349" t="str">
        <f>HYPERLINK(Table20[[#This Row],[Map Link]],Table20[[#This Row],[Map Text]])</f>
        <v>Open Map</v>
      </c>
      <c r="F985" s="340" t="s">
        <v>837</v>
      </c>
      <c r="G985" s="340" t="s">
        <v>826</v>
      </c>
      <c r="H985" s="340">
        <v>54.216422999999999</v>
      </c>
      <c r="I985" s="340">
        <v>-129.56832299999999</v>
      </c>
      <c r="J985" s="340" t="s">
        <v>1591</v>
      </c>
      <c r="K985" s="340" t="s">
        <v>3277</v>
      </c>
      <c r="L985" s="348" t="s">
        <v>181</v>
      </c>
      <c r="M985" s="340"/>
      <c r="N985" s="340"/>
      <c r="O985" s="340"/>
      <c r="Y985" s="24"/>
      <c r="Z985" s="24"/>
      <c r="AA985" s="24"/>
      <c r="AB985" s="24"/>
      <c r="AC985" s="24"/>
      <c r="AD985" s="24"/>
      <c r="AE985" s="24"/>
      <c r="AF985" s="24"/>
      <c r="AG985" s="24"/>
      <c r="AH985" s="24"/>
      <c r="AI985" s="24"/>
      <c r="AJ985" s="24"/>
      <c r="AK985" s="24"/>
      <c r="AL985" s="24"/>
      <c r="AM985" s="24"/>
      <c r="AN985" s="24"/>
      <c r="AO985" s="24"/>
    </row>
    <row r="986" spans="2:41" x14ac:dyDescent="0.25">
      <c r="B986" s="340">
        <v>30637</v>
      </c>
      <c r="C986" s="340" t="s">
        <v>946</v>
      </c>
      <c r="D986" s="340" t="s">
        <v>1597</v>
      </c>
      <c r="E986" s="349" t="str">
        <f>HYPERLINK(Table20[[#This Row],[Map Link]],Table20[[#This Row],[Map Text]])</f>
        <v>Open Map</v>
      </c>
      <c r="F986" s="340" t="s">
        <v>837</v>
      </c>
      <c r="G986" s="340" t="s">
        <v>826</v>
      </c>
      <c r="H986" s="340">
        <v>53.765278000000002</v>
      </c>
      <c r="I986" s="340">
        <v>-132.30000000000001</v>
      </c>
      <c r="J986" s="340" t="s">
        <v>1591</v>
      </c>
      <c r="K986" s="340" t="s">
        <v>3278</v>
      </c>
      <c r="L986" s="348" t="s">
        <v>103</v>
      </c>
      <c r="M986" s="340"/>
      <c r="N986" s="340"/>
      <c r="O986" s="340"/>
      <c r="Y986" s="24"/>
      <c r="Z986" s="24"/>
      <c r="AA986" s="24"/>
      <c r="AB986" s="24"/>
      <c r="AC986" s="24"/>
      <c r="AD986" s="24"/>
      <c r="AE986" s="24"/>
      <c r="AF986" s="24"/>
      <c r="AG986" s="24"/>
      <c r="AH986" s="24"/>
      <c r="AI986" s="24"/>
      <c r="AJ986" s="24"/>
      <c r="AK986" s="24"/>
      <c r="AL986" s="24"/>
      <c r="AM986" s="24"/>
      <c r="AN986" s="24"/>
      <c r="AO986" s="24"/>
    </row>
    <row r="987" spans="2:41" x14ac:dyDescent="0.25">
      <c r="B987" s="340">
        <v>30640</v>
      </c>
      <c r="C987" s="340" t="s">
        <v>951</v>
      </c>
      <c r="D987" s="340" t="s">
        <v>1036</v>
      </c>
      <c r="E987" s="349" t="str">
        <f>HYPERLINK(Table20[[#This Row],[Map Link]],Table20[[#This Row],[Map Text]])</f>
        <v>Open Map</v>
      </c>
      <c r="F987" s="340" t="s">
        <v>837</v>
      </c>
      <c r="G987" s="340" t="s">
        <v>826</v>
      </c>
      <c r="H987" s="340">
        <v>52.875556000000003</v>
      </c>
      <c r="I987" s="340">
        <v>-131.989722</v>
      </c>
      <c r="J987" s="340" t="s">
        <v>1591</v>
      </c>
      <c r="K987" s="340" t="s">
        <v>3279</v>
      </c>
      <c r="L987" s="348" t="s">
        <v>103</v>
      </c>
      <c r="M987" s="340"/>
      <c r="N987" s="340"/>
      <c r="O987" s="340"/>
      <c r="Y987" s="24"/>
      <c r="Z987" s="24"/>
      <c r="AA987" s="24"/>
      <c r="AB987" s="24"/>
      <c r="AC987" s="24"/>
      <c r="AD987" s="24"/>
      <c r="AE987" s="24"/>
      <c r="AF987" s="24"/>
      <c r="AG987" s="24"/>
      <c r="AH987" s="24"/>
      <c r="AI987" s="24"/>
      <c r="AJ987" s="24"/>
      <c r="AK987" s="24"/>
      <c r="AL987" s="24"/>
      <c r="AM987" s="24"/>
      <c r="AN987" s="24"/>
      <c r="AO987" s="24"/>
    </row>
    <row r="988" spans="2:41" x14ac:dyDescent="0.25">
      <c r="B988" s="340">
        <v>30788</v>
      </c>
      <c r="C988" s="340" t="s">
        <v>3280</v>
      </c>
      <c r="D988" s="340" t="s">
        <v>1597</v>
      </c>
      <c r="E988" s="349" t="str">
        <f>HYPERLINK(Table20[[#This Row],[Map Link]],Table20[[#This Row],[Map Text]])</f>
        <v>Open Map</v>
      </c>
      <c r="F988" s="340" t="s">
        <v>837</v>
      </c>
      <c r="G988" s="340" t="s">
        <v>826</v>
      </c>
      <c r="H988" s="340">
        <v>53.649709000000001</v>
      </c>
      <c r="I988" s="340">
        <v>-132.501724</v>
      </c>
      <c r="J988" s="340" t="s">
        <v>1591</v>
      </c>
      <c r="K988" s="340" t="s">
        <v>3281</v>
      </c>
      <c r="L988" s="348" t="s">
        <v>103</v>
      </c>
      <c r="M988" s="340"/>
      <c r="N988" s="340"/>
      <c r="O988" s="340"/>
      <c r="Y988" s="24"/>
      <c r="Z988" s="24"/>
      <c r="AA988" s="24"/>
      <c r="AB988" s="24"/>
      <c r="AC988" s="24"/>
      <c r="AD988" s="24"/>
      <c r="AE988" s="24"/>
      <c r="AF988" s="24"/>
      <c r="AG988" s="24"/>
      <c r="AH988" s="24"/>
      <c r="AI988" s="24"/>
      <c r="AJ988" s="24"/>
      <c r="AK988" s="24"/>
      <c r="AL988" s="24"/>
      <c r="AM988" s="24"/>
      <c r="AN988" s="24"/>
      <c r="AO988" s="24"/>
    </row>
    <row r="989" spans="2:41" x14ac:dyDescent="0.25">
      <c r="B989" s="340">
        <v>39768</v>
      </c>
      <c r="C989" s="340" t="s">
        <v>617</v>
      </c>
      <c r="D989" s="340" t="s">
        <v>1597</v>
      </c>
      <c r="E989" s="349" t="str">
        <f>HYPERLINK(Table20[[#This Row],[Map Link]],Table20[[#This Row],[Map Text]])</f>
        <v>Open Map</v>
      </c>
      <c r="F989" s="340" t="s">
        <v>600</v>
      </c>
      <c r="G989" s="340" t="s">
        <v>336</v>
      </c>
      <c r="H989" s="340">
        <v>50.855322000000001</v>
      </c>
      <c r="I989" s="340">
        <v>-126.557</v>
      </c>
      <c r="J989" s="340" t="s">
        <v>1591</v>
      </c>
      <c r="K989" s="340" t="s">
        <v>3282</v>
      </c>
      <c r="L989" s="348" t="s">
        <v>103</v>
      </c>
      <c r="M989" s="340"/>
      <c r="N989" s="340"/>
      <c r="O989" s="340"/>
      <c r="Y989" s="24"/>
      <c r="Z989" s="24"/>
      <c r="AA989" s="24"/>
      <c r="AB989" s="24"/>
      <c r="AC989" s="24"/>
      <c r="AD989" s="24"/>
      <c r="AE989" s="24"/>
      <c r="AF989" s="24"/>
      <c r="AG989" s="24"/>
      <c r="AH989" s="24"/>
      <c r="AI989" s="24"/>
      <c r="AJ989" s="24"/>
      <c r="AK989" s="24"/>
      <c r="AL989" s="24"/>
      <c r="AM989" s="24"/>
      <c r="AN989" s="24"/>
      <c r="AO989" s="24"/>
    </row>
    <row r="990" spans="2:41" x14ac:dyDescent="0.25">
      <c r="B990" s="340">
        <v>40848</v>
      </c>
      <c r="C990" s="340" t="s">
        <v>598</v>
      </c>
      <c r="D990" s="340" t="s">
        <v>1597</v>
      </c>
      <c r="E990" s="349" t="str">
        <f>HYPERLINK(Table20[[#This Row],[Map Link]],Table20[[#This Row],[Map Text]])</f>
        <v>Open Map</v>
      </c>
      <c r="F990" s="340" t="s">
        <v>589</v>
      </c>
      <c r="G990" s="340" t="s">
        <v>336</v>
      </c>
      <c r="H990" s="340">
        <v>52.147221999999999</v>
      </c>
      <c r="I990" s="340">
        <v>-128.09277800000001</v>
      </c>
      <c r="J990" s="340" t="s">
        <v>1591</v>
      </c>
      <c r="K990" s="340" t="s">
        <v>3283</v>
      </c>
      <c r="L990" s="348" t="s">
        <v>103</v>
      </c>
      <c r="M990" s="340"/>
      <c r="N990" s="340"/>
      <c r="O990" s="340"/>
      <c r="Y990" s="24"/>
      <c r="Z990" s="24"/>
      <c r="AA990" s="24"/>
      <c r="AB990" s="24"/>
      <c r="AC990" s="24"/>
      <c r="AD990" s="24"/>
      <c r="AE990" s="24"/>
      <c r="AF990" s="24"/>
      <c r="AG990" s="24"/>
      <c r="AH990" s="24"/>
      <c r="AI990" s="24"/>
      <c r="AJ990" s="24"/>
      <c r="AK990" s="24"/>
      <c r="AL990" s="24"/>
      <c r="AM990" s="24"/>
      <c r="AN990" s="24"/>
      <c r="AO990" s="24"/>
    </row>
    <row r="991" spans="2:41" x14ac:dyDescent="0.25">
      <c r="B991" s="340">
        <v>65400</v>
      </c>
      <c r="C991" s="340" t="s">
        <v>3284</v>
      </c>
      <c r="D991" s="340" t="s">
        <v>1590</v>
      </c>
      <c r="E991" s="349" t="str">
        <f>HYPERLINK(Table20[[#This Row],[Map Link]],Table20[[#This Row],[Map Text]])</f>
        <v>Open Map</v>
      </c>
      <c r="F991" s="340" t="s">
        <v>837</v>
      </c>
      <c r="G991" s="340" t="s">
        <v>826</v>
      </c>
      <c r="H991" s="340">
        <v>53.449745</v>
      </c>
      <c r="I991" s="340">
        <v>-129.78496699999999</v>
      </c>
      <c r="J991" s="340" t="s">
        <v>1591</v>
      </c>
      <c r="K991" s="340" t="s">
        <v>3285</v>
      </c>
      <c r="L991" s="348" t="s">
        <v>181</v>
      </c>
      <c r="M991" s="340"/>
      <c r="N991" s="340"/>
      <c r="O991" s="340"/>
      <c r="Y991" s="24"/>
      <c r="Z991" s="24"/>
      <c r="AA991" s="24"/>
      <c r="AB991" s="24"/>
      <c r="AC991" s="24"/>
      <c r="AD991" s="24"/>
      <c r="AE991" s="24"/>
      <c r="AF991" s="24"/>
      <c r="AG991" s="24"/>
      <c r="AH991" s="24"/>
      <c r="AI991" s="24"/>
      <c r="AJ991" s="24"/>
      <c r="AK991" s="24"/>
      <c r="AL991" s="24"/>
      <c r="AM991" s="24"/>
      <c r="AN991" s="24"/>
      <c r="AO991" s="24"/>
    </row>
    <row r="992" spans="2:41" x14ac:dyDescent="0.25">
      <c r="B992" s="340">
        <v>65357</v>
      </c>
      <c r="C992" s="340" t="s">
        <v>3286</v>
      </c>
      <c r="D992" s="340" t="s">
        <v>1590</v>
      </c>
      <c r="E992" s="349" t="str">
        <f>HYPERLINK(Table20[[#This Row],[Map Link]],Table20[[#This Row],[Map Text]])</f>
        <v>Open Map</v>
      </c>
      <c r="F992" s="340" t="s">
        <v>600</v>
      </c>
      <c r="G992" s="340" t="s">
        <v>336</v>
      </c>
      <c r="H992" s="340">
        <v>50.699755000000003</v>
      </c>
      <c r="I992" s="340">
        <v>-127.401465</v>
      </c>
      <c r="J992" s="340" t="s">
        <v>1591</v>
      </c>
      <c r="K992" s="340" t="s">
        <v>3287</v>
      </c>
      <c r="L992" s="348" t="s">
        <v>181</v>
      </c>
      <c r="M992" s="340"/>
      <c r="N992" s="340"/>
      <c r="O992" s="340"/>
      <c r="Y992" s="24"/>
      <c r="Z992" s="24"/>
      <c r="AA992" s="24"/>
      <c r="AB992" s="24"/>
      <c r="AC992" s="24"/>
      <c r="AD992" s="24"/>
      <c r="AE992" s="24"/>
      <c r="AF992" s="24"/>
      <c r="AG992" s="24"/>
      <c r="AH992" s="24"/>
      <c r="AI992" s="24"/>
      <c r="AJ992" s="24"/>
      <c r="AK992" s="24"/>
      <c r="AL992" s="24"/>
      <c r="AM992" s="24"/>
      <c r="AN992" s="24"/>
      <c r="AO992" s="24"/>
    </row>
    <row r="993" spans="2:41" x14ac:dyDescent="0.25">
      <c r="B993" s="340">
        <v>64724</v>
      </c>
      <c r="C993" s="340" t="s">
        <v>3288</v>
      </c>
      <c r="D993" s="340" t="s">
        <v>1590</v>
      </c>
      <c r="E993" s="349" t="str">
        <f>HYPERLINK(Table20[[#This Row],[Map Link]],Table20[[#This Row],[Map Text]])</f>
        <v>Open Map</v>
      </c>
      <c r="F993" s="340" t="s">
        <v>837</v>
      </c>
      <c r="G993" s="340" t="s">
        <v>826</v>
      </c>
      <c r="H993" s="340">
        <v>54.333081999999997</v>
      </c>
      <c r="I993" s="340">
        <v>-130.25168300000001</v>
      </c>
      <c r="J993" s="340" t="s">
        <v>1591</v>
      </c>
      <c r="K993" s="340" t="s">
        <v>3289</v>
      </c>
      <c r="L993" s="348" t="s">
        <v>181</v>
      </c>
      <c r="M993" s="340"/>
      <c r="N993" s="340"/>
      <c r="O993" s="340"/>
      <c r="Y993" s="24"/>
      <c r="Z993" s="24"/>
      <c r="AA993" s="24"/>
      <c r="AB993" s="24"/>
      <c r="AC993" s="24"/>
      <c r="AD993" s="24"/>
      <c r="AE993" s="24"/>
      <c r="AF993" s="24"/>
      <c r="AG993" s="24"/>
      <c r="AH993" s="24"/>
      <c r="AI993" s="24"/>
      <c r="AJ993" s="24"/>
      <c r="AK993" s="24"/>
      <c r="AL993" s="24"/>
      <c r="AM993" s="24"/>
      <c r="AN993" s="24"/>
      <c r="AO993" s="24"/>
    </row>
    <row r="994" spans="2:41" x14ac:dyDescent="0.25">
      <c r="B994" s="340">
        <v>65465</v>
      </c>
      <c r="C994" s="340" t="s">
        <v>3290</v>
      </c>
      <c r="D994" s="340" t="s">
        <v>1590</v>
      </c>
      <c r="E994" s="349" t="str">
        <f>HYPERLINK(Table20[[#This Row],[Map Link]],Table20[[#This Row],[Map Text]])</f>
        <v>Open Map</v>
      </c>
      <c r="F994" s="340" t="s">
        <v>600</v>
      </c>
      <c r="G994" s="340" t="s">
        <v>336</v>
      </c>
      <c r="H994" s="340">
        <v>51.016444999999997</v>
      </c>
      <c r="I994" s="340">
        <v>-125.618087</v>
      </c>
      <c r="J994" s="340" t="s">
        <v>1591</v>
      </c>
      <c r="K994" s="340" t="s">
        <v>3291</v>
      </c>
      <c r="L994" s="348" t="s">
        <v>181</v>
      </c>
      <c r="M994" s="340"/>
      <c r="N994" s="340"/>
      <c r="O994" s="340"/>
      <c r="Y994" s="24"/>
      <c r="Z994" s="24"/>
      <c r="AA994" s="24"/>
      <c r="AB994" s="24"/>
      <c r="AC994" s="24"/>
      <c r="AD994" s="24"/>
      <c r="AE994" s="24"/>
      <c r="AF994" s="24"/>
      <c r="AG994" s="24"/>
      <c r="AH994" s="24"/>
      <c r="AI994" s="24"/>
      <c r="AJ994" s="24"/>
      <c r="AK994" s="24"/>
      <c r="AL994" s="24"/>
      <c r="AM994" s="24"/>
      <c r="AN994" s="24"/>
      <c r="AO994" s="24"/>
    </row>
    <row r="995" spans="2:41" x14ac:dyDescent="0.25">
      <c r="B995" s="340">
        <v>64780</v>
      </c>
      <c r="C995" s="340" t="s">
        <v>3292</v>
      </c>
      <c r="D995" s="340" t="s">
        <v>1590</v>
      </c>
      <c r="E995" s="349" t="str">
        <f>HYPERLINK(Table20[[#This Row],[Map Link]],Table20[[#This Row],[Map Text]])</f>
        <v>Open Map</v>
      </c>
      <c r="F995" s="340" t="s">
        <v>837</v>
      </c>
      <c r="G995" s="340" t="s">
        <v>826</v>
      </c>
      <c r="H995" s="340">
        <v>53.366380999999997</v>
      </c>
      <c r="I995" s="340">
        <v>-131.93502899999999</v>
      </c>
      <c r="J995" s="340" t="s">
        <v>1591</v>
      </c>
      <c r="K995" s="340" t="s">
        <v>3293</v>
      </c>
      <c r="L995" s="348" t="s">
        <v>181</v>
      </c>
      <c r="M995" s="340"/>
      <c r="N995" s="340"/>
      <c r="O995" s="340"/>
      <c r="Y995" s="24"/>
      <c r="Z995" s="24"/>
      <c r="AA995" s="24"/>
      <c r="AB995" s="24"/>
      <c r="AC995" s="24"/>
      <c r="AD995" s="24"/>
      <c r="AE995" s="24"/>
      <c r="AF995" s="24"/>
      <c r="AG995" s="24"/>
      <c r="AH995" s="24"/>
      <c r="AI995" s="24"/>
      <c r="AJ995" s="24"/>
      <c r="AK995" s="24"/>
      <c r="AL995" s="24"/>
      <c r="AM995" s="24"/>
      <c r="AN995" s="24"/>
      <c r="AO995" s="24"/>
    </row>
    <row r="996" spans="2:41" x14ac:dyDescent="0.25">
      <c r="B996" s="340">
        <v>64766</v>
      </c>
      <c r="C996" s="340" t="s">
        <v>3294</v>
      </c>
      <c r="D996" s="340" t="s">
        <v>1590</v>
      </c>
      <c r="E996" s="349" t="str">
        <f>HYPERLINK(Table20[[#This Row],[Map Link]],Table20[[#This Row],[Map Text]])</f>
        <v>Open Map</v>
      </c>
      <c r="F996" s="340" t="s">
        <v>837</v>
      </c>
      <c r="G996" s="340" t="s">
        <v>826</v>
      </c>
      <c r="H996" s="340">
        <v>52.966380999999998</v>
      </c>
      <c r="I996" s="340">
        <v>-131.618337</v>
      </c>
      <c r="J996" s="340" t="s">
        <v>1591</v>
      </c>
      <c r="K996" s="340" t="s">
        <v>3295</v>
      </c>
      <c r="L996" s="348" t="s">
        <v>181</v>
      </c>
      <c r="M996" s="340"/>
      <c r="N996" s="340"/>
      <c r="O996" s="340"/>
      <c r="Y996" s="24"/>
      <c r="Z996" s="24"/>
      <c r="AA996" s="24"/>
      <c r="AB996" s="24"/>
      <c r="AC996" s="24"/>
      <c r="AD996" s="24"/>
      <c r="AE996" s="24"/>
      <c r="AF996" s="24"/>
      <c r="AG996" s="24"/>
      <c r="AH996" s="24"/>
      <c r="AI996" s="24"/>
      <c r="AJ996" s="24"/>
      <c r="AK996" s="24"/>
      <c r="AL996" s="24"/>
      <c r="AM996" s="24"/>
      <c r="AN996" s="24"/>
      <c r="AO996" s="24"/>
    </row>
    <row r="997" spans="2:41" x14ac:dyDescent="0.25">
      <c r="B997" s="340">
        <v>31122</v>
      </c>
      <c r="C997" s="340" t="s">
        <v>3296</v>
      </c>
      <c r="D997" s="340" t="s">
        <v>1597</v>
      </c>
      <c r="E997" s="349" t="str">
        <f>HYPERLINK(Table20[[#This Row],[Map Link]],Table20[[#This Row],[Map Text]])</f>
        <v>Open Map</v>
      </c>
      <c r="F997" s="340" t="s">
        <v>837</v>
      </c>
      <c r="G997" s="340" t="s">
        <v>826</v>
      </c>
      <c r="H997" s="340">
        <v>52.964444</v>
      </c>
      <c r="I997" s="340">
        <v>-131.608056</v>
      </c>
      <c r="J997" s="340" t="s">
        <v>1591</v>
      </c>
      <c r="K997" s="340" t="s">
        <v>3297</v>
      </c>
      <c r="L997" s="348" t="s">
        <v>103</v>
      </c>
      <c r="M997" s="340"/>
      <c r="N997" s="340"/>
      <c r="O997" s="340"/>
      <c r="Y997" s="24"/>
      <c r="Z997" s="24"/>
      <c r="AA997" s="24"/>
      <c r="AB997" s="24"/>
      <c r="AC997" s="24"/>
      <c r="AD997" s="24"/>
      <c r="AE997" s="24"/>
      <c r="AF997" s="24"/>
      <c r="AG997" s="24"/>
      <c r="AH997" s="24"/>
      <c r="AI997" s="24"/>
      <c r="AJ997" s="24"/>
      <c r="AK997" s="24"/>
      <c r="AL997" s="24"/>
      <c r="AM997" s="24"/>
      <c r="AN997" s="24"/>
      <c r="AO997" s="24"/>
    </row>
    <row r="998" spans="2:41" x14ac:dyDescent="0.25">
      <c r="B998" s="340">
        <v>53254</v>
      </c>
      <c r="C998" s="340" t="s">
        <v>999</v>
      </c>
      <c r="D998" s="340" t="s">
        <v>1036</v>
      </c>
      <c r="E998" s="349" t="str">
        <f>HYPERLINK(Table20[[#This Row],[Map Link]],Table20[[#This Row],[Map Text]])</f>
        <v>Open Map</v>
      </c>
      <c r="F998" s="340" t="s">
        <v>837</v>
      </c>
      <c r="G998" s="340" t="s">
        <v>826</v>
      </c>
      <c r="H998" s="340">
        <v>53.266379000000001</v>
      </c>
      <c r="I998" s="340">
        <v>-131.99197100000001</v>
      </c>
      <c r="J998" s="340" t="s">
        <v>1591</v>
      </c>
      <c r="K998" s="340" t="s">
        <v>3298</v>
      </c>
      <c r="L998" s="348" t="s">
        <v>103</v>
      </c>
      <c r="M998" s="340"/>
      <c r="N998" s="340"/>
      <c r="O998" s="340"/>
      <c r="Y998" s="24"/>
      <c r="Z998" s="24"/>
      <c r="AA998" s="24"/>
      <c r="AB998" s="24"/>
      <c r="AC998" s="24"/>
      <c r="AD998" s="24"/>
      <c r="AE998" s="24"/>
      <c r="AF998" s="24"/>
      <c r="AG998" s="24"/>
      <c r="AH998" s="24"/>
      <c r="AI998" s="24"/>
      <c r="AJ998" s="24"/>
      <c r="AK998" s="24"/>
      <c r="AL998" s="24"/>
      <c r="AM998" s="24"/>
      <c r="AN998" s="24"/>
      <c r="AO998" s="24"/>
    </row>
    <row r="999" spans="2:41" x14ac:dyDescent="0.25">
      <c r="B999" s="340">
        <v>64779</v>
      </c>
      <c r="C999" s="340" t="s">
        <v>3299</v>
      </c>
      <c r="D999" s="340" t="s">
        <v>1590</v>
      </c>
      <c r="E999" s="349" t="str">
        <f>HYPERLINK(Table20[[#This Row],[Map Link]],Table20[[#This Row],[Map Text]])</f>
        <v>Open Map</v>
      </c>
      <c r="F999" s="340" t="s">
        <v>837</v>
      </c>
      <c r="G999" s="340" t="s">
        <v>826</v>
      </c>
      <c r="H999" s="340">
        <v>53.266379000000001</v>
      </c>
      <c r="I999" s="340">
        <v>-132.00169399999999</v>
      </c>
      <c r="J999" s="340" t="s">
        <v>1591</v>
      </c>
      <c r="K999" s="340" t="s">
        <v>3300</v>
      </c>
      <c r="L999" s="348" t="s">
        <v>181</v>
      </c>
      <c r="M999" s="340"/>
      <c r="N999" s="340"/>
      <c r="O999" s="340"/>
      <c r="Y999" s="24"/>
      <c r="Z999" s="24"/>
      <c r="AA999" s="24"/>
      <c r="AB999" s="24"/>
      <c r="AC999" s="24"/>
      <c r="AD999" s="24"/>
      <c r="AE999" s="24"/>
      <c r="AF999" s="24"/>
      <c r="AG999" s="24"/>
      <c r="AH999" s="24"/>
      <c r="AI999" s="24"/>
      <c r="AJ999" s="24"/>
      <c r="AK999" s="24"/>
      <c r="AL999" s="24"/>
      <c r="AM999" s="24"/>
      <c r="AN999" s="24"/>
      <c r="AO999" s="24"/>
    </row>
    <row r="1000" spans="2:41" x14ac:dyDescent="0.25">
      <c r="B1000" s="340">
        <v>40863</v>
      </c>
      <c r="C1000" s="340" t="s">
        <v>950</v>
      </c>
      <c r="D1000" s="340" t="s">
        <v>1597</v>
      </c>
      <c r="E1000" s="349" t="str">
        <f>HYPERLINK(Table20[[#This Row],[Map Link]],Table20[[#This Row],[Map Text]])</f>
        <v>Open Map</v>
      </c>
      <c r="F1000" s="340" t="s">
        <v>837</v>
      </c>
      <c r="G1000" s="340" t="s">
        <v>826</v>
      </c>
      <c r="H1000" s="340">
        <v>53.246934000000003</v>
      </c>
      <c r="I1000" s="340">
        <v>-132.01002600000001</v>
      </c>
      <c r="J1000" s="340" t="s">
        <v>1591</v>
      </c>
      <c r="K1000" s="340" t="s">
        <v>3301</v>
      </c>
      <c r="L1000" s="348" t="s">
        <v>103</v>
      </c>
      <c r="M1000" s="340"/>
      <c r="N1000" s="340"/>
      <c r="O1000" s="340"/>
      <c r="Y1000" s="24"/>
      <c r="Z1000" s="24"/>
      <c r="AA1000" s="24"/>
      <c r="AB1000" s="24"/>
      <c r="AC1000" s="24"/>
      <c r="AD1000" s="24"/>
      <c r="AE1000" s="24"/>
      <c r="AF1000" s="24"/>
      <c r="AG1000" s="24"/>
      <c r="AH1000" s="24"/>
      <c r="AI1000" s="24"/>
      <c r="AJ1000" s="24"/>
      <c r="AK1000" s="24"/>
      <c r="AL1000" s="24"/>
      <c r="AM1000" s="24"/>
      <c r="AN1000" s="24"/>
      <c r="AO1000" s="24"/>
    </row>
    <row r="1001" spans="2:41" x14ac:dyDescent="0.25">
      <c r="B1001" s="340">
        <v>65068</v>
      </c>
      <c r="C1001" s="340" t="s">
        <v>3302</v>
      </c>
      <c r="D1001" s="340" t="s">
        <v>1590</v>
      </c>
      <c r="E1001" s="349" t="str">
        <f>HYPERLINK(Table20[[#This Row],[Map Link]],Table20[[#This Row],[Map Text]])</f>
        <v>Open Map</v>
      </c>
      <c r="F1001" s="340" t="s">
        <v>825</v>
      </c>
      <c r="G1001" s="340" t="s">
        <v>826</v>
      </c>
      <c r="H1001" s="340">
        <v>52.716424000000004</v>
      </c>
      <c r="I1001" s="340">
        <v>-128.318228</v>
      </c>
      <c r="J1001" s="340" t="s">
        <v>1591</v>
      </c>
      <c r="K1001" s="340" t="s">
        <v>3303</v>
      </c>
      <c r="L1001" s="348" t="s">
        <v>181</v>
      </c>
      <c r="M1001" s="340"/>
      <c r="N1001" s="340"/>
      <c r="O1001" s="340"/>
      <c r="Y1001" s="24"/>
      <c r="Z1001" s="24"/>
      <c r="AA1001" s="24"/>
      <c r="AB1001" s="24"/>
      <c r="AC1001" s="24"/>
      <c r="AD1001" s="24"/>
      <c r="AE1001" s="24"/>
      <c r="AF1001" s="24"/>
      <c r="AG1001" s="24"/>
      <c r="AH1001" s="24"/>
      <c r="AI1001" s="24"/>
      <c r="AJ1001" s="24"/>
      <c r="AK1001" s="24"/>
      <c r="AL1001" s="24"/>
      <c r="AM1001" s="24"/>
      <c r="AN1001" s="24"/>
      <c r="AO1001" s="24"/>
    </row>
    <row r="1002" spans="2:41" x14ac:dyDescent="0.25">
      <c r="B1002" s="340">
        <v>64998</v>
      </c>
      <c r="C1002" s="340" t="s">
        <v>3304</v>
      </c>
      <c r="D1002" s="340" t="s">
        <v>1590</v>
      </c>
      <c r="E1002" s="349" t="str">
        <f>HYPERLINK(Table20[[#This Row],[Map Link]],Table20[[#This Row],[Map Text]])</f>
        <v>Open Map</v>
      </c>
      <c r="F1002" s="340" t="s">
        <v>589</v>
      </c>
      <c r="G1002" s="340" t="s">
        <v>336</v>
      </c>
      <c r="H1002" s="340">
        <v>52.599770999999997</v>
      </c>
      <c r="I1002" s="340">
        <v>-127.168187</v>
      </c>
      <c r="J1002" s="340" t="s">
        <v>1591</v>
      </c>
      <c r="K1002" s="340" t="s">
        <v>3305</v>
      </c>
      <c r="L1002" s="348" t="s">
        <v>181</v>
      </c>
      <c r="M1002" s="340"/>
      <c r="N1002" s="340"/>
      <c r="O1002" s="340"/>
      <c r="Y1002" s="24"/>
      <c r="Z1002" s="24"/>
      <c r="AA1002" s="24"/>
      <c r="AB1002" s="24"/>
      <c r="AC1002" s="24"/>
      <c r="AD1002" s="24"/>
      <c r="AE1002" s="24"/>
      <c r="AF1002" s="24"/>
      <c r="AG1002" s="24"/>
      <c r="AH1002" s="24"/>
      <c r="AI1002" s="24"/>
      <c r="AJ1002" s="24"/>
      <c r="AK1002" s="24"/>
      <c r="AL1002" s="24"/>
      <c r="AM1002" s="24"/>
      <c r="AN1002" s="24"/>
      <c r="AO1002" s="24"/>
    </row>
    <row r="1003" spans="2:41" x14ac:dyDescent="0.25">
      <c r="B1003" s="340">
        <v>65471</v>
      </c>
      <c r="C1003" s="340" t="s">
        <v>3306</v>
      </c>
      <c r="D1003" s="340" t="s">
        <v>1590</v>
      </c>
      <c r="E1003" s="349" t="str">
        <f>HYPERLINK(Table20[[#This Row],[Map Link]],Table20[[#This Row],[Map Text]])</f>
        <v>Open Map</v>
      </c>
      <c r="F1003" s="340" t="s">
        <v>600</v>
      </c>
      <c r="G1003" s="340" t="s">
        <v>336</v>
      </c>
      <c r="H1003" s="340">
        <v>50.566431999999999</v>
      </c>
      <c r="I1003" s="340">
        <v>-126.48476700000001</v>
      </c>
      <c r="J1003" s="340" t="s">
        <v>1591</v>
      </c>
      <c r="K1003" s="340" t="s">
        <v>3307</v>
      </c>
      <c r="L1003" s="348" t="s">
        <v>181</v>
      </c>
      <c r="M1003" s="340"/>
      <c r="N1003" s="340"/>
      <c r="O1003" s="340"/>
      <c r="Y1003" s="24"/>
      <c r="Z1003" s="24"/>
      <c r="AA1003" s="24"/>
      <c r="AB1003" s="24"/>
      <c r="AC1003" s="24"/>
      <c r="AD1003" s="24"/>
      <c r="AE1003" s="24"/>
      <c r="AF1003" s="24"/>
      <c r="AG1003" s="24"/>
      <c r="AH1003" s="24"/>
      <c r="AI1003" s="24"/>
      <c r="AJ1003" s="24"/>
      <c r="AK1003" s="24"/>
      <c r="AL1003" s="24"/>
      <c r="AM1003" s="24"/>
      <c r="AN1003" s="24"/>
      <c r="AO1003" s="24"/>
    </row>
    <row r="1004" spans="2:41" x14ac:dyDescent="0.25">
      <c r="B1004" s="340">
        <v>38266</v>
      </c>
      <c r="C1004" s="340" t="s">
        <v>609</v>
      </c>
      <c r="D1004" s="340" t="s">
        <v>1036</v>
      </c>
      <c r="E1004" s="349" t="str">
        <f>HYPERLINK(Table20[[#This Row],[Map Link]],Table20[[#This Row],[Map Text]])</f>
        <v>Open Map</v>
      </c>
      <c r="F1004" s="340" t="s">
        <v>600</v>
      </c>
      <c r="G1004" s="340" t="s">
        <v>336</v>
      </c>
      <c r="H1004" s="340">
        <v>50.633091999999998</v>
      </c>
      <c r="I1004" s="340">
        <v>-127.018118</v>
      </c>
      <c r="J1004" s="340" t="s">
        <v>1591</v>
      </c>
      <c r="K1004" s="340" t="s">
        <v>3308</v>
      </c>
      <c r="L1004" s="348" t="s">
        <v>103</v>
      </c>
      <c r="M1004" s="340"/>
      <c r="N1004" s="340"/>
      <c r="O1004" s="340"/>
      <c r="Y1004" s="24"/>
      <c r="Z1004" s="24"/>
      <c r="AA1004" s="24"/>
      <c r="AB1004" s="24"/>
      <c r="AC1004" s="24"/>
      <c r="AD1004" s="24"/>
      <c r="AE1004" s="24"/>
      <c r="AF1004" s="24"/>
      <c r="AG1004" s="24"/>
      <c r="AH1004" s="24"/>
      <c r="AI1004" s="24"/>
      <c r="AJ1004" s="24"/>
      <c r="AK1004" s="24"/>
      <c r="AL1004" s="24"/>
      <c r="AM1004" s="24"/>
      <c r="AN1004" s="24"/>
      <c r="AO1004" s="24"/>
    </row>
    <row r="1005" spans="2:41" x14ac:dyDescent="0.25">
      <c r="B1005" s="340">
        <v>40872</v>
      </c>
      <c r="C1005" s="340" t="s">
        <v>657</v>
      </c>
      <c r="D1005" s="340" t="s">
        <v>1597</v>
      </c>
      <c r="E1005" s="349" t="str">
        <f>HYPERLINK(Table20[[#This Row],[Map Link]],Table20[[#This Row],[Map Text]])</f>
        <v>Open Map</v>
      </c>
      <c r="F1005" s="340" t="s">
        <v>589</v>
      </c>
      <c r="G1005" s="340" t="s">
        <v>336</v>
      </c>
      <c r="H1005" s="340">
        <v>52.044217000000003</v>
      </c>
      <c r="I1005" s="340">
        <v>-126.668153</v>
      </c>
      <c r="J1005" s="340" t="s">
        <v>1591</v>
      </c>
      <c r="K1005" s="340" t="s">
        <v>3309</v>
      </c>
      <c r="L1005" s="348" t="s">
        <v>103</v>
      </c>
      <c r="M1005" s="340"/>
      <c r="N1005" s="340"/>
      <c r="O1005" s="340"/>
      <c r="Y1005" s="24"/>
      <c r="Z1005" s="24"/>
      <c r="AA1005" s="24"/>
      <c r="AB1005" s="24"/>
      <c r="AC1005" s="24"/>
      <c r="AD1005" s="24"/>
      <c r="AE1005" s="24"/>
      <c r="AF1005" s="24"/>
      <c r="AG1005" s="24"/>
      <c r="AH1005" s="24"/>
      <c r="AI1005" s="24"/>
      <c r="AJ1005" s="24"/>
      <c r="AK1005" s="24"/>
      <c r="AL1005" s="24"/>
      <c r="AM1005" s="24"/>
      <c r="AN1005" s="24"/>
      <c r="AO1005" s="24"/>
    </row>
    <row r="1006" spans="2:41" x14ac:dyDescent="0.25">
      <c r="B1006" s="340">
        <v>64704</v>
      </c>
      <c r="C1006" s="340" t="s">
        <v>3310</v>
      </c>
      <c r="D1006" s="340" t="s">
        <v>1590</v>
      </c>
      <c r="E1006" s="349" t="str">
        <f>HYPERLINK(Table20[[#This Row],[Map Link]],Table20[[#This Row],[Map Text]])</f>
        <v>Open Map</v>
      </c>
      <c r="F1006" s="340" t="s">
        <v>837</v>
      </c>
      <c r="G1006" s="340" t="s">
        <v>826</v>
      </c>
      <c r="H1006" s="340">
        <v>54.716419999999999</v>
      </c>
      <c r="I1006" s="340">
        <v>-130.21836500000001</v>
      </c>
      <c r="J1006" s="340" t="s">
        <v>1591</v>
      </c>
      <c r="K1006" s="340" t="s">
        <v>3311</v>
      </c>
      <c r="L1006" s="348" t="s">
        <v>181</v>
      </c>
      <c r="M1006" s="340"/>
      <c r="N1006" s="340"/>
      <c r="O1006" s="340"/>
      <c r="Y1006" s="24"/>
      <c r="Z1006" s="24"/>
      <c r="AA1006" s="24"/>
      <c r="AB1006" s="24"/>
      <c r="AC1006" s="24"/>
      <c r="AD1006" s="24"/>
      <c r="AE1006" s="24"/>
      <c r="AF1006" s="24"/>
      <c r="AG1006" s="24"/>
      <c r="AH1006" s="24"/>
      <c r="AI1006" s="24"/>
      <c r="AJ1006" s="24"/>
      <c r="AK1006" s="24"/>
      <c r="AL1006" s="24"/>
      <c r="AM1006" s="24"/>
      <c r="AN1006" s="24"/>
      <c r="AO1006" s="24"/>
    </row>
    <row r="1007" spans="2:41" x14ac:dyDescent="0.25">
      <c r="B1007" s="340">
        <v>64736</v>
      </c>
      <c r="C1007" s="340" t="s">
        <v>3312</v>
      </c>
      <c r="D1007" s="340" t="s">
        <v>1590</v>
      </c>
      <c r="E1007" s="349" t="str">
        <f>HYPERLINK(Table20[[#This Row],[Map Link]],Table20[[#This Row],[Map Text]])</f>
        <v>Open Map</v>
      </c>
      <c r="F1007" s="340" t="s">
        <v>837</v>
      </c>
      <c r="G1007" s="340" t="s">
        <v>826</v>
      </c>
      <c r="H1007" s="340">
        <v>54.466419000000002</v>
      </c>
      <c r="I1007" s="340">
        <v>-130.06834900000001</v>
      </c>
      <c r="J1007" s="340" t="s">
        <v>1591</v>
      </c>
      <c r="K1007" s="340" t="s">
        <v>3313</v>
      </c>
      <c r="L1007" s="348" t="s">
        <v>181</v>
      </c>
      <c r="M1007" s="340"/>
      <c r="N1007" s="340"/>
      <c r="O1007" s="340"/>
      <c r="Y1007" s="24"/>
      <c r="Z1007" s="24"/>
      <c r="AA1007" s="24"/>
      <c r="AB1007" s="24"/>
      <c r="AC1007" s="24"/>
      <c r="AD1007" s="24"/>
      <c r="AE1007" s="24"/>
      <c r="AF1007" s="24"/>
      <c r="AG1007" s="24"/>
      <c r="AH1007" s="24"/>
      <c r="AI1007" s="24"/>
      <c r="AJ1007" s="24"/>
      <c r="AK1007" s="24"/>
      <c r="AL1007" s="24"/>
      <c r="AM1007" s="24"/>
      <c r="AN1007" s="24"/>
      <c r="AO1007" s="24"/>
    </row>
    <row r="1008" spans="2:41" x14ac:dyDescent="0.25">
      <c r="B1008" s="340">
        <v>64746</v>
      </c>
      <c r="C1008" s="340" t="s">
        <v>3314</v>
      </c>
      <c r="D1008" s="340" t="s">
        <v>1590</v>
      </c>
      <c r="E1008" s="349" t="str">
        <f>HYPERLINK(Table20[[#This Row],[Map Link]],Table20[[#This Row],[Map Text]])</f>
        <v>Open Map</v>
      </c>
      <c r="F1008" s="340" t="s">
        <v>837</v>
      </c>
      <c r="G1008" s="340" t="s">
        <v>826</v>
      </c>
      <c r="H1008" s="340">
        <v>54.366418000000003</v>
      </c>
      <c r="I1008" s="340">
        <v>-130.05167800000001</v>
      </c>
      <c r="J1008" s="340" t="s">
        <v>1591</v>
      </c>
      <c r="K1008" s="340" t="s">
        <v>3315</v>
      </c>
      <c r="L1008" s="348" t="s">
        <v>181</v>
      </c>
      <c r="M1008" s="340"/>
      <c r="N1008" s="340"/>
      <c r="O1008" s="340"/>
      <c r="Y1008" s="24"/>
      <c r="Z1008" s="24"/>
      <c r="AA1008" s="24"/>
      <c r="AB1008" s="24"/>
      <c r="AC1008" s="24"/>
      <c r="AD1008" s="24"/>
      <c r="AE1008" s="24"/>
      <c r="AF1008" s="24"/>
      <c r="AG1008" s="24"/>
      <c r="AH1008" s="24"/>
      <c r="AI1008" s="24"/>
      <c r="AJ1008" s="24"/>
      <c r="AK1008" s="24"/>
      <c r="AL1008" s="24"/>
      <c r="AM1008" s="24"/>
      <c r="AN1008" s="24"/>
      <c r="AO1008" s="24"/>
    </row>
    <row r="1009" spans="2:41" x14ac:dyDescent="0.25">
      <c r="B1009" s="340">
        <v>64759</v>
      </c>
      <c r="C1009" s="340" t="s">
        <v>3316</v>
      </c>
      <c r="D1009" s="340" t="s">
        <v>1590</v>
      </c>
      <c r="E1009" s="349" t="str">
        <f>HYPERLINK(Table20[[#This Row],[Map Link]],Table20[[#This Row],[Map Text]])</f>
        <v>Open Map</v>
      </c>
      <c r="F1009" s="340" t="s">
        <v>837</v>
      </c>
      <c r="G1009" s="340" t="s">
        <v>826</v>
      </c>
      <c r="H1009" s="340">
        <v>54.699753000000001</v>
      </c>
      <c r="I1009" s="340">
        <v>-130.23503099999999</v>
      </c>
      <c r="J1009" s="340" t="s">
        <v>1591</v>
      </c>
      <c r="K1009" s="340" t="s">
        <v>3317</v>
      </c>
      <c r="L1009" s="348" t="s">
        <v>181</v>
      </c>
      <c r="M1009" s="340"/>
      <c r="N1009" s="340"/>
      <c r="O1009" s="340"/>
      <c r="Y1009" s="24"/>
      <c r="Z1009" s="24"/>
      <c r="AA1009" s="24"/>
      <c r="AB1009" s="24"/>
      <c r="AC1009" s="24"/>
      <c r="AD1009" s="24"/>
      <c r="AE1009" s="24"/>
      <c r="AF1009" s="24"/>
      <c r="AG1009" s="24"/>
      <c r="AH1009" s="24"/>
      <c r="AI1009" s="24"/>
      <c r="AJ1009" s="24"/>
      <c r="AK1009" s="24"/>
      <c r="AL1009" s="24"/>
      <c r="AM1009" s="24"/>
      <c r="AN1009" s="24"/>
      <c r="AO1009" s="24"/>
    </row>
    <row r="1010" spans="2:41" x14ac:dyDescent="0.25">
      <c r="B1010" s="340">
        <v>64730</v>
      </c>
      <c r="C1010" s="340" t="s">
        <v>3318</v>
      </c>
      <c r="D1010" s="340" t="s">
        <v>1590</v>
      </c>
      <c r="E1010" s="349" t="str">
        <f>HYPERLINK(Table20[[#This Row],[Map Link]],Table20[[#This Row],[Map Text]])</f>
        <v>Open Map</v>
      </c>
      <c r="F1010" s="340" t="s">
        <v>837</v>
      </c>
      <c r="G1010" s="340" t="s">
        <v>826</v>
      </c>
      <c r="H1010" s="340">
        <v>54.133071999999999</v>
      </c>
      <c r="I1010" s="340">
        <v>-130.78502499999999</v>
      </c>
      <c r="J1010" s="340" t="s">
        <v>1591</v>
      </c>
      <c r="K1010" s="340" t="s">
        <v>3319</v>
      </c>
      <c r="L1010" s="348" t="s">
        <v>181</v>
      </c>
      <c r="M1010" s="340"/>
      <c r="N1010" s="340"/>
      <c r="O1010" s="340"/>
      <c r="Y1010" s="24"/>
      <c r="Z1010" s="24"/>
      <c r="AA1010" s="24"/>
      <c r="AB1010" s="24"/>
      <c r="AC1010" s="24"/>
      <c r="AD1010" s="24"/>
      <c r="AE1010" s="24"/>
      <c r="AF1010" s="24"/>
      <c r="AG1010" s="24"/>
      <c r="AH1010" s="24"/>
      <c r="AI1010" s="24"/>
      <c r="AJ1010" s="24"/>
      <c r="AK1010" s="24"/>
      <c r="AL1010" s="24"/>
      <c r="AM1010" s="24"/>
      <c r="AN1010" s="24"/>
      <c r="AO1010" s="24"/>
    </row>
    <row r="1011" spans="2:41" x14ac:dyDescent="0.25">
      <c r="B1011" s="340">
        <v>8740</v>
      </c>
      <c r="C1011" s="340" t="s">
        <v>3320</v>
      </c>
      <c r="D1011" s="340" t="s">
        <v>1036</v>
      </c>
      <c r="E1011" s="349" t="str">
        <f>HYPERLINK(Table20[[#This Row],[Map Link]],Table20[[#This Row],[Map Text]])</f>
        <v>Open Map</v>
      </c>
      <c r="F1011" s="340" t="s">
        <v>589</v>
      </c>
      <c r="G1011" s="340" t="s">
        <v>336</v>
      </c>
      <c r="H1011" s="340">
        <v>52.36645</v>
      </c>
      <c r="I1011" s="340">
        <v>-126.068144</v>
      </c>
      <c r="J1011" s="340" t="s">
        <v>1591</v>
      </c>
      <c r="K1011" s="340" t="s">
        <v>3321</v>
      </c>
      <c r="L1011" s="348" t="s">
        <v>103</v>
      </c>
      <c r="M1011" s="340"/>
      <c r="N1011" s="340"/>
      <c r="O1011" s="340"/>
      <c r="Y1011" s="24"/>
      <c r="Z1011" s="24"/>
      <c r="AA1011" s="24"/>
      <c r="AB1011" s="24"/>
      <c r="AC1011" s="24"/>
      <c r="AD1011" s="24"/>
      <c r="AE1011" s="24"/>
      <c r="AF1011" s="24"/>
      <c r="AG1011" s="24"/>
      <c r="AH1011" s="24"/>
      <c r="AI1011" s="24"/>
      <c r="AJ1011" s="24"/>
      <c r="AK1011" s="24"/>
      <c r="AL1011" s="24"/>
      <c r="AM1011" s="24"/>
      <c r="AN1011" s="24"/>
      <c r="AO1011" s="24"/>
    </row>
    <row r="1012" spans="2:41" x14ac:dyDescent="0.25">
      <c r="B1012" s="340">
        <v>24516</v>
      </c>
      <c r="C1012" s="340" t="s">
        <v>616</v>
      </c>
      <c r="D1012" s="340" t="s">
        <v>1597</v>
      </c>
      <c r="E1012" s="349" t="str">
        <f>HYPERLINK(Table20[[#This Row],[Map Link]],Table20[[#This Row],[Map Text]])</f>
        <v>Open Map</v>
      </c>
      <c r="F1012" s="340" t="s">
        <v>600</v>
      </c>
      <c r="G1012" s="340" t="s">
        <v>336</v>
      </c>
      <c r="H1012" s="340">
        <v>50.883096000000002</v>
      </c>
      <c r="I1012" s="340">
        <v>-126.81811999999999</v>
      </c>
      <c r="J1012" s="340" t="s">
        <v>1591</v>
      </c>
      <c r="K1012" s="340" t="s">
        <v>3322</v>
      </c>
      <c r="L1012" s="348" t="s">
        <v>103</v>
      </c>
      <c r="M1012" s="340"/>
      <c r="N1012" s="340"/>
      <c r="O1012" s="340"/>
      <c r="Y1012" s="24"/>
      <c r="Z1012" s="24"/>
      <c r="AA1012" s="24"/>
      <c r="AB1012" s="24"/>
      <c r="AC1012" s="24"/>
      <c r="AD1012" s="24"/>
      <c r="AE1012" s="24"/>
      <c r="AF1012" s="24"/>
      <c r="AG1012" s="24"/>
      <c r="AH1012" s="24"/>
      <c r="AI1012" s="24"/>
      <c r="AJ1012" s="24"/>
      <c r="AK1012" s="24"/>
      <c r="AL1012" s="24"/>
      <c r="AM1012" s="24"/>
      <c r="AN1012" s="24"/>
      <c r="AO1012" s="24"/>
    </row>
    <row r="1013" spans="2:41" x14ac:dyDescent="0.25">
      <c r="B1013" s="340">
        <v>64677</v>
      </c>
      <c r="C1013" s="340" t="s">
        <v>3323</v>
      </c>
      <c r="D1013" s="340" t="s">
        <v>1590</v>
      </c>
      <c r="E1013" s="349" t="str">
        <f>HYPERLINK(Table20[[#This Row],[Map Link]],Table20[[#This Row],[Map Text]])</f>
        <v>Open Map</v>
      </c>
      <c r="F1013" s="340" t="s">
        <v>837</v>
      </c>
      <c r="G1013" s="340" t="s">
        <v>826</v>
      </c>
      <c r="H1013" s="340">
        <v>53.933036000000001</v>
      </c>
      <c r="I1013" s="340">
        <v>-133.135088</v>
      </c>
      <c r="J1013" s="340" t="s">
        <v>1591</v>
      </c>
      <c r="K1013" s="340" t="s">
        <v>3324</v>
      </c>
      <c r="L1013" s="348" t="s">
        <v>181</v>
      </c>
      <c r="M1013" s="340"/>
      <c r="N1013" s="340"/>
      <c r="O1013" s="340"/>
      <c r="Y1013" s="24"/>
      <c r="Z1013" s="24"/>
      <c r="AA1013" s="24"/>
      <c r="AB1013" s="24"/>
      <c r="AC1013" s="24"/>
      <c r="AD1013" s="24"/>
      <c r="AE1013" s="24"/>
      <c r="AF1013" s="24"/>
      <c r="AG1013" s="24"/>
      <c r="AH1013" s="24"/>
      <c r="AI1013" s="24"/>
      <c r="AJ1013" s="24"/>
      <c r="AK1013" s="24"/>
      <c r="AL1013" s="24"/>
      <c r="AM1013" s="24"/>
      <c r="AN1013" s="24"/>
      <c r="AO1013" s="24"/>
    </row>
    <row r="1014" spans="2:41" x14ac:dyDescent="0.25">
      <c r="B1014" s="340">
        <v>65377</v>
      </c>
      <c r="C1014" s="340" t="s">
        <v>3325</v>
      </c>
      <c r="D1014" s="340" t="s">
        <v>1590</v>
      </c>
      <c r="E1014" s="349" t="str">
        <f>HYPERLINK(Table20[[#This Row],[Map Link]],Table20[[#This Row],[Map Text]])</f>
        <v>Open Map</v>
      </c>
      <c r="F1014" s="340" t="s">
        <v>600</v>
      </c>
      <c r="G1014" s="340" t="s">
        <v>336</v>
      </c>
      <c r="H1014" s="340">
        <v>51.033085999999997</v>
      </c>
      <c r="I1014" s="340">
        <v>-127.718152</v>
      </c>
      <c r="J1014" s="340" t="s">
        <v>1591</v>
      </c>
      <c r="K1014" s="340" t="s">
        <v>3326</v>
      </c>
      <c r="L1014" s="348" t="s">
        <v>181</v>
      </c>
      <c r="M1014" s="340"/>
      <c r="N1014" s="340"/>
      <c r="O1014" s="340"/>
      <c r="Y1014" s="24"/>
      <c r="Z1014" s="24"/>
      <c r="AA1014" s="24"/>
      <c r="AB1014" s="24"/>
      <c r="AC1014" s="24"/>
      <c r="AD1014" s="24"/>
      <c r="AE1014" s="24"/>
      <c r="AF1014" s="24"/>
      <c r="AG1014" s="24"/>
      <c r="AH1014" s="24"/>
      <c r="AI1014" s="24"/>
      <c r="AJ1014" s="24"/>
      <c r="AK1014" s="24"/>
      <c r="AL1014" s="24"/>
      <c r="AM1014" s="24"/>
      <c r="AN1014" s="24"/>
      <c r="AO1014" s="24"/>
    </row>
    <row r="1015" spans="2:41" x14ac:dyDescent="0.25">
      <c r="B1015" s="340">
        <v>63841</v>
      </c>
      <c r="C1015" s="340" t="s">
        <v>3327</v>
      </c>
      <c r="D1015" s="340" t="s">
        <v>1590</v>
      </c>
      <c r="E1015" s="349" t="str">
        <f>HYPERLINK(Table20[[#This Row],[Map Link]],Table20[[#This Row],[Map Text]])</f>
        <v>Open Map</v>
      </c>
      <c r="F1015" s="340" t="s">
        <v>825</v>
      </c>
      <c r="G1015" s="340" t="s">
        <v>826</v>
      </c>
      <c r="H1015" s="340">
        <v>53.836944000000003</v>
      </c>
      <c r="I1015" s="340">
        <v>-128.49277799999999</v>
      </c>
      <c r="J1015" s="340" t="s">
        <v>1591</v>
      </c>
      <c r="K1015" s="340" t="s">
        <v>3328</v>
      </c>
      <c r="L1015" s="348" t="s">
        <v>181</v>
      </c>
      <c r="M1015" s="340"/>
      <c r="N1015" s="340"/>
      <c r="O1015" s="340"/>
      <c r="Y1015" s="24"/>
      <c r="Z1015" s="24"/>
      <c r="AA1015" s="24"/>
      <c r="AB1015" s="24"/>
      <c r="AC1015" s="24"/>
      <c r="AD1015" s="24"/>
      <c r="AE1015" s="24"/>
      <c r="AF1015" s="24"/>
      <c r="AG1015" s="24"/>
      <c r="AH1015" s="24"/>
      <c r="AI1015" s="24"/>
      <c r="AJ1015" s="24"/>
      <c r="AK1015" s="24"/>
      <c r="AL1015" s="24"/>
      <c r="AM1015" s="24"/>
      <c r="AN1015" s="24"/>
      <c r="AO1015" s="24"/>
    </row>
    <row r="1016" spans="2:41" x14ac:dyDescent="0.25">
      <c r="B1016" s="340">
        <v>64994</v>
      </c>
      <c r="C1016" s="340" t="s">
        <v>3329</v>
      </c>
      <c r="D1016" s="340" t="s">
        <v>1590</v>
      </c>
      <c r="E1016" s="349" t="str">
        <f>HYPERLINK(Table20[[#This Row],[Map Link]],Table20[[#This Row],[Map Text]])</f>
        <v>Open Map</v>
      </c>
      <c r="F1016" s="340" t="s">
        <v>589</v>
      </c>
      <c r="G1016" s="340" t="s">
        <v>336</v>
      </c>
      <c r="H1016" s="340">
        <v>52.033105999999997</v>
      </c>
      <c r="I1016" s="340">
        <v>-126.66815200000001</v>
      </c>
      <c r="J1016" s="340" t="s">
        <v>1591</v>
      </c>
      <c r="K1016" s="340" t="s">
        <v>3330</v>
      </c>
      <c r="L1016" s="348" t="s">
        <v>181</v>
      </c>
      <c r="M1016" s="340"/>
      <c r="N1016" s="340"/>
      <c r="O1016" s="340"/>
      <c r="Y1016" s="24"/>
      <c r="Z1016" s="24"/>
      <c r="AA1016" s="24"/>
      <c r="AB1016" s="24"/>
      <c r="AC1016" s="24"/>
      <c r="AD1016" s="24"/>
      <c r="AE1016" s="24"/>
      <c r="AF1016" s="24"/>
      <c r="AG1016" s="24"/>
      <c r="AH1016" s="24"/>
      <c r="AI1016" s="24"/>
      <c r="AJ1016" s="24"/>
      <c r="AK1016" s="24"/>
      <c r="AL1016" s="24"/>
      <c r="AM1016" s="24"/>
      <c r="AN1016" s="24"/>
      <c r="AO1016" s="24"/>
    </row>
    <row r="1017" spans="2:41" x14ac:dyDescent="0.25">
      <c r="B1017" s="340">
        <v>17594</v>
      </c>
      <c r="C1017" s="340" t="s">
        <v>3331</v>
      </c>
      <c r="D1017" s="340" t="s">
        <v>1597</v>
      </c>
      <c r="E1017" s="349" t="str">
        <f>HYPERLINK(Table20[[#This Row],[Map Link]],Table20[[#This Row],[Map Text]])</f>
        <v>Open Map</v>
      </c>
      <c r="F1017" s="340" t="s">
        <v>589</v>
      </c>
      <c r="G1017" s="340" t="s">
        <v>336</v>
      </c>
      <c r="H1017" s="340">
        <v>52.390470000000001</v>
      </c>
      <c r="I1017" s="340">
        <v>-126.83588</v>
      </c>
      <c r="J1017" s="340" t="s">
        <v>1591</v>
      </c>
      <c r="K1017" s="340" t="s">
        <v>3332</v>
      </c>
      <c r="L1017" s="348" t="s">
        <v>103</v>
      </c>
      <c r="M1017" s="340"/>
      <c r="N1017" s="340"/>
      <c r="O1017" s="340"/>
      <c r="Y1017" s="24"/>
      <c r="Z1017" s="24"/>
      <c r="AA1017" s="24"/>
      <c r="AB1017" s="24"/>
      <c r="AC1017" s="24"/>
      <c r="AD1017" s="24"/>
      <c r="AE1017" s="24"/>
      <c r="AF1017" s="24"/>
      <c r="AG1017" s="24"/>
      <c r="AH1017" s="24"/>
      <c r="AI1017" s="24"/>
      <c r="AJ1017" s="24"/>
      <c r="AK1017" s="24"/>
      <c r="AL1017" s="24"/>
      <c r="AM1017" s="24"/>
      <c r="AN1017" s="24"/>
      <c r="AO1017" s="24"/>
    </row>
    <row r="1018" spans="2:41" x14ac:dyDescent="0.25">
      <c r="B1018" s="340">
        <v>64992</v>
      </c>
      <c r="C1018" s="340" t="s">
        <v>3333</v>
      </c>
      <c r="D1018" s="340" t="s">
        <v>1590</v>
      </c>
      <c r="E1018" s="349" t="str">
        <f>HYPERLINK(Table20[[#This Row],[Map Link]],Table20[[#This Row],[Map Text]])</f>
        <v>Open Map</v>
      </c>
      <c r="F1018" s="340" t="s">
        <v>589</v>
      </c>
      <c r="G1018" s="340" t="s">
        <v>336</v>
      </c>
      <c r="H1018" s="340">
        <v>52.299754999999998</v>
      </c>
      <c r="I1018" s="340">
        <v>-128.251544</v>
      </c>
      <c r="J1018" s="340" t="s">
        <v>1591</v>
      </c>
      <c r="K1018" s="340" t="s">
        <v>3334</v>
      </c>
      <c r="L1018" s="348" t="s">
        <v>181</v>
      </c>
      <c r="M1018" s="340"/>
      <c r="N1018" s="340"/>
      <c r="O1018" s="340"/>
      <c r="Y1018" s="24"/>
      <c r="Z1018" s="24"/>
      <c r="AA1018" s="24"/>
      <c r="AB1018" s="24"/>
      <c r="AC1018" s="24"/>
      <c r="AD1018" s="24"/>
      <c r="AE1018" s="24"/>
      <c r="AF1018" s="24"/>
      <c r="AG1018" s="24"/>
      <c r="AH1018" s="24"/>
      <c r="AI1018" s="24"/>
      <c r="AJ1018" s="24"/>
      <c r="AK1018" s="24"/>
      <c r="AL1018" s="24"/>
      <c r="AM1018" s="24"/>
      <c r="AN1018" s="24"/>
      <c r="AO1018" s="24"/>
    </row>
    <row r="1019" spans="2:41" x14ac:dyDescent="0.25">
      <c r="B1019" s="340">
        <v>64771</v>
      </c>
      <c r="C1019" s="340" t="s">
        <v>3335</v>
      </c>
      <c r="D1019" s="340" t="s">
        <v>1590</v>
      </c>
      <c r="E1019" s="349" t="str">
        <f>HYPERLINK(Table20[[#This Row],[Map Link]],Table20[[#This Row],[Map Text]])</f>
        <v>Open Map</v>
      </c>
      <c r="F1019" s="340" t="s">
        <v>837</v>
      </c>
      <c r="G1019" s="340" t="s">
        <v>826</v>
      </c>
      <c r="H1019" s="340">
        <v>52.766379999999998</v>
      </c>
      <c r="I1019" s="340">
        <v>-131.61832999999999</v>
      </c>
      <c r="J1019" s="340" t="s">
        <v>1591</v>
      </c>
      <c r="K1019" s="340" t="s">
        <v>3336</v>
      </c>
      <c r="L1019" s="348" t="s">
        <v>181</v>
      </c>
      <c r="M1019" s="340"/>
      <c r="N1019" s="340"/>
      <c r="O1019" s="340"/>
      <c r="Y1019" s="24"/>
      <c r="Z1019" s="24"/>
      <c r="AA1019" s="24"/>
      <c r="AB1019" s="24"/>
      <c r="AC1019" s="24"/>
      <c r="AD1019" s="24"/>
      <c r="AE1019" s="24"/>
      <c r="AF1019" s="24"/>
      <c r="AG1019" s="24"/>
      <c r="AH1019" s="24"/>
      <c r="AI1019" s="24"/>
      <c r="AJ1019" s="24"/>
      <c r="AK1019" s="24"/>
      <c r="AL1019" s="24"/>
      <c r="AM1019" s="24"/>
      <c r="AN1019" s="24"/>
      <c r="AO1019" s="24"/>
    </row>
    <row r="1020" spans="2:41" x14ac:dyDescent="0.25">
      <c r="B1020" s="340">
        <v>30887</v>
      </c>
      <c r="C1020" s="340" t="s">
        <v>3337</v>
      </c>
      <c r="D1020" s="340" t="s">
        <v>1597</v>
      </c>
      <c r="E1020" s="349" t="str">
        <f>HYPERLINK(Table20[[#This Row],[Map Link]],Table20[[#This Row],[Map Text]])</f>
        <v>Open Map</v>
      </c>
      <c r="F1020" s="340" t="s">
        <v>837</v>
      </c>
      <c r="G1020" s="340" t="s">
        <v>826</v>
      </c>
      <c r="H1020" s="340">
        <v>52.765555999999997</v>
      </c>
      <c r="I1020" s="340">
        <v>-131.616389</v>
      </c>
      <c r="J1020" s="340" t="s">
        <v>1591</v>
      </c>
      <c r="K1020" s="340" t="s">
        <v>3338</v>
      </c>
      <c r="L1020" s="348" t="s">
        <v>103</v>
      </c>
      <c r="M1020" s="340"/>
      <c r="N1020" s="340"/>
      <c r="O1020" s="340"/>
      <c r="Y1020" s="24"/>
      <c r="Z1020" s="24"/>
      <c r="AA1020" s="24"/>
      <c r="AB1020" s="24"/>
      <c r="AC1020" s="24"/>
      <c r="AD1020" s="24"/>
      <c r="AE1020" s="24"/>
      <c r="AF1020" s="24"/>
      <c r="AG1020" s="24"/>
      <c r="AH1020" s="24"/>
      <c r="AI1020" s="24"/>
      <c r="AJ1020" s="24"/>
      <c r="AK1020" s="24"/>
      <c r="AL1020" s="24"/>
      <c r="AM1020" s="24"/>
      <c r="AN1020" s="24"/>
      <c r="AO1020" s="24"/>
    </row>
    <row r="1021" spans="2:41" x14ac:dyDescent="0.25">
      <c r="B1021" s="340">
        <v>64674</v>
      </c>
      <c r="C1021" s="340" t="s">
        <v>3339</v>
      </c>
      <c r="D1021" s="340" t="s">
        <v>1590</v>
      </c>
      <c r="E1021" s="349" t="str">
        <f>HYPERLINK(Table20[[#This Row],[Map Link]],Table20[[#This Row],[Map Text]])</f>
        <v>Open Map</v>
      </c>
      <c r="F1021" s="340" t="s">
        <v>837</v>
      </c>
      <c r="G1021" s="340" t="s">
        <v>826</v>
      </c>
      <c r="H1021" s="340">
        <v>54.183041000000003</v>
      </c>
      <c r="I1021" s="340">
        <v>-132.985094</v>
      </c>
      <c r="J1021" s="340" t="s">
        <v>1591</v>
      </c>
      <c r="K1021" s="340" t="s">
        <v>3340</v>
      </c>
      <c r="L1021" s="348" t="s">
        <v>181</v>
      </c>
      <c r="M1021" s="340"/>
      <c r="N1021" s="340"/>
      <c r="O1021" s="340"/>
      <c r="Y1021" s="24"/>
      <c r="Z1021" s="24"/>
      <c r="AA1021" s="24"/>
      <c r="AB1021" s="24"/>
      <c r="AC1021" s="24"/>
      <c r="AD1021" s="24"/>
      <c r="AE1021" s="24"/>
      <c r="AF1021" s="24"/>
      <c r="AG1021" s="24"/>
      <c r="AH1021" s="24"/>
      <c r="AI1021" s="24"/>
      <c r="AJ1021" s="24"/>
      <c r="AK1021" s="24"/>
      <c r="AL1021" s="24"/>
      <c r="AM1021" s="24"/>
      <c r="AN1021" s="24"/>
      <c r="AO1021" s="24"/>
    </row>
    <row r="1022" spans="2:41" x14ac:dyDescent="0.25">
      <c r="B1022" s="340">
        <v>64911</v>
      </c>
      <c r="C1022" s="340" t="s">
        <v>3341</v>
      </c>
      <c r="D1022" s="340" t="s">
        <v>1590</v>
      </c>
      <c r="E1022" s="349" t="str">
        <f>HYPERLINK(Table20[[#This Row],[Map Link]],Table20[[#This Row],[Map Text]])</f>
        <v>Open Map</v>
      </c>
      <c r="F1022" s="340" t="s">
        <v>589</v>
      </c>
      <c r="G1022" s="340" t="s">
        <v>336</v>
      </c>
      <c r="H1022" s="340">
        <v>52.133088000000001</v>
      </c>
      <c r="I1022" s="340">
        <v>-128.13486800000001</v>
      </c>
      <c r="J1022" s="340" t="s">
        <v>1591</v>
      </c>
      <c r="K1022" s="340" t="s">
        <v>3342</v>
      </c>
      <c r="L1022" s="348" t="s">
        <v>181</v>
      </c>
      <c r="M1022" s="340"/>
      <c r="N1022" s="340"/>
      <c r="O1022" s="340"/>
      <c r="Y1022" s="24"/>
      <c r="Z1022" s="24"/>
      <c r="AA1022" s="24"/>
      <c r="AB1022" s="24"/>
      <c r="AC1022" s="24"/>
      <c r="AD1022" s="24"/>
      <c r="AE1022" s="24"/>
      <c r="AF1022" s="24"/>
      <c r="AG1022" s="24"/>
      <c r="AH1022" s="24"/>
      <c r="AI1022" s="24"/>
      <c r="AJ1022" s="24"/>
      <c r="AK1022" s="24"/>
      <c r="AL1022" s="24"/>
      <c r="AM1022" s="24"/>
      <c r="AN1022" s="24"/>
      <c r="AO1022" s="24"/>
    </row>
    <row r="1023" spans="2:41" x14ac:dyDescent="0.25">
      <c r="B1023" s="340">
        <v>38277</v>
      </c>
      <c r="C1023" s="340" t="s">
        <v>623</v>
      </c>
      <c r="D1023" s="340" t="s">
        <v>1597</v>
      </c>
      <c r="E1023" s="349" t="str">
        <f>HYPERLINK(Table20[[#This Row],[Map Link]],Table20[[#This Row],[Map Text]])</f>
        <v>Open Map</v>
      </c>
      <c r="F1023" s="340" t="s">
        <v>600</v>
      </c>
      <c r="G1023" s="340" t="s">
        <v>336</v>
      </c>
      <c r="H1023" s="340">
        <v>50.548611000000001</v>
      </c>
      <c r="I1023" s="340">
        <v>-126.83027800000001</v>
      </c>
      <c r="J1023" s="340" t="s">
        <v>1591</v>
      </c>
      <c r="K1023" s="340" t="s">
        <v>3343</v>
      </c>
      <c r="L1023" s="348" t="s">
        <v>103</v>
      </c>
      <c r="M1023" s="340"/>
      <c r="N1023" s="340"/>
      <c r="O1023" s="340"/>
      <c r="Y1023" s="24"/>
      <c r="Z1023" s="24"/>
      <c r="AA1023" s="24"/>
      <c r="AB1023" s="24"/>
      <c r="AC1023" s="24"/>
      <c r="AD1023" s="24"/>
      <c r="AE1023" s="24"/>
      <c r="AF1023" s="24"/>
      <c r="AG1023" s="24"/>
      <c r="AH1023" s="24"/>
      <c r="AI1023" s="24"/>
      <c r="AJ1023" s="24"/>
      <c r="AK1023" s="24"/>
      <c r="AL1023" s="24"/>
      <c r="AM1023" s="24"/>
      <c r="AN1023" s="24"/>
      <c r="AO1023" s="24"/>
    </row>
    <row r="1024" spans="2:41" x14ac:dyDescent="0.25">
      <c r="B1024" s="340">
        <v>65386</v>
      </c>
      <c r="C1024" s="340" t="s">
        <v>3344</v>
      </c>
      <c r="D1024" s="340" t="s">
        <v>1590</v>
      </c>
      <c r="E1024" s="349" t="str">
        <f>HYPERLINK(Table20[[#This Row],[Map Link]],Table20[[#This Row],[Map Text]])</f>
        <v>Open Map</v>
      </c>
      <c r="F1024" s="340" t="s">
        <v>600</v>
      </c>
      <c r="G1024" s="340" t="s">
        <v>336</v>
      </c>
      <c r="H1024" s="340">
        <v>50.699755000000003</v>
      </c>
      <c r="I1024" s="340">
        <v>-127.384798</v>
      </c>
      <c r="J1024" s="340" t="s">
        <v>1591</v>
      </c>
      <c r="K1024" s="340" t="s">
        <v>3345</v>
      </c>
      <c r="L1024" s="348" t="s">
        <v>181</v>
      </c>
      <c r="M1024" s="340"/>
      <c r="N1024" s="340"/>
      <c r="O1024" s="340"/>
      <c r="Y1024" s="24"/>
      <c r="Z1024" s="24"/>
      <c r="AA1024" s="24"/>
      <c r="AB1024" s="24"/>
      <c r="AC1024" s="24"/>
      <c r="AD1024" s="24"/>
      <c r="AE1024" s="24"/>
      <c r="AF1024" s="24"/>
      <c r="AG1024" s="24"/>
      <c r="AH1024" s="24"/>
      <c r="AI1024" s="24"/>
      <c r="AJ1024" s="24"/>
      <c r="AK1024" s="24"/>
      <c r="AL1024" s="24"/>
      <c r="AM1024" s="24"/>
      <c r="AN1024" s="24"/>
      <c r="AO1024" s="24"/>
    </row>
    <row r="1025" spans="2:41" x14ac:dyDescent="0.25">
      <c r="B1025" s="340">
        <v>65385</v>
      </c>
      <c r="C1025" s="340" t="s">
        <v>3346</v>
      </c>
      <c r="D1025" s="340" t="s">
        <v>1590</v>
      </c>
      <c r="E1025" s="349" t="str">
        <f>HYPERLINK(Table20[[#This Row],[Map Link]],Table20[[#This Row],[Map Text]])</f>
        <v>Open Map</v>
      </c>
      <c r="F1025" s="340" t="s">
        <v>600</v>
      </c>
      <c r="G1025" s="340" t="s">
        <v>336</v>
      </c>
      <c r="H1025" s="340">
        <v>50.699755000000003</v>
      </c>
      <c r="I1025" s="340">
        <v>-127.384798</v>
      </c>
      <c r="J1025" s="340" t="s">
        <v>1591</v>
      </c>
      <c r="K1025" s="340" t="s">
        <v>3347</v>
      </c>
      <c r="L1025" s="348" t="s">
        <v>181</v>
      </c>
      <c r="M1025" s="340"/>
      <c r="N1025" s="340"/>
      <c r="O1025" s="340"/>
      <c r="Y1025" s="24"/>
      <c r="Z1025" s="24"/>
      <c r="AA1025" s="24"/>
      <c r="AB1025" s="24"/>
      <c r="AC1025" s="24"/>
      <c r="AD1025" s="24"/>
      <c r="AE1025" s="24"/>
      <c r="AF1025" s="24"/>
      <c r="AG1025" s="24"/>
      <c r="AH1025" s="24"/>
      <c r="AI1025" s="24"/>
      <c r="AJ1025" s="24"/>
      <c r="AK1025" s="24"/>
      <c r="AL1025" s="24"/>
      <c r="AM1025" s="24"/>
      <c r="AN1025" s="24"/>
      <c r="AO1025" s="24"/>
    </row>
    <row r="1026" spans="2:41" x14ac:dyDescent="0.25">
      <c r="B1026" s="340">
        <v>15784</v>
      </c>
      <c r="C1026" s="340" t="s">
        <v>618</v>
      </c>
      <c r="D1026" s="340" t="s">
        <v>1597</v>
      </c>
      <c r="E1026" s="349" t="str">
        <f>HYPERLINK(Table20[[#This Row],[Map Link]],Table20[[#This Row],[Map Text]])</f>
        <v>Open Map</v>
      </c>
      <c r="F1026" s="340" t="s">
        <v>600</v>
      </c>
      <c r="G1026" s="340" t="s">
        <v>336</v>
      </c>
      <c r="H1026" s="340">
        <v>50.799771999999997</v>
      </c>
      <c r="I1026" s="340">
        <v>-126.01809299999999</v>
      </c>
      <c r="J1026" s="340" t="s">
        <v>1591</v>
      </c>
      <c r="K1026" s="340" t="s">
        <v>3348</v>
      </c>
      <c r="L1026" s="348" t="s">
        <v>103</v>
      </c>
      <c r="M1026" s="340"/>
      <c r="N1026" s="340"/>
      <c r="O1026" s="340"/>
      <c r="Y1026" s="24"/>
      <c r="Z1026" s="24"/>
      <c r="AA1026" s="24"/>
      <c r="AB1026" s="24"/>
      <c r="AC1026" s="24"/>
      <c r="AD1026" s="24"/>
      <c r="AE1026" s="24"/>
      <c r="AF1026" s="24"/>
      <c r="AG1026" s="24"/>
      <c r="AH1026" s="24"/>
      <c r="AI1026" s="24"/>
      <c r="AJ1026" s="24"/>
      <c r="AK1026" s="24"/>
      <c r="AL1026" s="24"/>
      <c r="AM1026" s="24"/>
      <c r="AN1026" s="24"/>
      <c r="AO1026" s="24"/>
    </row>
    <row r="1027" spans="2:41" x14ac:dyDescent="0.25">
      <c r="B1027" s="340">
        <v>31251</v>
      </c>
      <c r="C1027" s="340" t="s">
        <v>3349</v>
      </c>
      <c r="D1027" s="340" t="s">
        <v>1597</v>
      </c>
      <c r="E1027" s="349" t="str">
        <f>HYPERLINK(Table20[[#This Row],[Map Link]],Table20[[#This Row],[Map Text]])</f>
        <v>Open Map</v>
      </c>
      <c r="F1027" s="340" t="s">
        <v>837</v>
      </c>
      <c r="G1027" s="340" t="s">
        <v>826</v>
      </c>
      <c r="H1027" s="340">
        <v>52.833044999999998</v>
      </c>
      <c r="I1027" s="340">
        <v>-131.75166899999999</v>
      </c>
      <c r="J1027" s="340" t="s">
        <v>1591</v>
      </c>
      <c r="K1027" s="340" t="s">
        <v>3350</v>
      </c>
      <c r="L1027" s="348" t="s">
        <v>103</v>
      </c>
      <c r="M1027" s="340"/>
      <c r="N1027" s="340"/>
      <c r="O1027" s="340"/>
      <c r="Y1027" s="24"/>
      <c r="Z1027" s="24"/>
      <c r="AA1027" s="24"/>
      <c r="AB1027" s="24"/>
      <c r="AC1027" s="24"/>
      <c r="AD1027" s="24"/>
      <c r="AE1027" s="24"/>
      <c r="AF1027" s="24"/>
      <c r="AG1027" s="24"/>
      <c r="AH1027" s="24"/>
      <c r="AI1027" s="24"/>
      <c r="AJ1027" s="24"/>
      <c r="AK1027" s="24"/>
      <c r="AL1027" s="24"/>
      <c r="AM1027" s="24"/>
      <c r="AN1027" s="24"/>
      <c r="AO1027" s="24"/>
    </row>
    <row r="1028" spans="2:41" x14ac:dyDescent="0.25">
      <c r="B1028" s="340">
        <v>64683</v>
      </c>
      <c r="C1028" s="340" t="s">
        <v>3351</v>
      </c>
      <c r="D1028" s="340" t="s">
        <v>1590</v>
      </c>
      <c r="E1028" s="349" t="str">
        <f>HYPERLINK(Table20[[#This Row],[Map Link]],Table20[[#This Row],[Map Text]])</f>
        <v>Open Map</v>
      </c>
      <c r="F1028" s="340" t="s">
        <v>837</v>
      </c>
      <c r="G1028" s="340" t="s">
        <v>826</v>
      </c>
      <c r="H1028" s="340">
        <v>53.783034999999998</v>
      </c>
      <c r="I1028" s="340">
        <v>-133.08508</v>
      </c>
      <c r="J1028" s="340" t="s">
        <v>1591</v>
      </c>
      <c r="K1028" s="340" t="s">
        <v>3352</v>
      </c>
      <c r="L1028" s="348" t="s">
        <v>181</v>
      </c>
      <c r="M1028" s="340"/>
      <c r="N1028" s="340"/>
      <c r="O1028" s="340"/>
      <c r="Y1028" s="24"/>
      <c r="Z1028" s="24"/>
      <c r="AA1028" s="24"/>
      <c r="AB1028" s="24"/>
      <c r="AC1028" s="24"/>
      <c r="AD1028" s="24"/>
      <c r="AE1028" s="24"/>
      <c r="AF1028" s="24"/>
      <c r="AG1028" s="24"/>
      <c r="AH1028" s="24"/>
      <c r="AI1028" s="24"/>
      <c r="AJ1028" s="24"/>
      <c r="AK1028" s="24"/>
      <c r="AL1028" s="24"/>
      <c r="AM1028" s="24"/>
      <c r="AN1028" s="24"/>
      <c r="AO1028" s="24"/>
    </row>
    <row r="1029" spans="2:41" x14ac:dyDescent="0.25">
      <c r="B1029" s="340">
        <v>60432</v>
      </c>
      <c r="C1029" s="340" t="s">
        <v>3353</v>
      </c>
      <c r="D1029" s="340" t="s">
        <v>1590</v>
      </c>
      <c r="E1029" s="349" t="str">
        <f>HYPERLINK(Table20[[#This Row],[Map Link]],Table20[[#This Row],[Map Text]])</f>
        <v>Open Map</v>
      </c>
      <c r="F1029" s="340" t="s">
        <v>837</v>
      </c>
      <c r="G1029" s="340" t="s">
        <v>826</v>
      </c>
      <c r="H1029" s="340">
        <v>53.994444000000001</v>
      </c>
      <c r="I1029" s="340">
        <v>-132.13472200000001</v>
      </c>
      <c r="J1029" s="340" t="s">
        <v>1591</v>
      </c>
      <c r="K1029" s="340" t="s">
        <v>3354</v>
      </c>
      <c r="L1029" s="348" t="s">
        <v>181</v>
      </c>
      <c r="M1029" s="340"/>
      <c r="N1029" s="340"/>
      <c r="O1029" s="340"/>
      <c r="Y1029" s="24"/>
      <c r="Z1029" s="24"/>
      <c r="AA1029" s="24"/>
      <c r="AB1029" s="24"/>
      <c r="AC1029" s="24"/>
      <c r="AD1029" s="24"/>
      <c r="AE1029" s="24"/>
      <c r="AF1029" s="24"/>
      <c r="AG1029" s="24"/>
      <c r="AH1029" s="24"/>
      <c r="AI1029" s="24"/>
      <c r="AJ1029" s="24"/>
      <c r="AK1029" s="24"/>
      <c r="AL1029" s="24"/>
      <c r="AM1029" s="24"/>
      <c r="AN1029" s="24"/>
      <c r="AO1029" s="24"/>
    </row>
    <row r="1030" spans="2:41" x14ac:dyDescent="0.25">
      <c r="B1030" s="340">
        <v>31382</v>
      </c>
      <c r="C1030" s="340" t="s">
        <v>947</v>
      </c>
      <c r="D1030" s="340" t="s">
        <v>1036</v>
      </c>
      <c r="E1030" s="349" t="str">
        <f>HYPERLINK(Table20[[#This Row],[Map Link]],Table20[[#This Row],[Map Text]])</f>
        <v>Open Map</v>
      </c>
      <c r="F1030" s="340" t="s">
        <v>837</v>
      </c>
      <c r="G1030" s="340" t="s">
        <v>826</v>
      </c>
      <c r="H1030" s="340">
        <v>53.566383000000002</v>
      </c>
      <c r="I1030" s="340">
        <v>-131.93503699999999</v>
      </c>
      <c r="J1030" s="340" t="s">
        <v>1591</v>
      </c>
      <c r="K1030" s="340" t="s">
        <v>3355</v>
      </c>
      <c r="L1030" s="348" t="s">
        <v>103</v>
      </c>
      <c r="M1030" s="340"/>
      <c r="N1030" s="340"/>
      <c r="O1030" s="340"/>
      <c r="Y1030" s="24"/>
      <c r="Z1030" s="24"/>
      <c r="AA1030" s="24"/>
      <c r="AB1030" s="24"/>
      <c r="AC1030" s="24"/>
      <c r="AD1030" s="24"/>
      <c r="AE1030" s="24"/>
      <c r="AF1030" s="24"/>
      <c r="AG1030" s="24"/>
      <c r="AH1030" s="24"/>
      <c r="AI1030" s="24"/>
      <c r="AJ1030" s="24"/>
      <c r="AK1030" s="24"/>
      <c r="AL1030" s="24"/>
      <c r="AM1030" s="24"/>
      <c r="AN1030" s="24"/>
      <c r="AO1030" s="24"/>
    </row>
    <row r="1031" spans="2:41" x14ac:dyDescent="0.25">
      <c r="B1031" s="340">
        <v>65489</v>
      </c>
      <c r="C1031" s="340" t="s">
        <v>3356</v>
      </c>
      <c r="D1031" s="340" t="s">
        <v>1590</v>
      </c>
      <c r="E1031" s="349" t="str">
        <f>HYPERLINK(Table20[[#This Row],[Map Link]],Table20[[#This Row],[Map Text]])</f>
        <v>Open Map</v>
      </c>
      <c r="F1031" s="340" t="s">
        <v>589</v>
      </c>
      <c r="G1031" s="340" t="s">
        <v>336</v>
      </c>
      <c r="H1031" s="340">
        <v>51.233091999999999</v>
      </c>
      <c r="I1031" s="340">
        <v>-127.33481399999999</v>
      </c>
      <c r="J1031" s="340" t="s">
        <v>1591</v>
      </c>
      <c r="K1031" s="340" t="s">
        <v>3357</v>
      </c>
      <c r="L1031" s="348" t="s">
        <v>181</v>
      </c>
      <c r="M1031" s="340"/>
      <c r="N1031" s="340"/>
      <c r="O1031" s="340"/>
      <c r="Y1031" s="24"/>
      <c r="Z1031" s="24"/>
      <c r="AA1031" s="24"/>
      <c r="AB1031" s="24"/>
      <c r="AC1031" s="24"/>
      <c r="AD1031" s="24"/>
      <c r="AE1031" s="24"/>
      <c r="AF1031" s="24"/>
      <c r="AG1031" s="24"/>
      <c r="AH1031" s="24"/>
      <c r="AI1031" s="24"/>
      <c r="AJ1031" s="24"/>
      <c r="AK1031" s="24"/>
      <c r="AL1031" s="24"/>
      <c r="AM1031" s="24"/>
      <c r="AN1031" s="24"/>
      <c r="AO1031" s="24"/>
    </row>
    <row r="1032" spans="2:41" x14ac:dyDescent="0.25">
      <c r="B1032" s="340">
        <v>64706</v>
      </c>
      <c r="C1032" s="340" t="s">
        <v>3358</v>
      </c>
      <c r="D1032" s="340" t="s">
        <v>1590</v>
      </c>
      <c r="E1032" s="349" t="str">
        <f>HYPERLINK(Table20[[#This Row],[Map Link]],Table20[[#This Row],[Map Text]])</f>
        <v>Open Map</v>
      </c>
      <c r="F1032" s="340" t="s">
        <v>837</v>
      </c>
      <c r="G1032" s="340" t="s">
        <v>826</v>
      </c>
      <c r="H1032" s="340">
        <v>54.516421000000001</v>
      </c>
      <c r="I1032" s="340">
        <v>-129.985016</v>
      </c>
      <c r="J1032" s="340" t="s">
        <v>1591</v>
      </c>
      <c r="K1032" s="340" t="s">
        <v>3359</v>
      </c>
      <c r="L1032" s="348" t="s">
        <v>181</v>
      </c>
      <c r="M1032" s="340"/>
      <c r="N1032" s="340"/>
      <c r="O1032" s="340"/>
      <c r="Y1032" s="24"/>
      <c r="Z1032" s="24"/>
      <c r="AA1032" s="24"/>
      <c r="AB1032" s="24"/>
      <c r="AC1032" s="24"/>
      <c r="AD1032" s="24"/>
      <c r="AE1032" s="24"/>
      <c r="AF1032" s="24"/>
      <c r="AG1032" s="24"/>
      <c r="AH1032" s="24"/>
      <c r="AI1032" s="24"/>
      <c r="AJ1032" s="24"/>
      <c r="AK1032" s="24"/>
      <c r="AL1032" s="24"/>
      <c r="AM1032" s="24"/>
      <c r="AN1032" s="24"/>
      <c r="AO1032" s="24"/>
    </row>
    <row r="1033" spans="2:41" x14ac:dyDescent="0.25">
      <c r="B1033" s="340">
        <v>65406</v>
      </c>
      <c r="C1033" s="340" t="s">
        <v>3360</v>
      </c>
      <c r="D1033" s="340" t="s">
        <v>1590</v>
      </c>
      <c r="E1033" s="349" t="str">
        <f>HYPERLINK(Table20[[#This Row],[Map Link]],Table20[[#This Row],[Map Text]])</f>
        <v>Open Map</v>
      </c>
      <c r="F1033" s="340" t="s">
        <v>837</v>
      </c>
      <c r="G1033" s="340" t="s">
        <v>826</v>
      </c>
      <c r="H1033" s="340">
        <v>53.316414000000002</v>
      </c>
      <c r="I1033" s="340">
        <v>-129.534954</v>
      </c>
      <c r="J1033" s="340" t="s">
        <v>1591</v>
      </c>
      <c r="K1033" s="340" t="s">
        <v>3361</v>
      </c>
      <c r="L1033" s="348" t="s">
        <v>181</v>
      </c>
      <c r="M1033" s="340"/>
      <c r="N1033" s="340"/>
      <c r="O1033" s="340"/>
      <c r="Y1033" s="24"/>
      <c r="Z1033" s="24"/>
      <c r="AA1033" s="24"/>
      <c r="AB1033" s="24"/>
      <c r="AC1033" s="24"/>
      <c r="AD1033" s="24"/>
      <c r="AE1033" s="24"/>
      <c r="AF1033" s="24"/>
      <c r="AG1033" s="24"/>
      <c r="AH1033" s="24"/>
      <c r="AI1033" s="24"/>
      <c r="AJ1033" s="24"/>
      <c r="AK1033" s="24"/>
      <c r="AL1033" s="24"/>
      <c r="AM1033" s="24"/>
      <c r="AN1033" s="24"/>
      <c r="AO1033" s="24"/>
    </row>
    <row r="1034" spans="2:41" x14ac:dyDescent="0.25">
      <c r="B1034" s="340">
        <v>65393</v>
      </c>
      <c r="C1034" s="340" t="s">
        <v>3362</v>
      </c>
      <c r="D1034" s="340" t="s">
        <v>1590</v>
      </c>
      <c r="E1034" s="349" t="str">
        <f>HYPERLINK(Table20[[#This Row],[Map Link]],Table20[[#This Row],[Map Text]])</f>
        <v>Open Map</v>
      </c>
      <c r="F1034" s="340" t="s">
        <v>825</v>
      </c>
      <c r="G1034" s="340" t="s">
        <v>826</v>
      </c>
      <c r="H1034" s="340">
        <v>53.816429999999997</v>
      </c>
      <c r="I1034" s="340">
        <v>-128.70161400000001</v>
      </c>
      <c r="J1034" s="340" t="s">
        <v>1591</v>
      </c>
      <c r="K1034" s="340" t="s">
        <v>3363</v>
      </c>
      <c r="L1034" s="348" t="s">
        <v>181</v>
      </c>
      <c r="M1034" s="340"/>
      <c r="N1034" s="340"/>
      <c r="O1034" s="340"/>
      <c r="Y1034" s="24"/>
      <c r="Z1034" s="24"/>
      <c r="AA1034" s="24"/>
      <c r="AB1034" s="24"/>
      <c r="AC1034" s="24"/>
      <c r="AD1034" s="24"/>
      <c r="AE1034" s="24"/>
      <c r="AF1034" s="24"/>
      <c r="AG1034" s="24"/>
      <c r="AH1034" s="24"/>
      <c r="AI1034" s="24"/>
      <c r="AJ1034" s="24"/>
      <c r="AK1034" s="24"/>
      <c r="AL1034" s="24"/>
      <c r="AM1034" s="24"/>
      <c r="AN1034" s="24"/>
      <c r="AO1034" s="24"/>
    </row>
    <row r="1035" spans="2:41" x14ac:dyDescent="0.25">
      <c r="B1035" s="340">
        <v>65481</v>
      </c>
      <c r="C1035" s="340" t="s">
        <v>3364</v>
      </c>
      <c r="D1035" s="340" t="s">
        <v>1590</v>
      </c>
      <c r="E1035" s="349" t="str">
        <f>HYPERLINK(Table20[[#This Row],[Map Link]],Table20[[#This Row],[Map Text]])</f>
        <v>Open Map</v>
      </c>
      <c r="F1035" s="340" t="s">
        <v>600</v>
      </c>
      <c r="G1035" s="340" t="s">
        <v>336</v>
      </c>
      <c r="H1035" s="340">
        <v>51.166423999999999</v>
      </c>
      <c r="I1035" s="340">
        <v>-127.418147</v>
      </c>
      <c r="J1035" s="340" t="s">
        <v>1591</v>
      </c>
      <c r="K1035" s="340" t="s">
        <v>3365</v>
      </c>
      <c r="L1035" s="348" t="s">
        <v>181</v>
      </c>
      <c r="M1035" s="340"/>
      <c r="N1035" s="340"/>
      <c r="O1035" s="340"/>
      <c r="Y1035" s="24"/>
      <c r="Z1035" s="24"/>
      <c r="AA1035" s="24"/>
      <c r="AB1035" s="24"/>
      <c r="AC1035" s="24"/>
      <c r="AD1035" s="24"/>
      <c r="AE1035" s="24"/>
      <c r="AF1035" s="24"/>
      <c r="AG1035" s="24"/>
      <c r="AH1035" s="24"/>
      <c r="AI1035" s="24"/>
      <c r="AJ1035" s="24"/>
      <c r="AK1035" s="24"/>
      <c r="AL1035" s="24"/>
      <c r="AM1035" s="24"/>
      <c r="AN1035" s="24"/>
      <c r="AO1035" s="24"/>
    </row>
    <row r="1036" spans="2:41" x14ac:dyDescent="0.25">
      <c r="B1036" s="340">
        <v>65469</v>
      </c>
      <c r="C1036" s="340" t="s">
        <v>3366</v>
      </c>
      <c r="D1036" s="340" t="s">
        <v>1590</v>
      </c>
      <c r="E1036" s="349" t="str">
        <f>HYPERLINK(Table20[[#This Row],[Map Link]],Table20[[#This Row],[Map Text]])</f>
        <v>Open Map</v>
      </c>
      <c r="F1036" s="340" t="s">
        <v>600</v>
      </c>
      <c r="G1036" s="340" t="s">
        <v>336</v>
      </c>
      <c r="H1036" s="340">
        <v>51.116446000000003</v>
      </c>
      <c r="I1036" s="340">
        <v>-125.61809</v>
      </c>
      <c r="J1036" s="340" t="s">
        <v>1591</v>
      </c>
      <c r="K1036" s="340" t="s">
        <v>3367</v>
      </c>
      <c r="L1036" s="348" t="s">
        <v>181</v>
      </c>
      <c r="M1036" s="340"/>
      <c r="N1036" s="340"/>
      <c r="O1036" s="340"/>
      <c r="Y1036" s="24"/>
      <c r="Z1036" s="24"/>
      <c r="AA1036" s="24"/>
      <c r="AB1036" s="24"/>
      <c r="AC1036" s="24"/>
      <c r="AD1036" s="24"/>
      <c r="AE1036" s="24"/>
      <c r="AF1036" s="24"/>
      <c r="AG1036" s="24"/>
      <c r="AH1036" s="24"/>
      <c r="AI1036" s="24"/>
      <c r="AJ1036" s="24"/>
      <c r="AK1036" s="24"/>
      <c r="AL1036" s="24"/>
      <c r="AM1036" s="24"/>
      <c r="AN1036" s="24"/>
      <c r="AO1036" s="24"/>
    </row>
    <row r="1037" spans="2:41" x14ac:dyDescent="0.25">
      <c r="B1037" s="340">
        <v>65491</v>
      </c>
      <c r="C1037" s="340" t="s">
        <v>3368</v>
      </c>
      <c r="D1037" s="340" t="s">
        <v>1590</v>
      </c>
      <c r="E1037" s="349" t="str">
        <f>HYPERLINK(Table20[[#This Row],[Map Link]],Table20[[#This Row],[Map Text]])</f>
        <v>Open Map</v>
      </c>
      <c r="F1037" s="340" t="s">
        <v>589</v>
      </c>
      <c r="G1037" s="340" t="s">
        <v>336</v>
      </c>
      <c r="H1037" s="340">
        <v>51.333092999999998</v>
      </c>
      <c r="I1037" s="340">
        <v>-127.31815</v>
      </c>
      <c r="J1037" s="340" t="s">
        <v>1591</v>
      </c>
      <c r="K1037" s="340" t="s">
        <v>3369</v>
      </c>
      <c r="L1037" s="348" t="s">
        <v>181</v>
      </c>
      <c r="M1037" s="340"/>
      <c r="N1037" s="340"/>
      <c r="O1037" s="340"/>
      <c r="Y1037" s="24"/>
      <c r="Z1037" s="24"/>
      <c r="AA1037" s="24"/>
      <c r="AB1037" s="24"/>
      <c r="AC1037" s="24"/>
      <c r="AD1037" s="24"/>
      <c r="AE1037" s="24"/>
      <c r="AF1037" s="24"/>
      <c r="AG1037" s="24"/>
      <c r="AH1037" s="24"/>
      <c r="AI1037" s="24"/>
      <c r="AJ1037" s="24"/>
      <c r="AK1037" s="24"/>
      <c r="AL1037" s="24"/>
      <c r="AM1037" s="24"/>
      <c r="AN1037" s="24"/>
      <c r="AO1037" s="24"/>
    </row>
    <row r="1038" spans="2:41" x14ac:dyDescent="0.25">
      <c r="B1038" s="340">
        <v>65405</v>
      </c>
      <c r="C1038" s="340" t="s">
        <v>3370</v>
      </c>
      <c r="D1038" s="340" t="s">
        <v>1590</v>
      </c>
      <c r="E1038" s="349" t="str">
        <f>HYPERLINK(Table20[[#This Row],[Map Link]],Table20[[#This Row],[Map Text]])</f>
        <v>Open Map</v>
      </c>
      <c r="F1038" s="340" t="s">
        <v>837</v>
      </c>
      <c r="G1038" s="340" t="s">
        <v>826</v>
      </c>
      <c r="H1038" s="340">
        <v>53.499744</v>
      </c>
      <c r="I1038" s="340">
        <v>-129.884972</v>
      </c>
      <c r="J1038" s="340" t="s">
        <v>1591</v>
      </c>
      <c r="K1038" s="340" t="s">
        <v>3371</v>
      </c>
      <c r="L1038" s="348" t="s">
        <v>181</v>
      </c>
      <c r="M1038" s="340"/>
      <c r="N1038" s="340"/>
      <c r="O1038" s="340"/>
      <c r="Y1038" s="24"/>
      <c r="Z1038" s="24"/>
      <c r="AA1038" s="24"/>
      <c r="AB1038" s="24"/>
      <c r="AC1038" s="24"/>
      <c r="AD1038" s="24"/>
      <c r="AE1038" s="24"/>
      <c r="AF1038" s="24"/>
      <c r="AG1038" s="24"/>
      <c r="AH1038" s="24"/>
      <c r="AI1038" s="24"/>
      <c r="AJ1038" s="24"/>
      <c r="AK1038" s="24"/>
      <c r="AL1038" s="24"/>
      <c r="AM1038" s="24"/>
      <c r="AN1038" s="24"/>
      <c r="AO1038" s="24"/>
    </row>
    <row r="1039" spans="2:41" x14ac:dyDescent="0.25">
      <c r="B1039" s="340">
        <v>65413</v>
      </c>
      <c r="C1039" s="340" t="s">
        <v>3372</v>
      </c>
      <c r="D1039" s="340" t="s">
        <v>1590</v>
      </c>
      <c r="E1039" s="349" t="str">
        <f>HYPERLINK(Table20[[#This Row],[Map Link]],Table20[[#This Row],[Map Text]])</f>
        <v>Open Map</v>
      </c>
      <c r="F1039" s="340" t="s">
        <v>837</v>
      </c>
      <c r="G1039" s="340" t="s">
        <v>826</v>
      </c>
      <c r="H1039" s="340">
        <v>53.383082000000002</v>
      </c>
      <c r="I1039" s="340">
        <v>-129.468288</v>
      </c>
      <c r="J1039" s="340" t="s">
        <v>1591</v>
      </c>
      <c r="K1039" s="340" t="s">
        <v>3373</v>
      </c>
      <c r="L1039" s="348" t="s">
        <v>181</v>
      </c>
      <c r="M1039" s="340"/>
      <c r="N1039" s="340"/>
      <c r="O1039" s="340"/>
      <c r="Y1039" s="24"/>
      <c r="Z1039" s="24"/>
      <c r="AA1039" s="24"/>
      <c r="AB1039" s="24"/>
      <c r="AC1039" s="24"/>
      <c r="AD1039" s="24"/>
      <c r="AE1039" s="24"/>
      <c r="AF1039" s="24"/>
      <c r="AG1039" s="24"/>
      <c r="AH1039" s="24"/>
      <c r="AI1039" s="24"/>
      <c r="AJ1039" s="24"/>
      <c r="AK1039" s="24"/>
      <c r="AL1039" s="24"/>
      <c r="AM1039" s="24"/>
      <c r="AN1039" s="24"/>
      <c r="AO1039" s="24"/>
    </row>
    <row r="1040" spans="2:41" x14ac:dyDescent="0.25">
      <c r="B1040" s="340">
        <v>65387</v>
      </c>
      <c r="C1040" s="340" t="s">
        <v>3374</v>
      </c>
      <c r="D1040" s="340" t="s">
        <v>1590</v>
      </c>
      <c r="E1040" s="349" t="str">
        <f>HYPERLINK(Table20[[#This Row],[Map Link]],Table20[[#This Row],[Map Text]])</f>
        <v>Open Map</v>
      </c>
      <c r="F1040" s="340" t="s">
        <v>600</v>
      </c>
      <c r="G1040" s="340" t="s">
        <v>336</v>
      </c>
      <c r="H1040" s="340">
        <v>50.733086999999998</v>
      </c>
      <c r="I1040" s="340">
        <v>-127.50147</v>
      </c>
      <c r="J1040" s="340" t="s">
        <v>1591</v>
      </c>
      <c r="K1040" s="340" t="s">
        <v>3375</v>
      </c>
      <c r="L1040" s="348" t="s">
        <v>181</v>
      </c>
      <c r="M1040" s="340"/>
      <c r="N1040" s="340"/>
      <c r="O1040" s="340"/>
      <c r="Y1040" s="24"/>
      <c r="Z1040" s="24"/>
      <c r="AA1040" s="24"/>
      <c r="AB1040" s="24"/>
      <c r="AC1040" s="24"/>
      <c r="AD1040" s="24"/>
      <c r="AE1040" s="24"/>
      <c r="AF1040" s="24"/>
      <c r="AG1040" s="24"/>
      <c r="AH1040" s="24"/>
      <c r="AI1040" s="24"/>
      <c r="AJ1040" s="24"/>
      <c r="AK1040" s="24"/>
      <c r="AL1040" s="24"/>
      <c r="AM1040" s="24"/>
      <c r="AN1040" s="24"/>
      <c r="AO1040" s="24"/>
    </row>
    <row r="1041" spans="2:41" x14ac:dyDescent="0.25">
      <c r="B1041" s="340">
        <v>64732</v>
      </c>
      <c r="C1041" s="340" t="s">
        <v>3376</v>
      </c>
      <c r="D1041" s="340" t="s">
        <v>1590</v>
      </c>
      <c r="E1041" s="349" t="str">
        <f>HYPERLINK(Table20[[#This Row],[Map Link]],Table20[[#This Row],[Map Text]])</f>
        <v>Open Map</v>
      </c>
      <c r="F1041" s="340" t="s">
        <v>837</v>
      </c>
      <c r="G1041" s="340" t="s">
        <v>826</v>
      </c>
      <c r="H1041" s="340">
        <v>54.433081999999999</v>
      </c>
      <c r="I1041" s="340">
        <v>-130.33502300000001</v>
      </c>
      <c r="J1041" s="340" t="s">
        <v>1591</v>
      </c>
      <c r="K1041" s="340" t="s">
        <v>3377</v>
      </c>
      <c r="L1041" s="348" t="s">
        <v>181</v>
      </c>
      <c r="M1041" s="340"/>
      <c r="N1041" s="340"/>
      <c r="O1041" s="340"/>
      <c r="Y1041" s="24"/>
      <c r="Z1041" s="24"/>
      <c r="AA1041" s="24"/>
      <c r="AB1041" s="24"/>
      <c r="AC1041" s="24"/>
      <c r="AD1041" s="24"/>
      <c r="AE1041" s="24"/>
      <c r="AF1041" s="24"/>
      <c r="AG1041" s="24"/>
      <c r="AH1041" s="24"/>
      <c r="AI1041" s="24"/>
      <c r="AJ1041" s="24"/>
      <c r="AK1041" s="24"/>
      <c r="AL1041" s="24"/>
      <c r="AM1041" s="24"/>
      <c r="AN1041" s="24"/>
      <c r="AO1041" s="24"/>
    </row>
    <row r="1042" spans="2:41" x14ac:dyDescent="0.25">
      <c r="B1042" s="340">
        <v>64720</v>
      </c>
      <c r="C1042" s="340" t="s">
        <v>3378</v>
      </c>
      <c r="D1042" s="340" t="s">
        <v>1590</v>
      </c>
      <c r="E1042" s="349" t="str">
        <f>HYPERLINK(Table20[[#This Row],[Map Link]],Table20[[#This Row],[Map Text]])</f>
        <v>Open Map</v>
      </c>
      <c r="F1042" s="340" t="s">
        <v>837</v>
      </c>
      <c r="G1042" s="340" t="s">
        <v>826</v>
      </c>
      <c r="H1042" s="340">
        <v>54.333078</v>
      </c>
      <c r="I1042" s="340">
        <v>-130.50169099999999</v>
      </c>
      <c r="J1042" s="340" t="s">
        <v>1591</v>
      </c>
      <c r="K1042" s="340" t="s">
        <v>3379</v>
      </c>
      <c r="L1042" s="348" t="s">
        <v>181</v>
      </c>
      <c r="M1042" s="340"/>
      <c r="N1042" s="340"/>
      <c r="O1042" s="340"/>
      <c r="Y1042" s="24"/>
      <c r="Z1042" s="24"/>
      <c r="AA1042" s="24"/>
      <c r="AB1042" s="24"/>
      <c r="AC1042" s="24"/>
      <c r="AD1042" s="24"/>
      <c r="AE1042" s="24"/>
      <c r="AF1042" s="24"/>
      <c r="AG1042" s="24"/>
      <c r="AH1042" s="24"/>
      <c r="AI1042" s="24"/>
      <c r="AJ1042" s="24"/>
      <c r="AK1042" s="24"/>
      <c r="AL1042" s="24"/>
      <c r="AM1042" s="24"/>
      <c r="AN1042" s="24"/>
      <c r="AO1042" s="24"/>
    </row>
    <row r="1043" spans="2:41" x14ac:dyDescent="0.25">
      <c r="B1043" s="340">
        <v>65314</v>
      </c>
      <c r="C1043" s="340" t="s">
        <v>3380</v>
      </c>
      <c r="D1043" s="340" t="s">
        <v>1590</v>
      </c>
      <c r="E1043" s="349" t="str">
        <f>HYPERLINK(Table20[[#This Row],[Map Link]],Table20[[#This Row],[Map Text]])</f>
        <v>Open Map</v>
      </c>
      <c r="F1043" s="340" t="s">
        <v>825</v>
      </c>
      <c r="G1043" s="340" t="s">
        <v>826</v>
      </c>
      <c r="H1043" s="340">
        <v>53.316417000000001</v>
      </c>
      <c r="I1043" s="340">
        <v>-129.26827900000001</v>
      </c>
      <c r="J1043" s="340" t="s">
        <v>1591</v>
      </c>
      <c r="K1043" s="340" t="s">
        <v>3381</v>
      </c>
      <c r="L1043" s="348" t="s">
        <v>181</v>
      </c>
      <c r="M1043" s="340"/>
      <c r="N1043" s="340"/>
      <c r="O1043" s="340"/>
      <c r="Y1043" s="24"/>
      <c r="Z1043" s="24"/>
      <c r="AA1043" s="24"/>
      <c r="AB1043" s="24"/>
      <c r="AC1043" s="24"/>
      <c r="AD1043" s="24"/>
      <c r="AE1043" s="24"/>
      <c r="AF1043" s="24"/>
      <c r="AG1043" s="24"/>
      <c r="AH1043" s="24"/>
      <c r="AI1043" s="24"/>
      <c r="AJ1043" s="24"/>
      <c r="AK1043" s="24"/>
      <c r="AL1043" s="24"/>
      <c r="AM1043" s="24"/>
      <c r="AN1043" s="24"/>
      <c r="AO1043" s="24"/>
    </row>
    <row r="1044" spans="2:41" x14ac:dyDescent="0.25">
      <c r="B1044" s="340">
        <v>64709</v>
      </c>
      <c r="C1044" s="340" t="s">
        <v>3382</v>
      </c>
      <c r="D1044" s="340" t="s">
        <v>1590</v>
      </c>
      <c r="E1044" s="349" t="str">
        <f>HYPERLINK(Table20[[#This Row],[Map Link]],Table20[[#This Row],[Map Text]])</f>
        <v>Open Map</v>
      </c>
      <c r="F1044" s="340" t="s">
        <v>837</v>
      </c>
      <c r="G1044" s="340" t="s">
        <v>826</v>
      </c>
      <c r="H1044" s="340">
        <v>54.633082999999999</v>
      </c>
      <c r="I1044" s="340">
        <v>-130.41836699999999</v>
      </c>
      <c r="J1044" s="340" t="s">
        <v>1591</v>
      </c>
      <c r="K1044" s="340" t="s">
        <v>3383</v>
      </c>
      <c r="L1044" s="348" t="s">
        <v>181</v>
      </c>
      <c r="M1044" s="340"/>
      <c r="N1044" s="340"/>
      <c r="O1044" s="340"/>
      <c r="Y1044" s="24"/>
      <c r="Z1044" s="24"/>
      <c r="AA1044" s="24"/>
      <c r="AB1044" s="24"/>
      <c r="AC1044" s="24"/>
      <c r="AD1044" s="24"/>
      <c r="AE1044" s="24"/>
      <c r="AF1044" s="24"/>
      <c r="AG1044" s="24"/>
      <c r="AH1044" s="24"/>
      <c r="AI1044" s="24"/>
      <c r="AJ1044" s="24"/>
      <c r="AK1044" s="24"/>
      <c r="AL1044" s="24"/>
      <c r="AM1044" s="24"/>
      <c r="AN1044" s="24"/>
      <c r="AO1044" s="24"/>
    </row>
    <row r="1045" spans="2:41" x14ac:dyDescent="0.25">
      <c r="B1045" s="340">
        <v>65065</v>
      </c>
      <c r="C1045" s="340" t="s">
        <v>3384</v>
      </c>
      <c r="D1045" s="340" t="s">
        <v>1590</v>
      </c>
      <c r="E1045" s="349" t="str">
        <f>HYPERLINK(Table20[[#This Row],[Map Link]],Table20[[#This Row],[Map Text]])</f>
        <v>Open Map</v>
      </c>
      <c r="F1045" s="340" t="s">
        <v>825</v>
      </c>
      <c r="G1045" s="340" t="s">
        <v>826</v>
      </c>
      <c r="H1045" s="340">
        <v>52.966422000000001</v>
      </c>
      <c r="I1045" s="340">
        <v>-128.65158</v>
      </c>
      <c r="J1045" s="340" t="s">
        <v>1591</v>
      </c>
      <c r="K1045" s="340" t="s">
        <v>3385</v>
      </c>
      <c r="L1045" s="348" t="s">
        <v>181</v>
      </c>
      <c r="M1045" s="340"/>
      <c r="N1045" s="340"/>
      <c r="O1045" s="340"/>
      <c r="Y1045" s="24"/>
      <c r="Z1045" s="24"/>
      <c r="AA1045" s="24"/>
      <c r="AB1045" s="24"/>
      <c r="AC1045" s="24"/>
      <c r="AD1045" s="24"/>
      <c r="AE1045" s="24"/>
      <c r="AF1045" s="24"/>
      <c r="AG1045" s="24"/>
      <c r="AH1045" s="24"/>
      <c r="AI1045" s="24"/>
      <c r="AJ1045" s="24"/>
      <c r="AK1045" s="24"/>
      <c r="AL1045" s="24"/>
      <c r="AM1045" s="24"/>
      <c r="AN1045" s="24"/>
      <c r="AO1045" s="24"/>
    </row>
    <row r="1046" spans="2:41" x14ac:dyDescent="0.25">
      <c r="B1046" s="340">
        <v>64712</v>
      </c>
      <c r="C1046" s="340" t="s">
        <v>3386</v>
      </c>
      <c r="D1046" s="340" t="s">
        <v>1590</v>
      </c>
      <c r="E1046" s="349" t="str">
        <f>HYPERLINK(Table20[[#This Row],[Map Link]],Table20[[#This Row],[Map Text]])</f>
        <v>Open Map</v>
      </c>
      <c r="F1046" s="340" t="s">
        <v>837</v>
      </c>
      <c r="G1046" s="340" t="s">
        <v>826</v>
      </c>
      <c r="H1046" s="340">
        <v>54.616416999999998</v>
      </c>
      <c r="I1046" s="340">
        <v>-130.351698</v>
      </c>
      <c r="J1046" s="340" t="s">
        <v>1591</v>
      </c>
      <c r="K1046" s="340" t="s">
        <v>3387</v>
      </c>
      <c r="L1046" s="348" t="s">
        <v>181</v>
      </c>
      <c r="M1046" s="340"/>
      <c r="N1046" s="340"/>
      <c r="O1046" s="340"/>
      <c r="Y1046" s="24"/>
      <c r="Z1046" s="24"/>
      <c r="AA1046" s="24"/>
      <c r="AB1046" s="24"/>
      <c r="AC1046" s="24"/>
      <c r="AD1046" s="24"/>
      <c r="AE1046" s="24"/>
      <c r="AF1046" s="24"/>
      <c r="AG1046" s="24"/>
      <c r="AH1046" s="24"/>
      <c r="AI1046" s="24"/>
      <c r="AJ1046" s="24"/>
      <c r="AK1046" s="24"/>
      <c r="AL1046" s="24"/>
      <c r="AM1046" s="24"/>
      <c r="AN1046" s="24"/>
      <c r="AO1046" s="24"/>
    </row>
    <row r="1047" spans="2:41" x14ac:dyDescent="0.25">
      <c r="B1047" s="340">
        <v>59981</v>
      </c>
      <c r="C1047" s="340" t="s">
        <v>3388</v>
      </c>
      <c r="D1047" s="340" t="s">
        <v>1590</v>
      </c>
      <c r="E1047" s="349" t="str">
        <f>HYPERLINK(Table20[[#This Row],[Map Link]],Table20[[#This Row],[Map Text]])</f>
        <v>Open Map</v>
      </c>
      <c r="F1047" s="340" t="s">
        <v>600</v>
      </c>
      <c r="G1047" s="340" t="s">
        <v>336</v>
      </c>
      <c r="H1047" s="340">
        <v>50.704444000000002</v>
      </c>
      <c r="I1047" s="340">
        <v>-127.46083299999999</v>
      </c>
      <c r="J1047" s="340" t="s">
        <v>1591</v>
      </c>
      <c r="K1047" s="340" t="s">
        <v>3389</v>
      </c>
      <c r="L1047" s="348" t="s">
        <v>181</v>
      </c>
      <c r="M1047" s="340"/>
      <c r="N1047" s="340"/>
      <c r="O1047" s="340"/>
      <c r="Y1047" s="24"/>
      <c r="Z1047" s="24"/>
      <c r="AA1047" s="24"/>
      <c r="AB1047" s="24"/>
      <c r="AC1047" s="24"/>
      <c r="AD1047" s="24"/>
      <c r="AE1047" s="24"/>
      <c r="AF1047" s="24"/>
      <c r="AG1047" s="24"/>
      <c r="AH1047" s="24"/>
      <c r="AI1047" s="24"/>
      <c r="AJ1047" s="24"/>
      <c r="AK1047" s="24"/>
      <c r="AL1047" s="24"/>
      <c r="AM1047" s="24"/>
      <c r="AN1047" s="24"/>
      <c r="AO1047" s="24"/>
    </row>
    <row r="1048" spans="2:41" x14ac:dyDescent="0.25">
      <c r="B1048" s="340">
        <v>65835</v>
      </c>
      <c r="C1048" s="340" t="s">
        <v>3390</v>
      </c>
      <c r="D1048" s="340" t="s">
        <v>1590</v>
      </c>
      <c r="E1048" s="349" t="str">
        <f>HYPERLINK(Table20[[#This Row],[Map Link]],Table20[[#This Row],[Map Text]])</f>
        <v>Open Map</v>
      </c>
      <c r="F1048" s="340" t="s">
        <v>825</v>
      </c>
      <c r="G1048" s="340" t="s">
        <v>826</v>
      </c>
      <c r="H1048" s="340">
        <v>53.949765999999997</v>
      </c>
      <c r="I1048" s="340">
        <v>-128.65161699999999</v>
      </c>
      <c r="J1048" s="340" t="s">
        <v>1591</v>
      </c>
      <c r="K1048" s="340" t="s">
        <v>3391</v>
      </c>
      <c r="L1048" s="348" t="s">
        <v>181</v>
      </c>
      <c r="M1048" s="340"/>
      <c r="N1048" s="340"/>
      <c r="O1048" s="340"/>
      <c r="Y1048" s="24"/>
      <c r="Z1048" s="24"/>
      <c r="AA1048" s="24"/>
      <c r="AB1048" s="24"/>
      <c r="AC1048" s="24"/>
      <c r="AD1048" s="24"/>
      <c r="AE1048" s="24"/>
      <c r="AF1048" s="24"/>
      <c r="AG1048" s="24"/>
      <c r="AH1048" s="24"/>
      <c r="AI1048" s="24"/>
      <c r="AJ1048" s="24"/>
      <c r="AK1048" s="24"/>
      <c r="AL1048" s="24"/>
      <c r="AM1048" s="24"/>
      <c r="AN1048" s="24"/>
      <c r="AO1048" s="24"/>
    </row>
    <row r="1049" spans="2:41" x14ac:dyDescent="0.25">
      <c r="B1049" s="340">
        <v>26903</v>
      </c>
      <c r="C1049" s="340" t="s">
        <v>3392</v>
      </c>
      <c r="D1049" s="340" t="s">
        <v>1597</v>
      </c>
      <c r="E1049" s="349" t="str">
        <f>HYPERLINK(Table20[[#This Row],[Map Link]],Table20[[#This Row],[Map Text]])</f>
        <v>Open Map</v>
      </c>
      <c r="F1049" s="340" t="s">
        <v>600</v>
      </c>
      <c r="G1049" s="340" t="s">
        <v>336</v>
      </c>
      <c r="H1049" s="340">
        <v>51.049759999999999</v>
      </c>
      <c r="I1049" s="340">
        <v>-127.101467</v>
      </c>
      <c r="J1049" s="340" t="s">
        <v>1591</v>
      </c>
      <c r="K1049" s="340" t="s">
        <v>3393</v>
      </c>
      <c r="L1049" s="348" t="s">
        <v>103</v>
      </c>
      <c r="M1049" s="340"/>
      <c r="N1049" s="340"/>
      <c r="O1049" s="340"/>
      <c r="Y1049" s="24"/>
      <c r="Z1049" s="24"/>
      <c r="AA1049" s="24"/>
      <c r="AB1049" s="24"/>
      <c r="AC1049" s="24"/>
      <c r="AD1049" s="24"/>
      <c r="AE1049" s="24"/>
      <c r="AF1049" s="24"/>
      <c r="AG1049" s="24"/>
      <c r="AH1049" s="24"/>
      <c r="AI1049" s="24"/>
      <c r="AJ1049" s="24"/>
      <c r="AK1049" s="24"/>
      <c r="AL1049" s="24"/>
      <c r="AM1049" s="24"/>
      <c r="AN1049" s="24"/>
      <c r="AO1049" s="24"/>
    </row>
    <row r="1050" spans="2:41" x14ac:dyDescent="0.25">
      <c r="B1050" s="340">
        <v>65482</v>
      </c>
      <c r="C1050" s="340" t="s">
        <v>3394</v>
      </c>
      <c r="D1050" s="340" t="s">
        <v>1590</v>
      </c>
      <c r="E1050" s="349" t="str">
        <f>HYPERLINK(Table20[[#This Row],[Map Link]],Table20[[#This Row],[Map Text]])</f>
        <v>Open Map</v>
      </c>
      <c r="F1050" s="340" t="s">
        <v>600</v>
      </c>
      <c r="G1050" s="340" t="s">
        <v>336</v>
      </c>
      <c r="H1050" s="340">
        <v>51.183096999999997</v>
      </c>
      <c r="I1050" s="340">
        <v>-126.918133</v>
      </c>
      <c r="J1050" s="340" t="s">
        <v>1591</v>
      </c>
      <c r="K1050" s="340" t="s">
        <v>3395</v>
      </c>
      <c r="L1050" s="348" t="s">
        <v>181</v>
      </c>
      <c r="M1050" s="340"/>
      <c r="N1050" s="340"/>
      <c r="O1050" s="340"/>
      <c r="Y1050" s="24"/>
      <c r="Z1050" s="24"/>
      <c r="AA1050" s="24"/>
      <c r="AB1050" s="24"/>
      <c r="AC1050" s="24"/>
      <c r="AD1050" s="24"/>
      <c r="AE1050" s="24"/>
      <c r="AF1050" s="24"/>
      <c r="AG1050" s="24"/>
      <c r="AH1050" s="24"/>
      <c r="AI1050" s="24"/>
      <c r="AJ1050" s="24"/>
      <c r="AK1050" s="24"/>
      <c r="AL1050" s="24"/>
      <c r="AM1050" s="24"/>
      <c r="AN1050" s="24"/>
      <c r="AO1050" s="24"/>
    </row>
    <row r="1051" spans="2:41" x14ac:dyDescent="0.25">
      <c r="B1051" s="340">
        <v>65478</v>
      </c>
      <c r="C1051" s="340" t="s">
        <v>3396</v>
      </c>
      <c r="D1051" s="340" t="s">
        <v>1590</v>
      </c>
      <c r="E1051" s="349" t="str">
        <f>HYPERLINK(Table20[[#This Row],[Map Link]],Table20[[#This Row],[Map Text]])</f>
        <v>Open Map</v>
      </c>
      <c r="F1051" s="340" t="s">
        <v>600</v>
      </c>
      <c r="G1051" s="340" t="s">
        <v>336</v>
      </c>
      <c r="H1051" s="340">
        <v>51.216433000000002</v>
      </c>
      <c r="I1051" s="340">
        <v>-126.668126</v>
      </c>
      <c r="J1051" s="340" t="s">
        <v>1591</v>
      </c>
      <c r="K1051" s="340" t="s">
        <v>3397</v>
      </c>
      <c r="L1051" s="348" t="s">
        <v>181</v>
      </c>
      <c r="M1051" s="340"/>
      <c r="N1051" s="340"/>
      <c r="O1051" s="340"/>
      <c r="Y1051" s="24"/>
      <c r="Z1051" s="24"/>
      <c r="AA1051" s="24"/>
      <c r="AB1051" s="24"/>
      <c r="AC1051" s="24"/>
      <c r="AD1051" s="24"/>
      <c r="AE1051" s="24"/>
      <c r="AF1051" s="24"/>
      <c r="AG1051" s="24"/>
      <c r="AH1051" s="24"/>
      <c r="AI1051" s="24"/>
      <c r="AJ1051" s="24"/>
      <c r="AK1051" s="24"/>
      <c r="AL1051" s="24"/>
      <c r="AM1051" s="24"/>
      <c r="AN1051" s="24"/>
      <c r="AO1051" s="24"/>
    </row>
    <row r="1052" spans="2:41" x14ac:dyDescent="0.25">
      <c r="B1052" s="340">
        <v>60461</v>
      </c>
      <c r="C1052" s="340" t="s">
        <v>3398</v>
      </c>
      <c r="D1052" s="340" t="s">
        <v>1590</v>
      </c>
      <c r="E1052" s="349" t="str">
        <f>HYPERLINK(Table20[[#This Row],[Map Link]],Table20[[#This Row],[Map Text]])</f>
        <v>Open Map</v>
      </c>
      <c r="F1052" s="340" t="s">
        <v>600</v>
      </c>
      <c r="G1052" s="340" t="s">
        <v>336</v>
      </c>
      <c r="H1052" s="340">
        <v>50.714444</v>
      </c>
      <c r="I1052" s="340">
        <v>-127.379722</v>
      </c>
      <c r="J1052" s="340" t="s">
        <v>1591</v>
      </c>
      <c r="K1052" s="340" t="s">
        <v>3399</v>
      </c>
      <c r="L1052" s="348" t="s">
        <v>181</v>
      </c>
      <c r="M1052" s="340"/>
      <c r="N1052" s="340"/>
      <c r="O1052" s="340"/>
      <c r="Y1052" s="24"/>
      <c r="Z1052" s="24"/>
      <c r="AA1052" s="24"/>
      <c r="AB1052" s="24"/>
      <c r="AC1052" s="24"/>
      <c r="AD1052" s="24"/>
      <c r="AE1052" s="24"/>
      <c r="AF1052" s="24"/>
      <c r="AG1052" s="24"/>
      <c r="AH1052" s="24"/>
      <c r="AI1052" s="24"/>
      <c r="AJ1052" s="24"/>
      <c r="AK1052" s="24"/>
      <c r="AL1052" s="24"/>
      <c r="AM1052" s="24"/>
      <c r="AN1052" s="24"/>
      <c r="AO1052" s="24"/>
    </row>
    <row r="1053" spans="2:41" x14ac:dyDescent="0.25">
      <c r="B1053" s="340">
        <v>65042</v>
      </c>
      <c r="C1053" s="340" t="s">
        <v>3400</v>
      </c>
      <c r="D1053" s="340" t="s">
        <v>1590</v>
      </c>
      <c r="E1053" s="349" t="str">
        <f>HYPERLINK(Table20[[#This Row],[Map Link]],Table20[[#This Row],[Map Text]])</f>
        <v>Open Map</v>
      </c>
      <c r="F1053" s="340" t="s">
        <v>825</v>
      </c>
      <c r="G1053" s="340" t="s">
        <v>826</v>
      </c>
      <c r="H1053" s="340">
        <v>52.533079000000001</v>
      </c>
      <c r="I1053" s="340">
        <v>-129.05157700000001</v>
      </c>
      <c r="J1053" s="340" t="s">
        <v>1591</v>
      </c>
      <c r="K1053" s="340" t="s">
        <v>3401</v>
      </c>
      <c r="L1053" s="348" t="s">
        <v>181</v>
      </c>
      <c r="M1053" s="340"/>
      <c r="N1053" s="340"/>
      <c r="O1053" s="340"/>
      <c r="Y1053" s="24"/>
      <c r="Z1053" s="24"/>
      <c r="AA1053" s="24"/>
      <c r="AB1053" s="24"/>
      <c r="AC1053" s="24"/>
      <c r="AD1053" s="24"/>
      <c r="AE1053" s="24"/>
      <c r="AF1053" s="24"/>
      <c r="AG1053" s="24"/>
      <c r="AH1053" s="24"/>
      <c r="AI1053" s="24"/>
      <c r="AJ1053" s="24"/>
      <c r="AK1053" s="24"/>
      <c r="AL1053" s="24"/>
      <c r="AM1053" s="24"/>
      <c r="AN1053" s="24"/>
      <c r="AO1053" s="24"/>
    </row>
    <row r="1054" spans="2:41" x14ac:dyDescent="0.25">
      <c r="B1054" s="340">
        <v>27622</v>
      </c>
      <c r="C1054" s="340" t="s">
        <v>849</v>
      </c>
      <c r="D1054" s="340" t="s">
        <v>1597</v>
      </c>
      <c r="E1054" s="349" t="str">
        <f>HYPERLINK(Table20[[#This Row],[Map Link]],Table20[[#This Row],[Map Text]])</f>
        <v>Open Map</v>
      </c>
      <c r="F1054" s="340" t="s">
        <v>825</v>
      </c>
      <c r="G1054" s="340" t="s">
        <v>826</v>
      </c>
      <c r="H1054" s="340">
        <v>53.691667000000002</v>
      </c>
      <c r="I1054" s="340">
        <v>-128.790278</v>
      </c>
      <c r="J1054" s="340" t="s">
        <v>1591</v>
      </c>
      <c r="K1054" s="340" t="s">
        <v>3402</v>
      </c>
      <c r="L1054" s="348" t="s">
        <v>103</v>
      </c>
      <c r="M1054" s="340"/>
      <c r="N1054" s="340"/>
      <c r="O1054" s="340"/>
      <c r="Y1054" s="24"/>
      <c r="Z1054" s="24"/>
      <c r="AA1054" s="24"/>
      <c r="AB1054" s="24"/>
      <c r="AC1054" s="24"/>
      <c r="AD1054" s="24"/>
      <c r="AE1054" s="24"/>
      <c r="AF1054" s="24"/>
      <c r="AG1054" s="24"/>
      <c r="AH1054" s="24"/>
      <c r="AI1054" s="24"/>
      <c r="AJ1054" s="24"/>
      <c r="AK1054" s="24"/>
      <c r="AL1054" s="24"/>
      <c r="AM1054" s="24"/>
      <c r="AN1054" s="24"/>
      <c r="AO1054" s="24"/>
    </row>
    <row r="1055" spans="2:41" x14ac:dyDescent="0.25">
      <c r="B1055" s="340">
        <v>65784</v>
      </c>
      <c r="C1055" s="340" t="s">
        <v>3403</v>
      </c>
      <c r="D1055" s="340" t="s">
        <v>1590</v>
      </c>
      <c r="E1055" s="349" t="str">
        <f>HYPERLINK(Table20[[#This Row],[Map Link]],Table20[[#This Row],[Map Text]])</f>
        <v>Open Map</v>
      </c>
      <c r="F1055" s="340" t="s">
        <v>825</v>
      </c>
      <c r="G1055" s="340" t="s">
        <v>826</v>
      </c>
      <c r="H1055" s="340">
        <v>53.202221999999999</v>
      </c>
      <c r="I1055" s="340">
        <v>-127.811111</v>
      </c>
      <c r="J1055" s="340" t="s">
        <v>1591</v>
      </c>
      <c r="K1055" s="340" t="s">
        <v>3404</v>
      </c>
      <c r="L1055" s="348" t="s">
        <v>181</v>
      </c>
      <c r="M1055" s="340"/>
      <c r="N1055" s="340"/>
      <c r="O1055" s="340"/>
      <c r="Y1055" s="24"/>
      <c r="Z1055" s="24"/>
      <c r="AA1055" s="24"/>
      <c r="AB1055" s="24"/>
      <c r="AC1055" s="24"/>
      <c r="AD1055" s="24"/>
      <c r="AE1055" s="24"/>
      <c r="AF1055" s="24"/>
      <c r="AG1055" s="24"/>
      <c r="AH1055" s="24"/>
      <c r="AI1055" s="24"/>
      <c r="AJ1055" s="24"/>
      <c r="AK1055" s="24"/>
      <c r="AL1055" s="24"/>
      <c r="AM1055" s="24"/>
      <c r="AN1055" s="24"/>
      <c r="AO1055" s="24"/>
    </row>
    <row r="1056" spans="2:41" x14ac:dyDescent="0.25">
      <c r="B1056" s="340">
        <v>64983</v>
      </c>
      <c r="C1056" s="340" t="s">
        <v>3405</v>
      </c>
      <c r="D1056" s="340" t="s">
        <v>1590</v>
      </c>
      <c r="E1056" s="349" t="str">
        <f>HYPERLINK(Table20[[#This Row],[Map Link]],Table20[[#This Row],[Map Text]])</f>
        <v>Open Map</v>
      </c>
      <c r="F1056" s="340" t="s">
        <v>589</v>
      </c>
      <c r="G1056" s="340" t="s">
        <v>336</v>
      </c>
      <c r="H1056" s="340">
        <v>51.921137999999999</v>
      </c>
      <c r="I1056" s="340">
        <v>-128.47626</v>
      </c>
      <c r="J1056" s="340" t="s">
        <v>1591</v>
      </c>
      <c r="K1056" s="340" t="s">
        <v>3406</v>
      </c>
      <c r="L1056" s="348" t="s">
        <v>181</v>
      </c>
      <c r="M1056" s="340"/>
      <c r="N1056" s="340"/>
      <c r="O1056" s="340"/>
      <c r="Y1056" s="24"/>
      <c r="Z1056" s="24"/>
      <c r="AA1056" s="24"/>
      <c r="AB1056" s="24"/>
      <c r="AC1056" s="24"/>
      <c r="AD1056" s="24"/>
      <c r="AE1056" s="24"/>
      <c r="AF1056" s="24"/>
      <c r="AG1056" s="24"/>
      <c r="AH1056" s="24"/>
      <c r="AI1056" s="24"/>
      <c r="AJ1056" s="24"/>
      <c r="AK1056" s="24"/>
      <c r="AL1056" s="24"/>
      <c r="AM1056" s="24"/>
      <c r="AN1056" s="24"/>
      <c r="AO1056" s="24"/>
    </row>
    <row r="1057" spans="2:41" x14ac:dyDescent="0.25">
      <c r="B1057" s="340">
        <v>64685</v>
      </c>
      <c r="C1057" s="340" t="s">
        <v>3407</v>
      </c>
      <c r="D1057" s="340" t="s">
        <v>1590</v>
      </c>
      <c r="E1057" s="349" t="str">
        <f>HYPERLINK(Table20[[#This Row],[Map Link]],Table20[[#This Row],[Map Text]])</f>
        <v>Open Map</v>
      </c>
      <c r="F1057" s="340" t="s">
        <v>837</v>
      </c>
      <c r="G1057" s="340" t="s">
        <v>826</v>
      </c>
      <c r="H1057" s="340">
        <v>54.316414999999999</v>
      </c>
      <c r="I1057" s="340">
        <v>-130.26835</v>
      </c>
      <c r="J1057" s="340" t="s">
        <v>1591</v>
      </c>
      <c r="K1057" s="340" t="s">
        <v>3408</v>
      </c>
      <c r="L1057" s="348" t="s">
        <v>181</v>
      </c>
      <c r="M1057" s="340"/>
      <c r="N1057" s="340"/>
      <c r="O1057" s="340"/>
      <c r="Y1057" s="24"/>
      <c r="Z1057" s="24"/>
      <c r="AA1057" s="24"/>
      <c r="AB1057" s="24"/>
      <c r="AC1057" s="24"/>
      <c r="AD1057" s="24"/>
      <c r="AE1057" s="24"/>
      <c r="AF1057" s="24"/>
      <c r="AG1057" s="24"/>
      <c r="AH1057" s="24"/>
      <c r="AI1057" s="24"/>
      <c r="AJ1057" s="24"/>
      <c r="AK1057" s="24"/>
      <c r="AL1057" s="24"/>
      <c r="AM1057" s="24"/>
      <c r="AN1057" s="24"/>
      <c r="AO1057" s="24"/>
    </row>
    <row r="1058" spans="2:41" x14ac:dyDescent="0.25">
      <c r="B1058" s="340">
        <v>64707</v>
      </c>
      <c r="C1058" s="340" t="s">
        <v>3409</v>
      </c>
      <c r="D1058" s="340" t="s">
        <v>1590</v>
      </c>
      <c r="E1058" s="349" t="str">
        <f>HYPERLINK(Table20[[#This Row],[Map Link]],Table20[[#This Row],[Map Text]])</f>
        <v>Open Map</v>
      </c>
      <c r="F1058" s="340" t="s">
        <v>837</v>
      </c>
      <c r="G1058" s="340" t="s">
        <v>826</v>
      </c>
      <c r="H1058" s="340">
        <v>54.449751999999997</v>
      </c>
      <c r="I1058" s="340">
        <v>-130.06834900000001</v>
      </c>
      <c r="J1058" s="340" t="s">
        <v>1591</v>
      </c>
      <c r="K1058" s="340" t="s">
        <v>3410</v>
      </c>
      <c r="L1058" s="348" t="s">
        <v>181</v>
      </c>
      <c r="M1058" s="340"/>
      <c r="N1058" s="340"/>
      <c r="O1058" s="340"/>
      <c r="Y1058" s="24"/>
      <c r="Z1058" s="24"/>
      <c r="AA1058" s="24"/>
      <c r="AB1058" s="24"/>
      <c r="AC1058" s="24"/>
      <c r="AD1058" s="24"/>
      <c r="AE1058" s="24"/>
      <c r="AF1058" s="24"/>
      <c r="AG1058" s="24"/>
      <c r="AH1058" s="24"/>
      <c r="AI1058" s="24"/>
      <c r="AJ1058" s="24"/>
      <c r="AK1058" s="24"/>
      <c r="AL1058" s="24"/>
      <c r="AM1058" s="24"/>
      <c r="AN1058" s="24"/>
      <c r="AO1058" s="24"/>
    </row>
    <row r="1059" spans="2:41" x14ac:dyDescent="0.25">
      <c r="B1059" s="340">
        <v>25553</v>
      </c>
      <c r="C1059" s="340" t="s">
        <v>619</v>
      </c>
      <c r="D1059" s="340" t="s">
        <v>1036</v>
      </c>
      <c r="E1059" s="349" t="str">
        <f>HYPERLINK(Table20[[#This Row],[Map Link]],Table20[[#This Row],[Map Text]])</f>
        <v>Open Map</v>
      </c>
      <c r="F1059" s="340" t="s">
        <v>600</v>
      </c>
      <c r="G1059" s="340" t="s">
        <v>336</v>
      </c>
      <c r="H1059" s="340">
        <v>50.216428999999998</v>
      </c>
      <c r="I1059" s="340">
        <v>-126.601427</v>
      </c>
      <c r="J1059" s="340" t="s">
        <v>1591</v>
      </c>
      <c r="K1059" s="340" t="s">
        <v>3411</v>
      </c>
      <c r="L1059" s="348" t="s">
        <v>103</v>
      </c>
      <c r="M1059" s="340"/>
      <c r="N1059" s="340"/>
      <c r="O1059" s="340"/>
      <c r="Y1059" s="24"/>
      <c r="Z1059" s="24"/>
      <c r="AA1059" s="24"/>
      <c r="AB1059" s="24"/>
      <c r="AC1059" s="24"/>
      <c r="AD1059" s="24"/>
      <c r="AE1059" s="24"/>
      <c r="AF1059" s="24"/>
      <c r="AG1059" s="24"/>
      <c r="AH1059" s="24"/>
      <c r="AI1059" s="24"/>
      <c r="AJ1059" s="24"/>
      <c r="AK1059" s="24"/>
      <c r="AL1059" s="24"/>
      <c r="AM1059" s="24"/>
      <c r="AN1059" s="24"/>
      <c r="AO1059" s="24"/>
    </row>
    <row r="1060" spans="2:41" x14ac:dyDescent="0.25">
      <c r="B1060" s="340">
        <v>64745</v>
      </c>
      <c r="C1060" s="340" t="s">
        <v>3412</v>
      </c>
      <c r="D1060" s="340" t="s">
        <v>1590</v>
      </c>
      <c r="E1060" s="349" t="str">
        <f>HYPERLINK(Table20[[#This Row],[Map Link]],Table20[[#This Row],[Map Text]])</f>
        <v>Open Map</v>
      </c>
      <c r="F1060" s="340" t="s">
        <v>837</v>
      </c>
      <c r="G1060" s="340" t="s">
        <v>826</v>
      </c>
      <c r="H1060" s="340">
        <v>54.299751000000001</v>
      </c>
      <c r="I1060" s="340">
        <v>-130.00167400000001</v>
      </c>
      <c r="J1060" s="340" t="s">
        <v>1591</v>
      </c>
      <c r="K1060" s="340" t="s">
        <v>3413</v>
      </c>
      <c r="L1060" s="348" t="s">
        <v>181</v>
      </c>
      <c r="M1060" s="340"/>
      <c r="N1060" s="340"/>
      <c r="O1060" s="340"/>
      <c r="Y1060" s="24"/>
      <c r="Z1060" s="24"/>
      <c r="AA1060" s="24"/>
      <c r="AB1060" s="24"/>
      <c r="AC1060" s="24"/>
      <c r="AD1060" s="24"/>
      <c r="AE1060" s="24"/>
      <c r="AF1060" s="24"/>
      <c r="AG1060" s="24"/>
      <c r="AH1060" s="24"/>
      <c r="AI1060" s="24"/>
      <c r="AJ1060" s="24"/>
      <c r="AK1060" s="24"/>
      <c r="AL1060" s="24"/>
      <c r="AM1060" s="24"/>
      <c r="AN1060" s="24"/>
      <c r="AO1060" s="24"/>
    </row>
    <row r="1061" spans="2:41" x14ac:dyDescent="0.25">
      <c r="B1061" s="340">
        <v>65484</v>
      </c>
      <c r="C1061" s="340" t="s">
        <v>3414</v>
      </c>
      <c r="D1061" s="340" t="s">
        <v>1590</v>
      </c>
      <c r="E1061" s="349" t="str">
        <f>HYPERLINK(Table20[[#This Row],[Map Link]],Table20[[#This Row],[Map Text]])</f>
        <v>Open Map</v>
      </c>
      <c r="F1061" s="340" t="s">
        <v>589</v>
      </c>
      <c r="G1061" s="340" t="s">
        <v>336</v>
      </c>
      <c r="H1061" s="340">
        <v>51.283092000000003</v>
      </c>
      <c r="I1061" s="340">
        <v>-127.351482</v>
      </c>
      <c r="J1061" s="340" t="s">
        <v>1591</v>
      </c>
      <c r="K1061" s="340" t="s">
        <v>3415</v>
      </c>
      <c r="L1061" s="348" t="s">
        <v>181</v>
      </c>
      <c r="M1061" s="340"/>
      <c r="N1061" s="340"/>
      <c r="O1061" s="340"/>
      <c r="Y1061" s="24"/>
      <c r="Z1061" s="24"/>
      <c r="AA1061" s="24"/>
      <c r="AB1061" s="24"/>
      <c r="AC1061" s="24"/>
      <c r="AD1061" s="24"/>
      <c r="AE1061" s="24"/>
      <c r="AF1061" s="24"/>
      <c r="AG1061" s="24"/>
      <c r="AH1061" s="24"/>
      <c r="AI1061" s="24"/>
      <c r="AJ1061" s="24"/>
      <c r="AK1061" s="24"/>
      <c r="AL1061" s="24"/>
      <c r="AM1061" s="24"/>
      <c r="AN1061" s="24"/>
      <c r="AO1061" s="24"/>
    </row>
    <row r="1062" spans="2:41" x14ac:dyDescent="0.25">
      <c r="B1062" s="340">
        <v>64692</v>
      </c>
      <c r="C1062" s="340" t="s">
        <v>3416</v>
      </c>
      <c r="D1062" s="340" t="s">
        <v>1590</v>
      </c>
      <c r="E1062" s="349" t="str">
        <f>HYPERLINK(Table20[[#This Row],[Map Link]],Table20[[#This Row],[Map Text]])</f>
        <v>Open Map</v>
      </c>
      <c r="F1062" s="340" t="s">
        <v>837</v>
      </c>
      <c r="G1062" s="340" t="s">
        <v>826</v>
      </c>
      <c r="H1062" s="340">
        <v>54.066389999999998</v>
      </c>
      <c r="I1062" s="340">
        <v>-131.818387</v>
      </c>
      <c r="J1062" s="340" t="s">
        <v>1591</v>
      </c>
      <c r="K1062" s="340" t="s">
        <v>3417</v>
      </c>
      <c r="L1062" s="348" t="s">
        <v>181</v>
      </c>
      <c r="M1062" s="340"/>
      <c r="N1062" s="340"/>
      <c r="O1062" s="340"/>
      <c r="Y1062" s="24"/>
      <c r="Z1062" s="24"/>
      <c r="AA1062" s="24"/>
      <c r="AB1062" s="24"/>
      <c r="AC1062" s="24"/>
      <c r="AD1062" s="24"/>
      <c r="AE1062" s="24"/>
      <c r="AF1062" s="24"/>
      <c r="AG1062" s="24"/>
      <c r="AH1062" s="24"/>
      <c r="AI1062" s="24"/>
      <c r="AJ1062" s="24"/>
      <c r="AK1062" s="24"/>
      <c r="AL1062" s="24"/>
      <c r="AM1062" s="24"/>
      <c r="AN1062" s="24"/>
      <c r="AO1062" s="24"/>
    </row>
    <row r="1063" spans="2:41" x14ac:dyDescent="0.25">
      <c r="B1063" s="340">
        <v>35626</v>
      </c>
      <c r="C1063" s="340" t="s">
        <v>941</v>
      </c>
      <c r="D1063" s="340" t="s">
        <v>1597</v>
      </c>
      <c r="E1063" s="349" t="str">
        <f>HYPERLINK(Table20[[#This Row],[Map Link]],Table20[[#This Row],[Map Text]])</f>
        <v>Open Map</v>
      </c>
      <c r="F1063" s="340" t="s">
        <v>837</v>
      </c>
      <c r="G1063" s="340" t="s">
        <v>826</v>
      </c>
      <c r="H1063" s="340">
        <v>54.183039999999998</v>
      </c>
      <c r="I1063" s="340">
        <v>-133.018428</v>
      </c>
      <c r="J1063" s="340" t="s">
        <v>1591</v>
      </c>
      <c r="K1063" s="340" t="s">
        <v>3418</v>
      </c>
      <c r="L1063" s="348" t="s">
        <v>103</v>
      </c>
      <c r="M1063" s="340"/>
      <c r="N1063" s="340"/>
      <c r="O1063" s="340"/>
      <c r="Y1063" s="24"/>
      <c r="Z1063" s="24"/>
      <c r="AA1063" s="24"/>
      <c r="AB1063" s="24"/>
      <c r="AC1063" s="24"/>
      <c r="AD1063" s="24"/>
      <c r="AE1063" s="24"/>
      <c r="AF1063" s="24"/>
      <c r="AG1063" s="24"/>
      <c r="AH1063" s="24"/>
      <c r="AI1063" s="24"/>
      <c r="AJ1063" s="24"/>
      <c r="AK1063" s="24"/>
      <c r="AL1063" s="24"/>
      <c r="AM1063" s="24"/>
      <c r="AN1063" s="24"/>
      <c r="AO1063" s="24"/>
    </row>
    <row r="1064" spans="2:41" x14ac:dyDescent="0.25">
      <c r="B1064" s="340">
        <v>64696</v>
      </c>
      <c r="C1064" s="340" t="s">
        <v>3419</v>
      </c>
      <c r="D1064" s="340" t="s">
        <v>1590</v>
      </c>
      <c r="E1064" s="349" t="str">
        <f>HYPERLINK(Table20[[#This Row],[Map Link]],Table20[[#This Row],[Map Text]])</f>
        <v>Open Map</v>
      </c>
      <c r="F1064" s="340" t="s">
        <v>837</v>
      </c>
      <c r="G1064" s="340" t="s">
        <v>826</v>
      </c>
      <c r="H1064" s="340">
        <v>54.066383999999999</v>
      </c>
      <c r="I1064" s="340">
        <v>-132.23506599999999</v>
      </c>
      <c r="J1064" s="340" t="s">
        <v>1591</v>
      </c>
      <c r="K1064" s="340" t="s">
        <v>3420</v>
      </c>
      <c r="L1064" s="348" t="s">
        <v>181</v>
      </c>
      <c r="M1064" s="340"/>
      <c r="N1064" s="340"/>
      <c r="O1064" s="340"/>
      <c r="Y1064" s="24"/>
      <c r="Z1064" s="24"/>
      <c r="AA1064" s="24"/>
      <c r="AB1064" s="24"/>
      <c r="AC1064" s="24"/>
      <c r="AD1064" s="24"/>
      <c r="AE1064" s="24"/>
      <c r="AF1064" s="24"/>
      <c r="AG1064" s="24"/>
      <c r="AH1064" s="24"/>
      <c r="AI1064" s="24"/>
      <c r="AJ1064" s="24"/>
      <c r="AK1064" s="24"/>
      <c r="AL1064" s="24"/>
      <c r="AM1064" s="24"/>
      <c r="AN1064" s="24"/>
      <c r="AO1064" s="24"/>
    </row>
    <row r="1065" spans="2:41" x14ac:dyDescent="0.25">
      <c r="B1065" s="340">
        <v>64680</v>
      </c>
      <c r="C1065" s="340" t="s">
        <v>3421</v>
      </c>
      <c r="D1065" s="340" t="s">
        <v>1590</v>
      </c>
      <c r="E1065" s="349" t="str">
        <f>HYPERLINK(Table20[[#This Row],[Map Link]],Table20[[#This Row],[Map Text]])</f>
        <v>Open Map</v>
      </c>
      <c r="F1065" s="340" t="s">
        <v>837</v>
      </c>
      <c r="G1065" s="340" t="s">
        <v>826</v>
      </c>
      <c r="H1065" s="340">
        <v>54.249707000000001</v>
      </c>
      <c r="I1065" s="340">
        <v>-133.068432</v>
      </c>
      <c r="J1065" s="340" t="s">
        <v>1591</v>
      </c>
      <c r="K1065" s="340" t="s">
        <v>3422</v>
      </c>
      <c r="L1065" s="348" t="s">
        <v>181</v>
      </c>
      <c r="M1065" s="340"/>
      <c r="N1065" s="340"/>
      <c r="O1065" s="340"/>
      <c r="Y1065" s="24"/>
      <c r="Z1065" s="24"/>
      <c r="AA1065" s="24"/>
      <c r="AB1065" s="24"/>
      <c r="AC1065" s="24"/>
      <c r="AD1065" s="24"/>
      <c r="AE1065" s="24"/>
      <c r="AF1065" s="24"/>
      <c r="AG1065" s="24"/>
      <c r="AH1065" s="24"/>
      <c r="AI1065" s="24"/>
      <c r="AJ1065" s="24"/>
      <c r="AK1065" s="24"/>
      <c r="AL1065" s="24"/>
      <c r="AM1065" s="24"/>
      <c r="AN1065" s="24"/>
      <c r="AO1065" s="24"/>
    </row>
    <row r="1066" spans="2:41" x14ac:dyDescent="0.25">
      <c r="B1066" s="340">
        <v>64673</v>
      </c>
      <c r="C1066" s="340" t="s">
        <v>3423</v>
      </c>
      <c r="D1066" s="340" t="s">
        <v>1590</v>
      </c>
      <c r="E1066" s="349" t="str">
        <f>HYPERLINK(Table20[[#This Row],[Map Link]],Table20[[#This Row],[Map Text]])</f>
        <v>Open Map</v>
      </c>
      <c r="F1066" s="340" t="s">
        <v>837</v>
      </c>
      <c r="G1066" s="340" t="s">
        <v>826</v>
      </c>
      <c r="H1066" s="340">
        <v>54.149712000000001</v>
      </c>
      <c r="I1066" s="340">
        <v>-132.651749</v>
      </c>
      <c r="J1066" s="340" t="s">
        <v>1591</v>
      </c>
      <c r="K1066" s="340" t="s">
        <v>3424</v>
      </c>
      <c r="L1066" s="348" t="s">
        <v>181</v>
      </c>
      <c r="M1066" s="340"/>
      <c r="N1066" s="340"/>
      <c r="O1066" s="340"/>
      <c r="Y1066" s="24"/>
      <c r="Z1066" s="24"/>
      <c r="AA1066" s="24"/>
      <c r="AB1066" s="24"/>
      <c r="AC1066" s="24"/>
      <c r="AD1066" s="24"/>
      <c r="AE1066" s="24"/>
      <c r="AF1066" s="24"/>
      <c r="AG1066" s="24"/>
      <c r="AH1066" s="24"/>
      <c r="AI1066" s="24"/>
      <c r="AJ1066" s="24"/>
      <c r="AK1066" s="24"/>
      <c r="AL1066" s="24"/>
      <c r="AM1066" s="24"/>
      <c r="AN1066" s="24"/>
      <c r="AO1066" s="24"/>
    </row>
    <row r="1067" spans="2:41" x14ac:dyDescent="0.25">
      <c r="B1067" s="340">
        <v>64984</v>
      </c>
      <c r="C1067" s="340" t="s">
        <v>3425</v>
      </c>
      <c r="D1067" s="340" t="s">
        <v>1590</v>
      </c>
      <c r="E1067" s="349" t="str">
        <f>HYPERLINK(Table20[[#This Row],[Map Link]],Table20[[#This Row],[Map Text]])</f>
        <v>Open Map</v>
      </c>
      <c r="F1067" s="340" t="s">
        <v>589</v>
      </c>
      <c r="G1067" s="340" t="s">
        <v>336</v>
      </c>
      <c r="H1067" s="340">
        <v>51.931693000000003</v>
      </c>
      <c r="I1067" s="340">
        <v>-128.46070499999999</v>
      </c>
      <c r="J1067" s="340" t="s">
        <v>1591</v>
      </c>
      <c r="K1067" s="340" t="s">
        <v>3426</v>
      </c>
      <c r="L1067" s="348" t="s">
        <v>181</v>
      </c>
      <c r="M1067" s="340"/>
      <c r="N1067" s="340"/>
      <c r="O1067" s="340"/>
      <c r="Y1067" s="24"/>
      <c r="Z1067" s="24"/>
      <c r="AA1067" s="24"/>
      <c r="AB1067" s="24"/>
      <c r="AC1067" s="24"/>
      <c r="AD1067" s="24"/>
      <c r="AE1067" s="24"/>
      <c r="AF1067" s="24"/>
      <c r="AG1067" s="24"/>
      <c r="AH1067" s="24"/>
      <c r="AI1067" s="24"/>
      <c r="AJ1067" s="24"/>
      <c r="AK1067" s="24"/>
      <c r="AL1067" s="24"/>
      <c r="AM1067" s="24"/>
      <c r="AN1067" s="24"/>
      <c r="AO1067" s="24"/>
    </row>
    <row r="1068" spans="2:41" x14ac:dyDescent="0.25">
      <c r="B1068" s="340">
        <v>64985</v>
      </c>
      <c r="C1068" s="340" t="s">
        <v>3427</v>
      </c>
      <c r="D1068" s="340" t="s">
        <v>1590</v>
      </c>
      <c r="E1068" s="349" t="str">
        <f>HYPERLINK(Table20[[#This Row],[Map Link]],Table20[[#This Row],[Map Text]])</f>
        <v>Open Map</v>
      </c>
      <c r="F1068" s="340" t="s">
        <v>589</v>
      </c>
      <c r="G1068" s="340" t="s">
        <v>336</v>
      </c>
      <c r="H1068" s="340">
        <v>52.299756000000002</v>
      </c>
      <c r="I1068" s="340">
        <v>-128.11820700000001</v>
      </c>
      <c r="J1068" s="340" t="s">
        <v>1591</v>
      </c>
      <c r="K1068" s="340" t="s">
        <v>3428</v>
      </c>
      <c r="L1068" s="348" t="s">
        <v>181</v>
      </c>
      <c r="M1068" s="340"/>
      <c r="N1068" s="340"/>
      <c r="O1068" s="340"/>
      <c r="Y1068" s="24"/>
      <c r="Z1068" s="24"/>
      <c r="AA1068" s="24"/>
      <c r="AB1068" s="24"/>
      <c r="AC1068" s="24"/>
      <c r="AD1068" s="24"/>
      <c r="AE1068" s="24"/>
      <c r="AF1068" s="24"/>
      <c r="AG1068" s="24"/>
      <c r="AH1068" s="24"/>
      <c r="AI1068" s="24"/>
      <c r="AJ1068" s="24"/>
      <c r="AK1068" s="24"/>
      <c r="AL1068" s="24"/>
      <c r="AM1068" s="24"/>
      <c r="AN1068" s="24"/>
      <c r="AO1068" s="24"/>
    </row>
    <row r="1069" spans="2:41" x14ac:dyDescent="0.25">
      <c r="B1069" s="340">
        <v>64710</v>
      </c>
      <c r="C1069" s="340" t="s">
        <v>3429</v>
      </c>
      <c r="D1069" s="340" t="s">
        <v>1590</v>
      </c>
      <c r="E1069" s="349" t="str">
        <f>HYPERLINK(Table20[[#This Row],[Map Link]],Table20[[#This Row],[Map Text]])</f>
        <v>Open Map</v>
      </c>
      <c r="F1069" s="340" t="s">
        <v>837</v>
      </c>
      <c r="G1069" s="340" t="s">
        <v>826</v>
      </c>
      <c r="H1069" s="340">
        <v>54.616407000000002</v>
      </c>
      <c r="I1069" s="340">
        <v>-131.068387</v>
      </c>
      <c r="J1069" s="340" t="s">
        <v>1591</v>
      </c>
      <c r="K1069" s="340" t="s">
        <v>3430</v>
      </c>
      <c r="L1069" s="348" t="s">
        <v>181</v>
      </c>
      <c r="M1069" s="340"/>
      <c r="N1069" s="340"/>
      <c r="O1069" s="340"/>
      <c r="Y1069" s="24"/>
      <c r="Z1069" s="24"/>
      <c r="AA1069" s="24"/>
      <c r="AB1069" s="24"/>
      <c r="AC1069" s="24"/>
      <c r="AD1069" s="24"/>
      <c r="AE1069" s="24"/>
      <c r="AF1069" s="24"/>
      <c r="AG1069" s="24"/>
      <c r="AH1069" s="24"/>
      <c r="AI1069" s="24"/>
      <c r="AJ1069" s="24"/>
      <c r="AK1069" s="24"/>
      <c r="AL1069" s="24"/>
      <c r="AM1069" s="24"/>
      <c r="AN1069" s="24"/>
      <c r="AO1069" s="24"/>
    </row>
    <row r="1070" spans="2:41" x14ac:dyDescent="0.25">
      <c r="B1070" s="340">
        <v>30137</v>
      </c>
      <c r="C1070" s="340" t="s">
        <v>561</v>
      </c>
      <c r="D1070" s="340" t="s">
        <v>1728</v>
      </c>
      <c r="E1070" s="349" t="str">
        <f>HYPERLINK(Table20[[#This Row],[Map Link]],Table20[[#This Row],[Map Text]])</f>
        <v>Open Map</v>
      </c>
      <c r="F1070" s="340" t="s">
        <v>524</v>
      </c>
      <c r="G1070" s="340" t="s">
        <v>495</v>
      </c>
      <c r="H1070" s="340">
        <v>51.642778</v>
      </c>
      <c r="I1070" s="340">
        <v>-121.295556</v>
      </c>
      <c r="J1070" s="340" t="s">
        <v>1591</v>
      </c>
      <c r="K1070" s="340" t="s">
        <v>3431</v>
      </c>
      <c r="L1070" s="348" t="s">
        <v>103</v>
      </c>
      <c r="M1070" s="340"/>
      <c r="N1070" s="340"/>
      <c r="O1070" s="340"/>
      <c r="Y1070" s="24"/>
      <c r="Z1070" s="24"/>
      <c r="AA1070" s="24"/>
      <c r="AB1070" s="24"/>
      <c r="AC1070" s="24"/>
      <c r="AD1070" s="24"/>
      <c r="AE1070" s="24"/>
      <c r="AF1070" s="24"/>
      <c r="AG1070" s="24"/>
      <c r="AH1070" s="24"/>
      <c r="AI1070" s="24"/>
      <c r="AJ1070" s="24"/>
      <c r="AK1070" s="24"/>
      <c r="AL1070" s="24"/>
      <c r="AM1070" s="24"/>
      <c r="AN1070" s="24"/>
      <c r="AO1070" s="24"/>
    </row>
    <row r="1071" spans="2:41" x14ac:dyDescent="0.25">
      <c r="B1071" s="340">
        <v>40759</v>
      </c>
      <c r="C1071" s="340" t="s">
        <v>560</v>
      </c>
      <c r="D1071" s="340" t="s">
        <v>1597</v>
      </c>
      <c r="E1071" s="349" t="str">
        <f>HYPERLINK(Table20[[#This Row],[Map Link]],Table20[[#This Row],[Map Text]])</f>
        <v>Open Map</v>
      </c>
      <c r="F1071" s="340" t="s">
        <v>524</v>
      </c>
      <c r="G1071" s="340" t="s">
        <v>495</v>
      </c>
      <c r="H1071" s="340">
        <v>51.699832999999998</v>
      </c>
      <c r="I1071" s="340">
        <v>-121.31796799999999</v>
      </c>
      <c r="J1071" s="340" t="s">
        <v>1591</v>
      </c>
      <c r="K1071" s="340" t="s">
        <v>3432</v>
      </c>
      <c r="L1071" s="348" t="s">
        <v>103</v>
      </c>
      <c r="M1071" s="340"/>
      <c r="N1071" s="340"/>
      <c r="O1071" s="340"/>
      <c r="Y1071" s="24"/>
      <c r="Z1071" s="24"/>
      <c r="AA1071" s="24"/>
      <c r="AB1071" s="24"/>
      <c r="AC1071" s="24"/>
      <c r="AD1071" s="24"/>
      <c r="AE1071" s="24"/>
      <c r="AF1071" s="24"/>
      <c r="AG1071" s="24"/>
      <c r="AH1071" s="24"/>
      <c r="AI1071" s="24"/>
      <c r="AJ1071" s="24"/>
      <c r="AK1071" s="24"/>
      <c r="AL1071" s="24"/>
      <c r="AM1071" s="24"/>
      <c r="AN1071" s="24"/>
      <c r="AO1071" s="24"/>
    </row>
    <row r="1072" spans="2:41" x14ac:dyDescent="0.25">
      <c r="B1072" s="340">
        <v>40755</v>
      </c>
      <c r="C1072" s="340" t="s">
        <v>559</v>
      </c>
      <c r="D1072" s="340" t="s">
        <v>1036</v>
      </c>
      <c r="E1072" s="349" t="str">
        <f>HYPERLINK(Table20[[#This Row],[Map Link]],Table20[[#This Row],[Map Text]])</f>
        <v>Open Map</v>
      </c>
      <c r="F1072" s="340" t="s">
        <v>524</v>
      </c>
      <c r="G1072" s="340" t="s">
        <v>495</v>
      </c>
      <c r="H1072" s="340">
        <v>51.749834</v>
      </c>
      <c r="I1072" s="340">
        <v>-121.351304</v>
      </c>
      <c r="J1072" s="340" t="s">
        <v>1591</v>
      </c>
      <c r="K1072" s="340" t="s">
        <v>3433</v>
      </c>
      <c r="L1072" s="348" t="s">
        <v>103</v>
      </c>
      <c r="M1072" s="340"/>
      <c r="N1072" s="340"/>
      <c r="O1072" s="340"/>
      <c r="Y1072" s="24"/>
      <c r="Z1072" s="24"/>
      <c r="AA1072" s="24"/>
      <c r="AB1072" s="24"/>
      <c r="AC1072" s="24"/>
      <c r="AD1072" s="24"/>
      <c r="AE1072" s="24"/>
      <c r="AF1072" s="24"/>
      <c r="AG1072" s="24"/>
      <c r="AH1072" s="24"/>
      <c r="AI1072" s="24"/>
      <c r="AJ1072" s="24"/>
      <c r="AK1072" s="24"/>
      <c r="AL1072" s="24"/>
      <c r="AM1072" s="24"/>
      <c r="AN1072" s="24"/>
      <c r="AO1072" s="24"/>
    </row>
    <row r="1073" spans="2:41" x14ac:dyDescent="0.25">
      <c r="B1073" s="340">
        <v>30140</v>
      </c>
      <c r="C1073" s="340" t="s">
        <v>3434</v>
      </c>
      <c r="D1073" s="340" t="s">
        <v>1597</v>
      </c>
      <c r="E1073" s="349" t="str">
        <f>HYPERLINK(Table20[[#This Row],[Map Link]],Table20[[#This Row],[Map Text]])</f>
        <v>Open Map</v>
      </c>
      <c r="F1073" s="340" t="s">
        <v>524</v>
      </c>
      <c r="G1073" s="340" t="s">
        <v>495</v>
      </c>
      <c r="H1073" s="340">
        <v>51.766500000000001</v>
      </c>
      <c r="I1073" s="340">
        <v>-121.38463900000001</v>
      </c>
      <c r="J1073" s="340" t="s">
        <v>1591</v>
      </c>
      <c r="K1073" s="340" t="s">
        <v>3435</v>
      </c>
      <c r="L1073" s="348" t="s">
        <v>103</v>
      </c>
      <c r="M1073" s="340"/>
      <c r="N1073" s="340"/>
      <c r="O1073" s="340"/>
      <c r="Y1073" s="24"/>
      <c r="Z1073" s="24"/>
      <c r="AA1073" s="24"/>
      <c r="AB1073" s="24"/>
      <c r="AC1073" s="24"/>
      <c r="AD1073" s="24"/>
      <c r="AE1073" s="24"/>
      <c r="AF1073" s="24"/>
      <c r="AG1073" s="24"/>
      <c r="AH1073" s="24"/>
      <c r="AI1073" s="24"/>
      <c r="AJ1073" s="24"/>
      <c r="AK1073" s="24"/>
      <c r="AL1073" s="24"/>
      <c r="AM1073" s="24"/>
      <c r="AN1073" s="24"/>
      <c r="AO1073" s="24"/>
    </row>
    <row r="1074" spans="2:41" x14ac:dyDescent="0.25">
      <c r="B1074" s="340">
        <v>30142</v>
      </c>
      <c r="C1074" s="340" t="s">
        <v>3436</v>
      </c>
      <c r="D1074" s="340" t="s">
        <v>1597</v>
      </c>
      <c r="E1074" s="349" t="str">
        <f>HYPERLINK(Table20[[#This Row],[Map Link]],Table20[[#This Row],[Map Text]])</f>
        <v>Open Map</v>
      </c>
      <c r="F1074" s="340" t="s">
        <v>524</v>
      </c>
      <c r="G1074" s="340" t="s">
        <v>495</v>
      </c>
      <c r="H1074" s="340">
        <v>51.799833</v>
      </c>
      <c r="I1074" s="340">
        <v>-121.434642</v>
      </c>
      <c r="J1074" s="340" t="s">
        <v>1591</v>
      </c>
      <c r="K1074" s="340" t="s">
        <v>3437</v>
      </c>
      <c r="L1074" s="348" t="s">
        <v>103</v>
      </c>
      <c r="M1074" s="340"/>
      <c r="N1074" s="340"/>
      <c r="O1074" s="340"/>
      <c r="Y1074" s="24"/>
      <c r="Z1074" s="24"/>
      <c r="AA1074" s="24"/>
      <c r="AB1074" s="24"/>
      <c r="AC1074" s="24"/>
      <c r="AD1074" s="24"/>
      <c r="AE1074" s="24"/>
      <c r="AF1074" s="24"/>
      <c r="AG1074" s="24"/>
      <c r="AH1074" s="24"/>
      <c r="AI1074" s="24"/>
      <c r="AJ1074" s="24"/>
      <c r="AK1074" s="24"/>
      <c r="AL1074" s="24"/>
      <c r="AM1074" s="24"/>
      <c r="AN1074" s="24"/>
      <c r="AO1074" s="24"/>
    </row>
    <row r="1075" spans="2:41" x14ac:dyDescent="0.25">
      <c r="B1075" s="340">
        <v>40768</v>
      </c>
      <c r="C1075" s="340" t="s">
        <v>557</v>
      </c>
      <c r="D1075" s="340" t="s">
        <v>1597</v>
      </c>
      <c r="E1075" s="349" t="str">
        <f>HYPERLINK(Table20[[#This Row],[Map Link]],Table20[[#This Row],[Map Text]])</f>
        <v>Open Map</v>
      </c>
      <c r="F1075" s="340" t="s">
        <v>524</v>
      </c>
      <c r="G1075" s="340" t="s">
        <v>495</v>
      </c>
      <c r="H1075" s="340">
        <v>51.849831999999999</v>
      </c>
      <c r="I1075" s="340">
        <v>-121.601316</v>
      </c>
      <c r="J1075" s="340" t="s">
        <v>1591</v>
      </c>
      <c r="K1075" s="340" t="s">
        <v>3438</v>
      </c>
      <c r="L1075" s="348" t="s">
        <v>103</v>
      </c>
      <c r="M1075" s="340"/>
      <c r="N1075" s="340"/>
      <c r="O1075" s="340"/>
      <c r="Y1075" s="24"/>
      <c r="Z1075" s="24"/>
      <c r="AA1075" s="24"/>
      <c r="AB1075" s="24"/>
      <c r="AC1075" s="24"/>
      <c r="AD1075" s="24"/>
      <c r="AE1075" s="24"/>
      <c r="AF1075" s="24"/>
      <c r="AG1075" s="24"/>
      <c r="AH1075" s="24"/>
      <c r="AI1075" s="24"/>
      <c r="AJ1075" s="24"/>
      <c r="AK1075" s="24"/>
      <c r="AL1075" s="24"/>
      <c r="AM1075" s="24"/>
      <c r="AN1075" s="24"/>
      <c r="AO1075" s="24"/>
    </row>
    <row r="1076" spans="2:41" x14ac:dyDescent="0.25">
      <c r="B1076" s="340">
        <v>40767</v>
      </c>
      <c r="C1076" s="340" t="s">
        <v>3439</v>
      </c>
      <c r="D1076" s="340" t="s">
        <v>1597</v>
      </c>
      <c r="E1076" s="349" t="str">
        <f>HYPERLINK(Table20[[#This Row],[Map Link]],Table20[[#This Row],[Map Text]])</f>
        <v>Open Map</v>
      </c>
      <c r="F1076" s="340" t="s">
        <v>524</v>
      </c>
      <c r="G1076" s="340" t="s">
        <v>495</v>
      </c>
      <c r="H1076" s="340">
        <v>51.883164000000001</v>
      </c>
      <c r="I1076" s="340">
        <v>-121.667985</v>
      </c>
      <c r="J1076" s="340" t="s">
        <v>1591</v>
      </c>
      <c r="K1076" s="340" t="s">
        <v>3440</v>
      </c>
      <c r="L1076" s="348" t="s">
        <v>103</v>
      </c>
      <c r="M1076" s="340"/>
      <c r="N1076" s="340"/>
      <c r="O1076" s="340"/>
      <c r="Y1076" s="24"/>
      <c r="Z1076" s="24"/>
      <c r="AA1076" s="24"/>
      <c r="AB1076" s="24"/>
      <c r="AC1076" s="24"/>
      <c r="AD1076" s="24"/>
      <c r="AE1076" s="24"/>
      <c r="AF1076" s="24"/>
      <c r="AG1076" s="24"/>
      <c r="AH1076" s="24"/>
      <c r="AI1076" s="24"/>
      <c r="AJ1076" s="24"/>
      <c r="AK1076" s="24"/>
      <c r="AL1076" s="24"/>
      <c r="AM1076" s="24"/>
      <c r="AN1076" s="24"/>
      <c r="AO1076" s="24"/>
    </row>
    <row r="1077" spans="2:41" x14ac:dyDescent="0.25">
      <c r="B1077" s="340">
        <v>40763</v>
      </c>
      <c r="C1077" s="340" t="s">
        <v>555</v>
      </c>
      <c r="D1077" s="340" t="s">
        <v>1036</v>
      </c>
      <c r="E1077" s="349" t="str">
        <f>HYPERLINK(Table20[[#This Row],[Map Link]],Table20[[#This Row],[Map Text]])</f>
        <v>Open Map</v>
      </c>
      <c r="F1077" s="340" t="s">
        <v>524</v>
      </c>
      <c r="G1077" s="340" t="s">
        <v>495</v>
      </c>
      <c r="H1077" s="340">
        <v>51.999830000000003</v>
      </c>
      <c r="I1077" s="340">
        <v>-121.851328</v>
      </c>
      <c r="J1077" s="340" t="s">
        <v>1591</v>
      </c>
      <c r="K1077" s="340" t="s">
        <v>3441</v>
      </c>
      <c r="L1077" s="348" t="s">
        <v>103</v>
      </c>
      <c r="M1077" s="340"/>
      <c r="N1077" s="340"/>
      <c r="O1077" s="340"/>
      <c r="Y1077" s="24"/>
      <c r="Z1077" s="24"/>
      <c r="AA1077" s="24"/>
      <c r="AB1077" s="24"/>
      <c r="AC1077" s="24"/>
      <c r="AD1077" s="24"/>
      <c r="AE1077" s="24"/>
      <c r="AF1077" s="24"/>
      <c r="AG1077" s="24"/>
      <c r="AH1077" s="24"/>
      <c r="AI1077" s="24"/>
      <c r="AJ1077" s="24"/>
      <c r="AK1077" s="24"/>
      <c r="AL1077" s="24"/>
      <c r="AM1077" s="24"/>
      <c r="AN1077" s="24"/>
      <c r="AO1077" s="24"/>
    </row>
    <row r="1078" spans="2:41" x14ac:dyDescent="0.25">
      <c r="B1078" s="340">
        <v>40758</v>
      </c>
      <c r="C1078" s="340" t="s">
        <v>543</v>
      </c>
      <c r="D1078" s="340" t="s">
        <v>1036</v>
      </c>
      <c r="E1078" s="349" t="str">
        <f>HYPERLINK(Table20[[#This Row],[Map Link]],Table20[[#This Row],[Map Text]])</f>
        <v>Open Map</v>
      </c>
      <c r="F1078" s="340" t="s">
        <v>524</v>
      </c>
      <c r="G1078" s="340" t="s">
        <v>495</v>
      </c>
      <c r="H1078" s="340">
        <v>52.105556</v>
      </c>
      <c r="I1078" s="340">
        <v>-121.927778</v>
      </c>
      <c r="J1078" s="340" t="s">
        <v>1591</v>
      </c>
      <c r="K1078" s="340" t="s">
        <v>3442</v>
      </c>
      <c r="L1078" s="348" t="s">
        <v>103</v>
      </c>
      <c r="M1078" s="340"/>
      <c r="N1078" s="340"/>
      <c r="O1078" s="340"/>
      <c r="Y1078" s="24"/>
      <c r="Z1078" s="24"/>
      <c r="AA1078" s="24"/>
      <c r="AB1078" s="24"/>
      <c r="AC1078" s="24"/>
      <c r="AD1078" s="24"/>
      <c r="AE1078" s="24"/>
      <c r="AF1078" s="24"/>
      <c r="AG1078" s="24"/>
      <c r="AH1078" s="24"/>
      <c r="AI1078" s="24"/>
      <c r="AJ1078" s="24"/>
      <c r="AK1078" s="24"/>
      <c r="AL1078" s="24"/>
      <c r="AM1078" s="24"/>
      <c r="AN1078" s="24"/>
      <c r="AO1078" s="24"/>
    </row>
    <row r="1079" spans="2:41" x14ac:dyDescent="0.25">
      <c r="B1079" s="340">
        <v>30205</v>
      </c>
      <c r="C1079" s="340" t="s">
        <v>570</v>
      </c>
      <c r="D1079" s="340" t="s">
        <v>1036</v>
      </c>
      <c r="E1079" s="349" t="str">
        <f>HYPERLINK(Table20[[#This Row],[Map Link]],Table20[[#This Row],[Map Text]])</f>
        <v>Open Map</v>
      </c>
      <c r="F1079" s="340" t="s">
        <v>524</v>
      </c>
      <c r="G1079" s="340" t="s">
        <v>495</v>
      </c>
      <c r="H1079" s="340">
        <v>51.566499</v>
      </c>
      <c r="I1079" s="340">
        <v>-121.334632</v>
      </c>
      <c r="J1079" s="340" t="s">
        <v>1591</v>
      </c>
      <c r="K1079" s="340" t="s">
        <v>3443</v>
      </c>
      <c r="L1079" s="348" t="s">
        <v>103</v>
      </c>
      <c r="M1079" s="340"/>
      <c r="N1079" s="340"/>
      <c r="O1079" s="340"/>
      <c r="Y1079" s="24"/>
      <c r="Z1079" s="24"/>
      <c r="AA1079" s="24"/>
      <c r="AB1079" s="24"/>
      <c r="AC1079" s="24"/>
      <c r="AD1079" s="24"/>
      <c r="AE1079" s="24"/>
      <c r="AF1079" s="24"/>
      <c r="AG1079" s="24"/>
      <c r="AH1079" s="24"/>
      <c r="AI1079" s="24"/>
      <c r="AJ1079" s="24"/>
      <c r="AK1079" s="24"/>
      <c r="AL1079" s="24"/>
      <c r="AM1079" s="24"/>
      <c r="AN1079" s="24"/>
      <c r="AO1079" s="24"/>
    </row>
    <row r="1080" spans="2:41" x14ac:dyDescent="0.25">
      <c r="B1080" s="340">
        <v>65106</v>
      </c>
      <c r="C1080" s="340" t="s">
        <v>3444</v>
      </c>
      <c r="D1080" s="340" t="s">
        <v>1590</v>
      </c>
      <c r="E1080" s="349" t="str">
        <f>HYPERLINK(Table20[[#This Row],[Map Link]],Table20[[#This Row],[Map Text]])</f>
        <v>Open Map</v>
      </c>
      <c r="F1080" s="340" t="s">
        <v>524</v>
      </c>
      <c r="G1080" s="340" t="s">
        <v>495</v>
      </c>
      <c r="H1080" s="340">
        <v>52.566459999999999</v>
      </c>
      <c r="I1080" s="340">
        <v>-125.40146300000001</v>
      </c>
      <c r="J1080" s="340" t="s">
        <v>1591</v>
      </c>
      <c r="K1080" s="340" t="s">
        <v>3445</v>
      </c>
      <c r="L1080" s="348" t="s">
        <v>181</v>
      </c>
      <c r="M1080" s="340"/>
      <c r="N1080" s="340"/>
      <c r="O1080" s="340"/>
      <c r="Y1080" s="24"/>
      <c r="Z1080" s="24"/>
      <c r="AA1080" s="24"/>
      <c r="AB1080" s="24"/>
      <c r="AC1080" s="24"/>
      <c r="AD1080" s="24"/>
      <c r="AE1080" s="24"/>
      <c r="AF1080" s="24"/>
      <c r="AG1080" s="24"/>
      <c r="AH1080" s="24"/>
      <c r="AI1080" s="24"/>
      <c r="AJ1080" s="24"/>
      <c r="AK1080" s="24"/>
      <c r="AL1080" s="24"/>
      <c r="AM1080" s="24"/>
      <c r="AN1080" s="24"/>
      <c r="AO1080" s="24"/>
    </row>
    <row r="1081" spans="2:41" x14ac:dyDescent="0.25">
      <c r="B1081" s="340">
        <v>64652</v>
      </c>
      <c r="C1081" s="340" t="s">
        <v>3446</v>
      </c>
      <c r="D1081" s="340" t="s">
        <v>1590</v>
      </c>
      <c r="E1081" s="349" t="str">
        <f>HYPERLINK(Table20[[#This Row],[Map Link]],Table20[[#This Row],[Map Text]])</f>
        <v>Open Map</v>
      </c>
      <c r="F1081" s="340" t="s">
        <v>524</v>
      </c>
      <c r="G1081" s="340" t="s">
        <v>495</v>
      </c>
      <c r="H1081" s="340">
        <v>52.283138999999998</v>
      </c>
      <c r="I1081" s="340">
        <v>-124.162525</v>
      </c>
      <c r="J1081" s="340" t="s">
        <v>1591</v>
      </c>
      <c r="K1081" s="340" t="s">
        <v>3447</v>
      </c>
      <c r="L1081" s="348" t="s">
        <v>181</v>
      </c>
      <c r="M1081" s="340"/>
      <c r="N1081" s="340"/>
      <c r="O1081" s="340"/>
      <c r="Y1081" s="24"/>
      <c r="Z1081" s="24"/>
      <c r="AA1081" s="24"/>
      <c r="AB1081" s="24"/>
      <c r="AC1081" s="24"/>
      <c r="AD1081" s="24"/>
      <c r="AE1081" s="24"/>
      <c r="AF1081" s="24"/>
      <c r="AG1081" s="24"/>
      <c r="AH1081" s="24"/>
      <c r="AI1081" s="24"/>
      <c r="AJ1081" s="24"/>
      <c r="AK1081" s="24"/>
      <c r="AL1081" s="24"/>
      <c r="AM1081" s="24"/>
      <c r="AN1081" s="24"/>
      <c r="AO1081" s="24"/>
    </row>
    <row r="1082" spans="2:41" x14ac:dyDescent="0.25">
      <c r="B1082" s="340">
        <v>754</v>
      </c>
      <c r="C1082" s="340" t="s">
        <v>3448</v>
      </c>
      <c r="D1082" s="340" t="s">
        <v>1036</v>
      </c>
      <c r="E1082" s="349" t="str">
        <f>HYPERLINK(Table20[[#This Row],[Map Link]],Table20[[#This Row],[Map Text]])</f>
        <v>Open Map</v>
      </c>
      <c r="F1082" s="340" t="s">
        <v>524</v>
      </c>
      <c r="G1082" s="340" t="s">
        <v>495</v>
      </c>
      <c r="H1082" s="340">
        <v>52.633163000000003</v>
      </c>
      <c r="I1082" s="340">
        <v>-122.451368</v>
      </c>
      <c r="J1082" s="340" t="s">
        <v>1591</v>
      </c>
      <c r="K1082" s="340" t="s">
        <v>3449</v>
      </c>
      <c r="L1082" s="348" t="s">
        <v>103</v>
      </c>
      <c r="M1082" s="340"/>
      <c r="N1082" s="340"/>
      <c r="O1082" s="340"/>
      <c r="Y1082" s="24"/>
      <c r="Z1082" s="24"/>
      <c r="AA1082" s="24"/>
      <c r="AB1082" s="24"/>
      <c r="AC1082" s="24"/>
      <c r="AD1082" s="24"/>
      <c r="AE1082" s="24"/>
      <c r="AF1082" s="24"/>
      <c r="AG1082" s="24"/>
      <c r="AH1082" s="24"/>
      <c r="AI1082" s="24"/>
      <c r="AJ1082" s="24"/>
      <c r="AK1082" s="24"/>
      <c r="AL1082" s="24"/>
      <c r="AM1082" s="24"/>
      <c r="AN1082" s="24"/>
      <c r="AO1082" s="24"/>
    </row>
    <row r="1083" spans="2:41" x14ac:dyDescent="0.25">
      <c r="B1083" s="340">
        <v>64665</v>
      </c>
      <c r="C1083" s="340" t="s">
        <v>3450</v>
      </c>
      <c r="D1083" s="340" t="s">
        <v>1590</v>
      </c>
      <c r="E1083" s="349" t="str">
        <f>HYPERLINK(Table20[[#This Row],[Map Link]],Table20[[#This Row],[Map Text]])</f>
        <v>Open Map</v>
      </c>
      <c r="F1083" s="340" t="s">
        <v>524</v>
      </c>
      <c r="G1083" s="340" t="s">
        <v>495</v>
      </c>
      <c r="H1083" s="340">
        <v>52.549827999999998</v>
      </c>
      <c r="I1083" s="340">
        <v>-122.46803199999999</v>
      </c>
      <c r="J1083" s="340" t="s">
        <v>1591</v>
      </c>
      <c r="K1083" s="340" t="s">
        <v>3451</v>
      </c>
      <c r="L1083" s="348" t="s">
        <v>181</v>
      </c>
      <c r="M1083" s="340"/>
      <c r="N1083" s="340"/>
      <c r="O1083" s="340"/>
      <c r="Y1083" s="24"/>
      <c r="Z1083" s="24"/>
      <c r="AA1083" s="24"/>
      <c r="AB1083" s="24"/>
      <c r="AC1083" s="24"/>
      <c r="AD1083" s="24"/>
      <c r="AE1083" s="24"/>
      <c r="AF1083" s="24"/>
      <c r="AG1083" s="24"/>
      <c r="AH1083" s="24"/>
      <c r="AI1083" s="24"/>
      <c r="AJ1083" s="24"/>
      <c r="AK1083" s="24"/>
      <c r="AL1083" s="24"/>
      <c r="AM1083" s="24"/>
      <c r="AN1083" s="24"/>
      <c r="AO1083" s="24"/>
    </row>
    <row r="1084" spans="2:41" x14ac:dyDescent="0.25">
      <c r="B1084" s="340">
        <v>64646</v>
      </c>
      <c r="C1084" s="340" t="s">
        <v>3452</v>
      </c>
      <c r="D1084" s="340" t="s">
        <v>1590</v>
      </c>
      <c r="E1084" s="349" t="str">
        <f>HYPERLINK(Table20[[#This Row],[Map Link]],Table20[[#This Row],[Map Text]])</f>
        <v>Open Map</v>
      </c>
      <c r="F1084" s="340" t="s">
        <v>524</v>
      </c>
      <c r="G1084" s="340" t="s">
        <v>495</v>
      </c>
      <c r="H1084" s="340">
        <v>52.666494</v>
      </c>
      <c r="I1084" s="340">
        <v>-122.60137400000001</v>
      </c>
      <c r="J1084" s="340" t="s">
        <v>1591</v>
      </c>
      <c r="K1084" s="340" t="s">
        <v>3453</v>
      </c>
      <c r="L1084" s="348" t="s">
        <v>181</v>
      </c>
      <c r="M1084" s="340"/>
      <c r="N1084" s="340"/>
      <c r="O1084" s="340"/>
      <c r="Y1084" s="24"/>
      <c r="Z1084" s="24"/>
      <c r="AA1084" s="24"/>
      <c r="AB1084" s="24"/>
      <c r="AC1084" s="24"/>
      <c r="AD1084" s="24"/>
      <c r="AE1084" s="24"/>
      <c r="AF1084" s="24"/>
      <c r="AG1084" s="24"/>
      <c r="AH1084" s="24"/>
      <c r="AI1084" s="24"/>
      <c r="AJ1084" s="24"/>
      <c r="AK1084" s="24"/>
      <c r="AL1084" s="24"/>
      <c r="AM1084" s="24"/>
      <c r="AN1084" s="24"/>
      <c r="AO1084" s="24"/>
    </row>
    <row r="1085" spans="2:41" x14ac:dyDescent="0.25">
      <c r="B1085" s="340">
        <v>64647</v>
      </c>
      <c r="C1085" s="340" t="s">
        <v>3454</v>
      </c>
      <c r="D1085" s="340" t="s">
        <v>1590</v>
      </c>
      <c r="E1085" s="349" t="str">
        <f>HYPERLINK(Table20[[#This Row],[Map Link]],Table20[[#This Row],[Map Text]])</f>
        <v>Open Map</v>
      </c>
      <c r="F1085" s="340" t="s">
        <v>524</v>
      </c>
      <c r="G1085" s="340" t="s">
        <v>495</v>
      </c>
      <c r="H1085" s="340">
        <v>52.633161000000001</v>
      </c>
      <c r="I1085" s="340">
        <v>-122.61803999999999</v>
      </c>
      <c r="J1085" s="340" t="s">
        <v>1591</v>
      </c>
      <c r="K1085" s="340" t="s">
        <v>3455</v>
      </c>
      <c r="L1085" s="348" t="s">
        <v>181</v>
      </c>
      <c r="M1085" s="340"/>
      <c r="N1085" s="340"/>
      <c r="O1085" s="340"/>
      <c r="Y1085" s="24"/>
      <c r="Z1085" s="24"/>
      <c r="AA1085" s="24"/>
      <c r="AB1085" s="24"/>
      <c r="AC1085" s="24"/>
      <c r="AD1085" s="24"/>
      <c r="AE1085" s="24"/>
      <c r="AF1085" s="24"/>
      <c r="AG1085" s="24"/>
      <c r="AH1085" s="24"/>
      <c r="AI1085" s="24"/>
      <c r="AJ1085" s="24"/>
      <c r="AK1085" s="24"/>
      <c r="AL1085" s="24"/>
      <c r="AM1085" s="24"/>
      <c r="AN1085" s="24"/>
      <c r="AO1085" s="24"/>
    </row>
    <row r="1086" spans="2:41" x14ac:dyDescent="0.25">
      <c r="B1086" s="340">
        <v>64645</v>
      </c>
      <c r="C1086" s="340" t="s">
        <v>3456</v>
      </c>
      <c r="D1086" s="340" t="s">
        <v>1590</v>
      </c>
      <c r="E1086" s="349" t="str">
        <f>HYPERLINK(Table20[[#This Row],[Map Link]],Table20[[#This Row],[Map Text]])</f>
        <v>Open Map</v>
      </c>
      <c r="F1086" s="340" t="s">
        <v>524</v>
      </c>
      <c r="G1086" s="340" t="s">
        <v>495</v>
      </c>
      <c r="H1086" s="340">
        <v>52.516495999999997</v>
      </c>
      <c r="I1086" s="340">
        <v>-122.318026</v>
      </c>
      <c r="J1086" s="340" t="s">
        <v>1591</v>
      </c>
      <c r="K1086" s="340" t="s">
        <v>3457</v>
      </c>
      <c r="L1086" s="348" t="s">
        <v>181</v>
      </c>
      <c r="M1086" s="340"/>
      <c r="N1086" s="340"/>
      <c r="O1086" s="340"/>
      <c r="Y1086" s="24"/>
      <c r="Z1086" s="24"/>
      <c r="AA1086" s="24"/>
      <c r="AB1086" s="24"/>
      <c r="AC1086" s="24"/>
      <c r="AD1086" s="24"/>
      <c r="AE1086" s="24"/>
      <c r="AF1086" s="24"/>
      <c r="AG1086" s="24"/>
      <c r="AH1086" s="24"/>
      <c r="AI1086" s="24"/>
      <c r="AJ1086" s="24"/>
      <c r="AK1086" s="24"/>
      <c r="AL1086" s="24"/>
      <c r="AM1086" s="24"/>
      <c r="AN1086" s="24"/>
      <c r="AO1086" s="24"/>
    </row>
    <row r="1087" spans="2:41" x14ac:dyDescent="0.25">
      <c r="B1087" s="340">
        <v>59985</v>
      </c>
      <c r="C1087" s="340" t="s">
        <v>3458</v>
      </c>
      <c r="D1087" s="340" t="s">
        <v>1590</v>
      </c>
      <c r="E1087" s="349" t="str">
        <f>HYPERLINK(Table20[[#This Row],[Map Link]],Table20[[#This Row],[Map Text]])</f>
        <v>Open Map</v>
      </c>
      <c r="F1087" s="340" t="s">
        <v>524</v>
      </c>
      <c r="G1087" s="340" t="s">
        <v>495</v>
      </c>
      <c r="H1087" s="340">
        <v>52.56</v>
      </c>
      <c r="I1087" s="340">
        <v>-122.45055600000001</v>
      </c>
      <c r="J1087" s="340" t="s">
        <v>1591</v>
      </c>
      <c r="K1087" s="340" t="s">
        <v>3459</v>
      </c>
      <c r="L1087" s="348" t="s">
        <v>181</v>
      </c>
      <c r="M1087" s="340"/>
      <c r="N1087" s="340"/>
      <c r="O1087" s="340"/>
      <c r="Y1087" s="24"/>
      <c r="Z1087" s="24"/>
      <c r="AA1087" s="24"/>
      <c r="AB1087" s="24"/>
      <c r="AC1087" s="24"/>
      <c r="AD1087" s="24"/>
      <c r="AE1087" s="24"/>
      <c r="AF1087" s="24"/>
      <c r="AG1087" s="24"/>
      <c r="AH1087" s="24"/>
      <c r="AI1087" s="24"/>
      <c r="AJ1087" s="24"/>
      <c r="AK1087" s="24"/>
      <c r="AL1087" s="24"/>
      <c r="AM1087" s="24"/>
      <c r="AN1087" s="24"/>
      <c r="AO1087" s="24"/>
    </row>
    <row r="1088" spans="2:41" x14ac:dyDescent="0.25">
      <c r="B1088" s="340">
        <v>64671</v>
      </c>
      <c r="C1088" s="340" t="s">
        <v>3460</v>
      </c>
      <c r="D1088" s="340" t="s">
        <v>1590</v>
      </c>
      <c r="E1088" s="349" t="str">
        <f>HYPERLINK(Table20[[#This Row],[Map Link]],Table20[[#This Row],[Map Text]])</f>
        <v>Open Map</v>
      </c>
      <c r="F1088" s="340" t="s">
        <v>524</v>
      </c>
      <c r="G1088" s="340" t="s">
        <v>495</v>
      </c>
      <c r="H1088" s="340">
        <v>52.583160999999997</v>
      </c>
      <c r="I1088" s="340">
        <v>-122.501368</v>
      </c>
      <c r="J1088" s="340" t="s">
        <v>1591</v>
      </c>
      <c r="K1088" s="340" t="s">
        <v>3461</v>
      </c>
      <c r="L1088" s="348" t="s">
        <v>181</v>
      </c>
      <c r="M1088" s="340"/>
      <c r="N1088" s="340"/>
      <c r="O1088" s="340"/>
      <c r="Y1088" s="24"/>
      <c r="Z1088" s="24"/>
      <c r="AA1088" s="24"/>
      <c r="AB1088" s="24"/>
      <c r="AC1088" s="24"/>
      <c r="AD1088" s="24"/>
      <c r="AE1088" s="24"/>
      <c r="AF1088" s="24"/>
      <c r="AG1088" s="24"/>
      <c r="AH1088" s="24"/>
      <c r="AI1088" s="24"/>
      <c r="AJ1088" s="24"/>
      <c r="AK1088" s="24"/>
      <c r="AL1088" s="24"/>
      <c r="AM1088" s="24"/>
      <c r="AN1088" s="24"/>
      <c r="AO1088" s="24"/>
    </row>
    <row r="1089" spans="2:41" x14ac:dyDescent="0.25">
      <c r="B1089" s="340">
        <v>64670</v>
      </c>
      <c r="C1089" s="340" t="s">
        <v>3462</v>
      </c>
      <c r="D1089" s="340" t="s">
        <v>1590</v>
      </c>
      <c r="E1089" s="349" t="str">
        <f>HYPERLINK(Table20[[#This Row],[Map Link]],Table20[[#This Row],[Map Text]])</f>
        <v>Open Map</v>
      </c>
      <c r="F1089" s="340" t="s">
        <v>524</v>
      </c>
      <c r="G1089" s="340" t="s">
        <v>495</v>
      </c>
      <c r="H1089" s="340">
        <v>52.566495000000003</v>
      </c>
      <c r="I1089" s="340">
        <v>-122.501367</v>
      </c>
      <c r="J1089" s="340" t="s">
        <v>1591</v>
      </c>
      <c r="K1089" s="340" t="s">
        <v>3463</v>
      </c>
      <c r="L1089" s="348" t="s">
        <v>181</v>
      </c>
      <c r="M1089" s="340"/>
      <c r="N1089" s="340"/>
      <c r="O1089" s="340"/>
      <c r="Y1089" s="24"/>
      <c r="Z1089" s="24"/>
      <c r="AA1089" s="24"/>
      <c r="AB1089" s="24"/>
      <c r="AC1089" s="24"/>
      <c r="AD1089" s="24"/>
      <c r="AE1089" s="24"/>
      <c r="AF1089" s="24"/>
      <c r="AG1089" s="24"/>
      <c r="AH1089" s="24"/>
      <c r="AI1089" s="24"/>
      <c r="AJ1089" s="24"/>
      <c r="AK1089" s="24"/>
      <c r="AL1089" s="24"/>
      <c r="AM1089" s="24"/>
      <c r="AN1089" s="24"/>
      <c r="AO1089" s="24"/>
    </row>
    <row r="1090" spans="2:41" x14ac:dyDescent="0.25">
      <c r="B1090" s="340">
        <v>759</v>
      </c>
      <c r="C1090" s="340" t="s">
        <v>579</v>
      </c>
      <c r="D1090" s="340" t="s">
        <v>1036</v>
      </c>
      <c r="E1090" s="349" t="str">
        <f>HYPERLINK(Table20[[#This Row],[Map Link]],Table20[[#This Row],[Map Text]])</f>
        <v>Open Map</v>
      </c>
      <c r="F1090" s="340" t="s">
        <v>524</v>
      </c>
      <c r="G1090" s="340" t="s">
        <v>495</v>
      </c>
      <c r="H1090" s="340">
        <v>52.083148000000001</v>
      </c>
      <c r="I1090" s="340">
        <v>-123.284712</v>
      </c>
      <c r="J1090" s="340" t="s">
        <v>1591</v>
      </c>
      <c r="K1090" s="340" t="s">
        <v>3464</v>
      </c>
      <c r="L1090" s="348" t="s">
        <v>103</v>
      </c>
      <c r="M1090" s="340"/>
      <c r="N1090" s="340"/>
      <c r="O1090" s="340"/>
      <c r="Y1090" s="24"/>
      <c r="Z1090" s="24"/>
      <c r="AA1090" s="24"/>
      <c r="AB1090" s="24"/>
      <c r="AC1090" s="24"/>
      <c r="AD1090" s="24"/>
      <c r="AE1090" s="24"/>
      <c r="AF1090" s="24"/>
      <c r="AG1090" s="24"/>
      <c r="AH1090" s="24"/>
      <c r="AI1090" s="24"/>
      <c r="AJ1090" s="24"/>
      <c r="AK1090" s="24"/>
      <c r="AL1090" s="24"/>
      <c r="AM1090" s="24"/>
      <c r="AN1090" s="24"/>
      <c r="AO1090" s="24"/>
    </row>
    <row r="1091" spans="2:41" x14ac:dyDescent="0.25">
      <c r="B1091" s="340">
        <v>64440</v>
      </c>
      <c r="C1091" s="340" t="s">
        <v>3465</v>
      </c>
      <c r="D1091" s="340" t="s">
        <v>1590</v>
      </c>
      <c r="E1091" s="349" t="str">
        <f>HYPERLINK(Table20[[#This Row],[Map Link]],Table20[[#This Row],[Map Text]])</f>
        <v>Open Map</v>
      </c>
      <c r="F1091" s="340" t="s">
        <v>524</v>
      </c>
      <c r="G1091" s="340" t="s">
        <v>495</v>
      </c>
      <c r="H1091" s="340">
        <v>52.233137999999997</v>
      </c>
      <c r="I1091" s="340">
        <v>-124.234748</v>
      </c>
      <c r="J1091" s="340" t="s">
        <v>1591</v>
      </c>
      <c r="K1091" s="340" t="s">
        <v>3466</v>
      </c>
      <c r="L1091" s="348" t="s">
        <v>181</v>
      </c>
      <c r="M1091" s="340"/>
      <c r="N1091" s="340"/>
      <c r="O1091" s="340"/>
      <c r="Y1091" s="24"/>
      <c r="Z1091" s="24"/>
      <c r="AA1091" s="24"/>
      <c r="AB1091" s="24"/>
      <c r="AC1091" s="24"/>
      <c r="AD1091" s="24"/>
      <c r="AE1091" s="24"/>
      <c r="AF1091" s="24"/>
      <c r="AG1091" s="24"/>
      <c r="AH1091" s="24"/>
      <c r="AI1091" s="24"/>
      <c r="AJ1091" s="24"/>
      <c r="AK1091" s="24"/>
      <c r="AL1091" s="24"/>
      <c r="AM1091" s="24"/>
      <c r="AN1091" s="24"/>
      <c r="AO1091" s="24"/>
    </row>
    <row r="1092" spans="2:41" x14ac:dyDescent="0.25">
      <c r="B1092" s="340">
        <v>64438</v>
      </c>
      <c r="C1092" s="340" t="s">
        <v>3467</v>
      </c>
      <c r="D1092" s="340" t="s">
        <v>1590</v>
      </c>
      <c r="E1092" s="349" t="str">
        <f>HYPERLINK(Table20[[#This Row],[Map Link]],Table20[[#This Row],[Map Text]])</f>
        <v>Open Map</v>
      </c>
      <c r="F1092" s="340" t="s">
        <v>524</v>
      </c>
      <c r="G1092" s="340" t="s">
        <v>495</v>
      </c>
      <c r="H1092" s="340">
        <v>52.216470000000001</v>
      </c>
      <c r="I1092" s="340">
        <v>-124.28474900000001</v>
      </c>
      <c r="J1092" s="340" t="s">
        <v>1591</v>
      </c>
      <c r="K1092" s="340" t="s">
        <v>3468</v>
      </c>
      <c r="L1092" s="348" t="s">
        <v>181</v>
      </c>
      <c r="M1092" s="340"/>
      <c r="N1092" s="340"/>
      <c r="O1092" s="340"/>
      <c r="Y1092" s="24"/>
      <c r="Z1092" s="24"/>
      <c r="AA1092" s="24"/>
      <c r="AB1092" s="24"/>
      <c r="AC1092" s="24"/>
      <c r="AD1092" s="24"/>
      <c r="AE1092" s="24"/>
      <c r="AF1092" s="24"/>
      <c r="AG1092" s="24"/>
      <c r="AH1092" s="24"/>
      <c r="AI1092" s="24"/>
      <c r="AJ1092" s="24"/>
      <c r="AK1092" s="24"/>
      <c r="AL1092" s="24"/>
      <c r="AM1092" s="24"/>
      <c r="AN1092" s="24"/>
      <c r="AO1092" s="24"/>
    </row>
    <row r="1093" spans="2:41" x14ac:dyDescent="0.25">
      <c r="B1093" s="340">
        <v>64439</v>
      </c>
      <c r="C1093" s="340" t="s">
        <v>3469</v>
      </c>
      <c r="D1093" s="340" t="s">
        <v>1590</v>
      </c>
      <c r="E1093" s="349" t="str">
        <f>HYPERLINK(Table20[[#This Row],[Map Link]],Table20[[#This Row],[Map Text]])</f>
        <v>Open Map</v>
      </c>
      <c r="F1093" s="340" t="s">
        <v>524</v>
      </c>
      <c r="G1093" s="340" t="s">
        <v>495</v>
      </c>
      <c r="H1093" s="340">
        <v>52.199803000000003</v>
      </c>
      <c r="I1093" s="340">
        <v>-124.30141500000001</v>
      </c>
      <c r="J1093" s="340" t="s">
        <v>1591</v>
      </c>
      <c r="K1093" s="340" t="s">
        <v>3470</v>
      </c>
      <c r="L1093" s="348" t="s">
        <v>181</v>
      </c>
      <c r="M1093" s="340"/>
      <c r="N1093" s="340"/>
      <c r="O1093" s="340"/>
      <c r="Y1093" s="24"/>
      <c r="Z1093" s="24"/>
      <c r="AA1093" s="24"/>
      <c r="AB1093" s="24"/>
      <c r="AC1093" s="24"/>
      <c r="AD1093" s="24"/>
      <c r="AE1093" s="24"/>
      <c r="AF1093" s="24"/>
      <c r="AG1093" s="24"/>
      <c r="AH1093" s="24"/>
      <c r="AI1093" s="24"/>
      <c r="AJ1093" s="24"/>
      <c r="AK1093" s="24"/>
      <c r="AL1093" s="24"/>
      <c r="AM1093" s="24"/>
      <c r="AN1093" s="24"/>
      <c r="AO1093" s="24"/>
    </row>
    <row r="1094" spans="2:41" x14ac:dyDescent="0.25">
      <c r="B1094" s="340">
        <v>64444</v>
      </c>
      <c r="C1094" s="340" t="s">
        <v>3471</v>
      </c>
      <c r="D1094" s="340" t="s">
        <v>1590</v>
      </c>
      <c r="E1094" s="349" t="str">
        <f>HYPERLINK(Table20[[#This Row],[Map Link]],Table20[[#This Row],[Map Text]])</f>
        <v>Open Map</v>
      </c>
      <c r="F1094" s="340" t="s">
        <v>524</v>
      </c>
      <c r="G1094" s="340" t="s">
        <v>495</v>
      </c>
      <c r="H1094" s="340">
        <v>52.199803000000003</v>
      </c>
      <c r="I1094" s="340">
        <v>-124.318083</v>
      </c>
      <c r="J1094" s="340" t="s">
        <v>1591</v>
      </c>
      <c r="K1094" s="340" t="s">
        <v>3472</v>
      </c>
      <c r="L1094" s="348" t="s">
        <v>181</v>
      </c>
      <c r="M1094" s="340"/>
      <c r="N1094" s="340"/>
      <c r="O1094" s="340"/>
      <c r="Y1094" s="24"/>
      <c r="Z1094" s="24"/>
      <c r="AA1094" s="24"/>
      <c r="AB1094" s="24"/>
      <c r="AC1094" s="24"/>
      <c r="AD1094" s="24"/>
      <c r="AE1094" s="24"/>
      <c r="AF1094" s="24"/>
      <c r="AG1094" s="24"/>
      <c r="AH1094" s="24"/>
      <c r="AI1094" s="24"/>
      <c r="AJ1094" s="24"/>
      <c r="AK1094" s="24"/>
      <c r="AL1094" s="24"/>
      <c r="AM1094" s="24"/>
      <c r="AN1094" s="24"/>
      <c r="AO1094" s="24"/>
    </row>
    <row r="1095" spans="2:41" x14ac:dyDescent="0.25">
      <c r="B1095" s="340">
        <v>64445</v>
      </c>
      <c r="C1095" s="340" t="s">
        <v>3473</v>
      </c>
      <c r="D1095" s="340" t="s">
        <v>1590</v>
      </c>
      <c r="E1095" s="349" t="str">
        <f>HYPERLINK(Table20[[#This Row],[Map Link]],Table20[[#This Row],[Map Text]])</f>
        <v>Open Map</v>
      </c>
      <c r="F1095" s="340" t="s">
        <v>524</v>
      </c>
      <c r="G1095" s="340" t="s">
        <v>495</v>
      </c>
      <c r="H1095" s="340">
        <v>52.183135999999998</v>
      </c>
      <c r="I1095" s="340">
        <v>-124.318082</v>
      </c>
      <c r="J1095" s="340" t="s">
        <v>1591</v>
      </c>
      <c r="K1095" s="340" t="s">
        <v>3474</v>
      </c>
      <c r="L1095" s="348" t="s">
        <v>181</v>
      </c>
      <c r="M1095" s="340"/>
      <c r="N1095" s="340"/>
      <c r="O1095" s="340"/>
      <c r="Y1095" s="24"/>
      <c r="Z1095" s="24"/>
      <c r="AA1095" s="24"/>
      <c r="AB1095" s="24"/>
      <c r="AC1095" s="24"/>
      <c r="AD1095" s="24"/>
      <c r="AE1095" s="24"/>
      <c r="AF1095" s="24"/>
      <c r="AG1095" s="24"/>
      <c r="AH1095" s="24"/>
      <c r="AI1095" s="24"/>
      <c r="AJ1095" s="24"/>
      <c r="AK1095" s="24"/>
      <c r="AL1095" s="24"/>
      <c r="AM1095" s="24"/>
      <c r="AN1095" s="24"/>
      <c r="AO1095" s="24"/>
    </row>
    <row r="1096" spans="2:41" x14ac:dyDescent="0.25">
      <c r="B1096" s="340">
        <v>64442</v>
      </c>
      <c r="C1096" s="340" t="s">
        <v>3475</v>
      </c>
      <c r="D1096" s="340" t="s">
        <v>1590</v>
      </c>
      <c r="E1096" s="349" t="str">
        <f>HYPERLINK(Table20[[#This Row],[Map Link]],Table20[[#This Row],[Map Text]])</f>
        <v>Open Map</v>
      </c>
      <c r="F1096" s="340" t="s">
        <v>524</v>
      </c>
      <c r="G1096" s="340" t="s">
        <v>495</v>
      </c>
      <c r="H1096" s="340">
        <v>52.199803000000003</v>
      </c>
      <c r="I1096" s="340">
        <v>-124.368084</v>
      </c>
      <c r="J1096" s="340" t="s">
        <v>1591</v>
      </c>
      <c r="K1096" s="340" t="s">
        <v>3476</v>
      </c>
      <c r="L1096" s="348" t="s">
        <v>181</v>
      </c>
      <c r="M1096" s="340"/>
      <c r="N1096" s="340"/>
      <c r="O1096" s="340"/>
      <c r="Y1096" s="24"/>
      <c r="Z1096" s="24"/>
      <c r="AA1096" s="24"/>
      <c r="AB1096" s="24"/>
      <c r="AC1096" s="24"/>
      <c r="AD1096" s="24"/>
      <c r="AE1096" s="24"/>
      <c r="AF1096" s="24"/>
      <c r="AG1096" s="24"/>
      <c r="AH1096" s="24"/>
      <c r="AI1096" s="24"/>
      <c r="AJ1096" s="24"/>
      <c r="AK1096" s="24"/>
      <c r="AL1096" s="24"/>
      <c r="AM1096" s="24"/>
      <c r="AN1096" s="24"/>
      <c r="AO1096" s="24"/>
    </row>
    <row r="1097" spans="2:41" x14ac:dyDescent="0.25">
      <c r="B1097" s="340">
        <v>64443</v>
      </c>
      <c r="C1097" s="340" t="s">
        <v>3477</v>
      </c>
      <c r="D1097" s="340" t="s">
        <v>1590</v>
      </c>
      <c r="E1097" s="349" t="str">
        <f>HYPERLINK(Table20[[#This Row],[Map Link]],Table20[[#This Row],[Map Text]])</f>
        <v>Open Map</v>
      </c>
      <c r="F1097" s="340" t="s">
        <v>524</v>
      </c>
      <c r="G1097" s="340" t="s">
        <v>495</v>
      </c>
      <c r="H1097" s="340">
        <v>52.216468999999996</v>
      </c>
      <c r="I1097" s="340">
        <v>-124.36808499999999</v>
      </c>
      <c r="J1097" s="340" t="s">
        <v>1591</v>
      </c>
      <c r="K1097" s="340" t="s">
        <v>3478</v>
      </c>
      <c r="L1097" s="348" t="s">
        <v>181</v>
      </c>
      <c r="M1097" s="340"/>
      <c r="N1097" s="340"/>
      <c r="O1097" s="340"/>
      <c r="Y1097" s="24"/>
      <c r="Z1097" s="24"/>
      <c r="AA1097" s="24"/>
      <c r="AB1097" s="24"/>
      <c r="AC1097" s="24"/>
      <c r="AD1097" s="24"/>
      <c r="AE1097" s="24"/>
      <c r="AF1097" s="24"/>
      <c r="AG1097" s="24"/>
      <c r="AH1097" s="24"/>
      <c r="AI1097" s="24"/>
      <c r="AJ1097" s="24"/>
      <c r="AK1097" s="24"/>
      <c r="AL1097" s="24"/>
      <c r="AM1097" s="24"/>
      <c r="AN1097" s="24"/>
      <c r="AO1097" s="24"/>
    </row>
    <row r="1098" spans="2:41" x14ac:dyDescent="0.25">
      <c r="B1098" s="340">
        <v>64449</v>
      </c>
      <c r="C1098" s="340" t="s">
        <v>3479</v>
      </c>
      <c r="D1098" s="340" t="s">
        <v>1590</v>
      </c>
      <c r="E1098" s="349" t="str">
        <f>HYPERLINK(Table20[[#This Row],[Map Link]],Table20[[#This Row],[Map Text]])</f>
        <v>Open Map</v>
      </c>
      <c r="F1098" s="340" t="s">
        <v>524</v>
      </c>
      <c r="G1098" s="340" t="s">
        <v>495</v>
      </c>
      <c r="H1098" s="340">
        <v>52.316471999999997</v>
      </c>
      <c r="I1098" s="340">
        <v>-124.251417</v>
      </c>
      <c r="J1098" s="340" t="s">
        <v>1591</v>
      </c>
      <c r="K1098" s="340" t="s">
        <v>3480</v>
      </c>
      <c r="L1098" s="348" t="s">
        <v>181</v>
      </c>
      <c r="M1098" s="340"/>
      <c r="N1098" s="340"/>
      <c r="O1098" s="340"/>
      <c r="Y1098" s="24"/>
      <c r="Z1098" s="24"/>
      <c r="AA1098" s="24"/>
      <c r="AB1098" s="24"/>
      <c r="AC1098" s="24"/>
      <c r="AD1098" s="24"/>
      <c r="AE1098" s="24"/>
      <c r="AF1098" s="24"/>
      <c r="AG1098" s="24"/>
      <c r="AH1098" s="24"/>
      <c r="AI1098" s="24"/>
      <c r="AJ1098" s="24"/>
      <c r="AK1098" s="24"/>
      <c r="AL1098" s="24"/>
      <c r="AM1098" s="24"/>
      <c r="AN1098" s="24"/>
      <c r="AO1098" s="24"/>
    </row>
    <row r="1099" spans="2:41" x14ac:dyDescent="0.25">
      <c r="B1099" s="340">
        <v>64446</v>
      </c>
      <c r="C1099" s="340" t="s">
        <v>3481</v>
      </c>
      <c r="D1099" s="340" t="s">
        <v>1590</v>
      </c>
      <c r="E1099" s="349" t="str">
        <f>HYPERLINK(Table20[[#This Row],[Map Link]],Table20[[#This Row],[Map Text]])</f>
        <v>Open Map</v>
      </c>
      <c r="F1099" s="340" t="s">
        <v>524</v>
      </c>
      <c r="G1099" s="340" t="s">
        <v>495</v>
      </c>
      <c r="H1099" s="340">
        <v>52.299804000000002</v>
      </c>
      <c r="I1099" s="340">
        <v>-124.284751</v>
      </c>
      <c r="J1099" s="340" t="s">
        <v>1591</v>
      </c>
      <c r="K1099" s="340" t="s">
        <v>3482</v>
      </c>
      <c r="L1099" s="348" t="s">
        <v>181</v>
      </c>
      <c r="M1099" s="340"/>
      <c r="N1099" s="340"/>
      <c r="O1099" s="340"/>
      <c r="Y1099" s="24"/>
      <c r="Z1099" s="24"/>
      <c r="AA1099" s="24"/>
      <c r="AB1099" s="24"/>
      <c r="AC1099" s="24"/>
      <c r="AD1099" s="24"/>
      <c r="AE1099" s="24"/>
      <c r="AF1099" s="24"/>
      <c r="AG1099" s="24"/>
      <c r="AH1099" s="24"/>
      <c r="AI1099" s="24"/>
      <c r="AJ1099" s="24"/>
      <c r="AK1099" s="24"/>
      <c r="AL1099" s="24"/>
      <c r="AM1099" s="24"/>
      <c r="AN1099" s="24"/>
      <c r="AO1099" s="24"/>
    </row>
    <row r="1100" spans="2:41" x14ac:dyDescent="0.25">
      <c r="B1100" s="340">
        <v>64447</v>
      </c>
      <c r="C1100" s="340" t="s">
        <v>3483</v>
      </c>
      <c r="D1100" s="340" t="s">
        <v>1590</v>
      </c>
      <c r="E1100" s="349" t="str">
        <f>HYPERLINK(Table20[[#This Row],[Map Link]],Table20[[#This Row],[Map Text]])</f>
        <v>Open Map</v>
      </c>
      <c r="F1100" s="340" t="s">
        <v>524</v>
      </c>
      <c r="G1100" s="340" t="s">
        <v>495</v>
      </c>
      <c r="H1100" s="340">
        <v>52.316471</v>
      </c>
      <c r="I1100" s="340">
        <v>-124.31808599999999</v>
      </c>
      <c r="J1100" s="340" t="s">
        <v>1591</v>
      </c>
      <c r="K1100" s="340" t="s">
        <v>3484</v>
      </c>
      <c r="L1100" s="348" t="s">
        <v>181</v>
      </c>
      <c r="M1100" s="340"/>
      <c r="N1100" s="340"/>
      <c r="O1100" s="340"/>
      <c r="Y1100" s="24"/>
      <c r="Z1100" s="24"/>
      <c r="AA1100" s="24"/>
      <c r="AB1100" s="24"/>
      <c r="AC1100" s="24"/>
      <c r="AD1100" s="24"/>
      <c r="AE1100" s="24"/>
      <c r="AF1100" s="24"/>
      <c r="AG1100" s="24"/>
      <c r="AH1100" s="24"/>
      <c r="AI1100" s="24"/>
      <c r="AJ1100" s="24"/>
      <c r="AK1100" s="24"/>
      <c r="AL1100" s="24"/>
      <c r="AM1100" s="24"/>
      <c r="AN1100" s="24"/>
      <c r="AO1100" s="24"/>
    </row>
    <row r="1101" spans="2:41" x14ac:dyDescent="0.25">
      <c r="B1101" s="340">
        <v>64455</v>
      </c>
      <c r="C1101" s="340" t="s">
        <v>3485</v>
      </c>
      <c r="D1101" s="340" t="s">
        <v>1590</v>
      </c>
      <c r="E1101" s="349" t="str">
        <f>HYPERLINK(Table20[[#This Row],[Map Link]],Table20[[#This Row],[Map Text]])</f>
        <v>Open Map</v>
      </c>
      <c r="F1101" s="340" t="s">
        <v>524</v>
      </c>
      <c r="G1101" s="340" t="s">
        <v>495</v>
      </c>
      <c r="H1101" s="340">
        <v>52.299804000000002</v>
      </c>
      <c r="I1101" s="340">
        <v>-124.33475300000001</v>
      </c>
      <c r="J1101" s="340" t="s">
        <v>1591</v>
      </c>
      <c r="K1101" s="340" t="s">
        <v>3486</v>
      </c>
      <c r="L1101" s="348" t="s">
        <v>181</v>
      </c>
      <c r="M1101" s="340"/>
      <c r="N1101" s="340"/>
      <c r="O1101" s="340"/>
      <c r="Y1101" s="24"/>
      <c r="Z1101" s="24"/>
      <c r="AA1101" s="24"/>
      <c r="AB1101" s="24"/>
      <c r="AC1101" s="24"/>
      <c r="AD1101" s="24"/>
      <c r="AE1101" s="24"/>
      <c r="AF1101" s="24"/>
      <c r="AG1101" s="24"/>
      <c r="AH1101" s="24"/>
      <c r="AI1101" s="24"/>
      <c r="AJ1101" s="24"/>
      <c r="AK1101" s="24"/>
      <c r="AL1101" s="24"/>
      <c r="AM1101" s="24"/>
      <c r="AN1101" s="24"/>
      <c r="AO1101" s="24"/>
    </row>
    <row r="1102" spans="2:41" x14ac:dyDescent="0.25">
      <c r="B1102" s="340">
        <v>64454</v>
      </c>
      <c r="C1102" s="340" t="s">
        <v>3487</v>
      </c>
      <c r="D1102" s="340" t="s">
        <v>1590</v>
      </c>
      <c r="E1102" s="349" t="str">
        <f>HYPERLINK(Table20[[#This Row],[Map Link]],Table20[[#This Row],[Map Text]])</f>
        <v>Open Map</v>
      </c>
      <c r="F1102" s="340" t="s">
        <v>524</v>
      </c>
      <c r="G1102" s="340" t="s">
        <v>495</v>
      </c>
      <c r="H1102" s="340">
        <v>52.299804000000002</v>
      </c>
      <c r="I1102" s="340">
        <v>-124.35142</v>
      </c>
      <c r="J1102" s="340" t="s">
        <v>1591</v>
      </c>
      <c r="K1102" s="340" t="s">
        <v>3488</v>
      </c>
      <c r="L1102" s="348" t="s">
        <v>181</v>
      </c>
      <c r="M1102" s="340"/>
      <c r="N1102" s="340"/>
      <c r="O1102" s="340"/>
      <c r="Y1102" s="24"/>
      <c r="Z1102" s="24"/>
      <c r="AA1102" s="24"/>
      <c r="AB1102" s="24"/>
      <c r="AC1102" s="24"/>
      <c r="AD1102" s="24"/>
      <c r="AE1102" s="24"/>
      <c r="AF1102" s="24"/>
      <c r="AG1102" s="24"/>
      <c r="AH1102" s="24"/>
      <c r="AI1102" s="24"/>
      <c r="AJ1102" s="24"/>
      <c r="AK1102" s="24"/>
      <c r="AL1102" s="24"/>
      <c r="AM1102" s="24"/>
      <c r="AN1102" s="24"/>
      <c r="AO1102" s="24"/>
    </row>
    <row r="1103" spans="2:41" x14ac:dyDescent="0.25">
      <c r="B1103" s="340">
        <v>64457</v>
      </c>
      <c r="C1103" s="340" t="s">
        <v>3489</v>
      </c>
      <c r="D1103" s="340" t="s">
        <v>1590</v>
      </c>
      <c r="E1103" s="349" t="str">
        <f>HYPERLINK(Table20[[#This Row],[Map Link]],Table20[[#This Row],[Map Text]])</f>
        <v>Open Map</v>
      </c>
      <c r="F1103" s="340" t="s">
        <v>524</v>
      </c>
      <c r="G1103" s="340" t="s">
        <v>495</v>
      </c>
      <c r="H1103" s="340">
        <v>52.299802999999997</v>
      </c>
      <c r="I1103" s="340">
        <v>-124.384755</v>
      </c>
      <c r="J1103" s="340" t="s">
        <v>1591</v>
      </c>
      <c r="K1103" s="340" t="s">
        <v>3490</v>
      </c>
      <c r="L1103" s="348" t="s">
        <v>181</v>
      </c>
      <c r="M1103" s="340"/>
      <c r="N1103" s="340"/>
      <c r="O1103" s="340"/>
      <c r="Y1103" s="24"/>
      <c r="Z1103" s="24"/>
      <c r="AA1103" s="24"/>
      <c r="AB1103" s="24"/>
      <c r="AC1103" s="24"/>
      <c r="AD1103" s="24"/>
      <c r="AE1103" s="24"/>
      <c r="AF1103" s="24"/>
      <c r="AG1103" s="24"/>
      <c r="AH1103" s="24"/>
      <c r="AI1103" s="24"/>
      <c r="AJ1103" s="24"/>
      <c r="AK1103" s="24"/>
      <c r="AL1103" s="24"/>
      <c r="AM1103" s="24"/>
      <c r="AN1103" s="24"/>
      <c r="AO1103" s="24"/>
    </row>
    <row r="1104" spans="2:41" x14ac:dyDescent="0.25">
      <c r="B1104" s="340">
        <v>64456</v>
      </c>
      <c r="C1104" s="340" t="s">
        <v>3491</v>
      </c>
      <c r="D1104" s="340" t="s">
        <v>1590</v>
      </c>
      <c r="E1104" s="349" t="str">
        <f>HYPERLINK(Table20[[#This Row],[Map Link]],Table20[[#This Row],[Map Text]])</f>
        <v>Open Map</v>
      </c>
      <c r="F1104" s="340" t="s">
        <v>524</v>
      </c>
      <c r="G1104" s="340" t="s">
        <v>495</v>
      </c>
      <c r="H1104" s="340">
        <v>52.299802999999997</v>
      </c>
      <c r="I1104" s="340">
        <v>-124.43475599999999</v>
      </c>
      <c r="J1104" s="340" t="s">
        <v>1591</v>
      </c>
      <c r="K1104" s="340" t="s">
        <v>3492</v>
      </c>
      <c r="L1104" s="348" t="s">
        <v>181</v>
      </c>
      <c r="M1104" s="340"/>
      <c r="N1104" s="340"/>
      <c r="O1104" s="340"/>
      <c r="Y1104" s="24"/>
      <c r="Z1104" s="24"/>
      <c r="AA1104" s="24"/>
      <c r="AB1104" s="24"/>
      <c r="AC1104" s="24"/>
      <c r="AD1104" s="24"/>
      <c r="AE1104" s="24"/>
      <c r="AF1104" s="24"/>
      <c r="AG1104" s="24"/>
      <c r="AH1104" s="24"/>
      <c r="AI1104" s="24"/>
      <c r="AJ1104" s="24"/>
      <c r="AK1104" s="24"/>
      <c r="AL1104" s="24"/>
      <c r="AM1104" s="24"/>
      <c r="AN1104" s="24"/>
      <c r="AO1104" s="24"/>
    </row>
    <row r="1105" spans="2:41" x14ac:dyDescent="0.25">
      <c r="B1105" s="340">
        <v>64451</v>
      </c>
      <c r="C1105" s="340" t="s">
        <v>3493</v>
      </c>
      <c r="D1105" s="340" t="s">
        <v>1590</v>
      </c>
      <c r="E1105" s="349" t="str">
        <f>HYPERLINK(Table20[[#This Row],[Map Link]],Table20[[#This Row],[Map Text]])</f>
        <v>Open Map</v>
      </c>
      <c r="F1105" s="340" t="s">
        <v>524</v>
      </c>
      <c r="G1105" s="340" t="s">
        <v>495</v>
      </c>
      <c r="H1105" s="340">
        <v>52.316470000000002</v>
      </c>
      <c r="I1105" s="340">
        <v>-124.41809000000001</v>
      </c>
      <c r="J1105" s="340" t="s">
        <v>1591</v>
      </c>
      <c r="K1105" s="340" t="s">
        <v>3494</v>
      </c>
      <c r="L1105" s="348" t="s">
        <v>181</v>
      </c>
      <c r="M1105" s="340"/>
      <c r="N1105" s="340"/>
      <c r="O1105" s="340"/>
      <c r="Y1105" s="24"/>
      <c r="Z1105" s="24"/>
      <c r="AA1105" s="24"/>
      <c r="AB1105" s="24"/>
      <c r="AC1105" s="24"/>
      <c r="AD1105" s="24"/>
      <c r="AE1105" s="24"/>
      <c r="AF1105" s="24"/>
      <c r="AG1105" s="24"/>
      <c r="AH1105" s="24"/>
      <c r="AI1105" s="24"/>
      <c r="AJ1105" s="24"/>
      <c r="AK1105" s="24"/>
      <c r="AL1105" s="24"/>
      <c r="AM1105" s="24"/>
      <c r="AN1105" s="24"/>
      <c r="AO1105" s="24"/>
    </row>
    <row r="1106" spans="2:41" x14ac:dyDescent="0.25">
      <c r="B1106" s="340">
        <v>64450</v>
      </c>
      <c r="C1106" s="340" t="s">
        <v>3495</v>
      </c>
      <c r="D1106" s="340" t="s">
        <v>1590</v>
      </c>
      <c r="E1106" s="349" t="str">
        <f>HYPERLINK(Table20[[#This Row],[Map Link]],Table20[[#This Row],[Map Text]])</f>
        <v>Open Map</v>
      </c>
      <c r="F1106" s="340" t="s">
        <v>524</v>
      </c>
      <c r="G1106" s="340" t="s">
        <v>495</v>
      </c>
      <c r="H1106" s="340">
        <v>52.366470999999997</v>
      </c>
      <c r="I1106" s="340">
        <v>-124.36809</v>
      </c>
      <c r="J1106" s="340" t="s">
        <v>1591</v>
      </c>
      <c r="K1106" s="340" t="s">
        <v>3496</v>
      </c>
      <c r="L1106" s="348" t="s">
        <v>181</v>
      </c>
      <c r="M1106" s="340"/>
      <c r="N1106" s="340"/>
      <c r="O1106" s="340"/>
      <c r="Y1106" s="24"/>
      <c r="Z1106" s="24"/>
      <c r="AA1106" s="24"/>
      <c r="AB1106" s="24"/>
      <c r="AC1106" s="24"/>
      <c r="AD1106" s="24"/>
      <c r="AE1106" s="24"/>
      <c r="AF1106" s="24"/>
      <c r="AG1106" s="24"/>
      <c r="AH1106" s="24"/>
      <c r="AI1106" s="24"/>
      <c r="AJ1106" s="24"/>
      <c r="AK1106" s="24"/>
      <c r="AL1106" s="24"/>
      <c r="AM1106" s="24"/>
      <c r="AN1106" s="24"/>
      <c r="AO1106" s="24"/>
    </row>
    <row r="1107" spans="2:41" x14ac:dyDescent="0.25">
      <c r="B1107" s="340">
        <v>64453</v>
      </c>
      <c r="C1107" s="340" t="s">
        <v>3497</v>
      </c>
      <c r="D1107" s="340" t="s">
        <v>1590</v>
      </c>
      <c r="E1107" s="349" t="str">
        <f>HYPERLINK(Table20[[#This Row],[Map Link]],Table20[[#This Row],[Map Text]])</f>
        <v>Open Map</v>
      </c>
      <c r="F1107" s="340" t="s">
        <v>524</v>
      </c>
      <c r="G1107" s="340" t="s">
        <v>495</v>
      </c>
      <c r="H1107" s="340">
        <v>52.370637000000002</v>
      </c>
      <c r="I1107" s="340">
        <v>-124.397257</v>
      </c>
      <c r="J1107" s="340" t="s">
        <v>1591</v>
      </c>
      <c r="K1107" s="340" t="s">
        <v>3498</v>
      </c>
      <c r="L1107" s="348" t="s">
        <v>181</v>
      </c>
      <c r="M1107" s="340"/>
      <c r="N1107" s="340"/>
      <c r="O1107" s="340"/>
      <c r="Y1107" s="24"/>
      <c r="Z1107" s="24"/>
      <c r="AA1107" s="24"/>
      <c r="AB1107" s="24"/>
      <c r="AC1107" s="24"/>
      <c r="AD1107" s="24"/>
      <c r="AE1107" s="24"/>
      <c r="AF1107" s="24"/>
      <c r="AG1107" s="24"/>
      <c r="AH1107" s="24"/>
      <c r="AI1107" s="24"/>
      <c r="AJ1107" s="24"/>
      <c r="AK1107" s="24"/>
      <c r="AL1107" s="24"/>
      <c r="AM1107" s="24"/>
      <c r="AN1107" s="24"/>
      <c r="AO1107" s="24"/>
    </row>
    <row r="1108" spans="2:41" x14ac:dyDescent="0.25">
      <c r="B1108" s="340">
        <v>64452</v>
      </c>
      <c r="C1108" s="340" t="s">
        <v>3499</v>
      </c>
      <c r="D1108" s="340" t="s">
        <v>1590</v>
      </c>
      <c r="E1108" s="349" t="str">
        <f>HYPERLINK(Table20[[#This Row],[Map Link]],Table20[[#This Row],[Map Text]])</f>
        <v>Open Map</v>
      </c>
      <c r="F1108" s="340" t="s">
        <v>524</v>
      </c>
      <c r="G1108" s="340" t="s">
        <v>495</v>
      </c>
      <c r="H1108" s="340">
        <v>52.383136999999998</v>
      </c>
      <c r="I1108" s="340">
        <v>-124.418092</v>
      </c>
      <c r="J1108" s="340" t="s">
        <v>1591</v>
      </c>
      <c r="K1108" s="340" t="s">
        <v>3500</v>
      </c>
      <c r="L1108" s="348" t="s">
        <v>181</v>
      </c>
      <c r="M1108" s="340"/>
      <c r="N1108" s="340"/>
      <c r="O1108" s="340"/>
      <c r="Y1108" s="24"/>
      <c r="Z1108" s="24"/>
      <c r="AA1108" s="24"/>
      <c r="AB1108" s="24"/>
      <c r="AC1108" s="24"/>
      <c r="AD1108" s="24"/>
      <c r="AE1108" s="24"/>
      <c r="AF1108" s="24"/>
      <c r="AG1108" s="24"/>
      <c r="AH1108" s="24"/>
      <c r="AI1108" s="24"/>
      <c r="AJ1108" s="24"/>
      <c r="AK1108" s="24"/>
      <c r="AL1108" s="24"/>
      <c r="AM1108" s="24"/>
      <c r="AN1108" s="24"/>
      <c r="AO1108" s="24"/>
    </row>
    <row r="1109" spans="2:41" x14ac:dyDescent="0.25">
      <c r="B1109" s="340">
        <v>64463</v>
      </c>
      <c r="C1109" s="340" t="s">
        <v>3501</v>
      </c>
      <c r="D1109" s="340" t="s">
        <v>1590</v>
      </c>
      <c r="E1109" s="349" t="str">
        <f>HYPERLINK(Table20[[#This Row],[Map Link]],Table20[[#This Row],[Map Text]])</f>
        <v>Open Map</v>
      </c>
      <c r="F1109" s="340" t="s">
        <v>524</v>
      </c>
      <c r="G1109" s="340" t="s">
        <v>495</v>
      </c>
      <c r="H1109" s="340">
        <v>52.416471000000001</v>
      </c>
      <c r="I1109" s="340">
        <v>-124.401426</v>
      </c>
      <c r="J1109" s="340" t="s">
        <v>1591</v>
      </c>
      <c r="K1109" s="340" t="s">
        <v>3502</v>
      </c>
      <c r="L1109" s="348" t="s">
        <v>181</v>
      </c>
      <c r="M1109" s="340"/>
      <c r="N1109" s="340"/>
      <c r="O1109" s="340"/>
      <c r="Y1109" s="24"/>
      <c r="Z1109" s="24"/>
      <c r="AA1109" s="24"/>
      <c r="AB1109" s="24"/>
      <c r="AC1109" s="24"/>
      <c r="AD1109" s="24"/>
      <c r="AE1109" s="24"/>
      <c r="AF1109" s="24"/>
      <c r="AG1109" s="24"/>
      <c r="AH1109" s="24"/>
      <c r="AI1109" s="24"/>
      <c r="AJ1109" s="24"/>
      <c r="AK1109" s="24"/>
      <c r="AL1109" s="24"/>
      <c r="AM1109" s="24"/>
      <c r="AN1109" s="24"/>
      <c r="AO1109" s="24"/>
    </row>
    <row r="1110" spans="2:41" x14ac:dyDescent="0.25">
      <c r="B1110" s="340">
        <v>64462</v>
      </c>
      <c r="C1110" s="340" t="s">
        <v>3503</v>
      </c>
      <c r="D1110" s="340" t="s">
        <v>1590</v>
      </c>
      <c r="E1110" s="349" t="str">
        <f>HYPERLINK(Table20[[#This Row],[Map Link]],Table20[[#This Row],[Map Text]])</f>
        <v>Open Map</v>
      </c>
      <c r="F1110" s="340" t="s">
        <v>524</v>
      </c>
      <c r="G1110" s="340" t="s">
        <v>495</v>
      </c>
      <c r="H1110" s="340">
        <v>52.449804</v>
      </c>
      <c r="I1110" s="340">
        <v>-124.43476099999999</v>
      </c>
      <c r="J1110" s="340" t="s">
        <v>1591</v>
      </c>
      <c r="K1110" s="340" t="s">
        <v>3504</v>
      </c>
      <c r="L1110" s="348" t="s">
        <v>181</v>
      </c>
      <c r="M1110" s="340"/>
      <c r="N1110" s="340"/>
      <c r="O1110" s="340"/>
      <c r="Y1110" s="24"/>
      <c r="Z1110" s="24"/>
      <c r="AA1110" s="24"/>
      <c r="AB1110" s="24"/>
      <c r="AC1110" s="24"/>
      <c r="AD1110" s="24"/>
      <c r="AE1110" s="24"/>
      <c r="AF1110" s="24"/>
      <c r="AG1110" s="24"/>
      <c r="AH1110" s="24"/>
      <c r="AI1110" s="24"/>
      <c r="AJ1110" s="24"/>
      <c r="AK1110" s="24"/>
      <c r="AL1110" s="24"/>
      <c r="AM1110" s="24"/>
      <c r="AN1110" s="24"/>
      <c r="AO1110" s="24"/>
    </row>
    <row r="1111" spans="2:41" x14ac:dyDescent="0.25">
      <c r="B1111" s="340">
        <v>64465</v>
      </c>
      <c r="C1111" s="340" t="s">
        <v>3505</v>
      </c>
      <c r="D1111" s="340" t="s">
        <v>1590</v>
      </c>
      <c r="E1111" s="349" t="str">
        <f>HYPERLINK(Table20[[#This Row],[Map Link]],Table20[[#This Row],[Map Text]])</f>
        <v>Open Map</v>
      </c>
      <c r="F1111" s="340" t="s">
        <v>524</v>
      </c>
      <c r="G1111" s="340" t="s">
        <v>495</v>
      </c>
      <c r="H1111" s="340">
        <v>52.449804</v>
      </c>
      <c r="I1111" s="340">
        <v>-124.468096</v>
      </c>
      <c r="J1111" s="340" t="s">
        <v>1591</v>
      </c>
      <c r="K1111" s="340" t="s">
        <v>3506</v>
      </c>
      <c r="L1111" s="348" t="s">
        <v>181</v>
      </c>
      <c r="M1111" s="340"/>
      <c r="N1111" s="340"/>
      <c r="O1111" s="340"/>
      <c r="Y1111" s="24"/>
      <c r="Z1111" s="24"/>
      <c r="AA1111" s="24"/>
      <c r="AB1111" s="24"/>
      <c r="AC1111" s="24"/>
      <c r="AD1111" s="24"/>
      <c r="AE1111" s="24"/>
      <c r="AF1111" s="24"/>
      <c r="AG1111" s="24"/>
      <c r="AH1111" s="24"/>
      <c r="AI1111" s="24"/>
      <c r="AJ1111" s="24"/>
      <c r="AK1111" s="24"/>
      <c r="AL1111" s="24"/>
      <c r="AM1111" s="24"/>
      <c r="AN1111" s="24"/>
      <c r="AO1111" s="24"/>
    </row>
    <row r="1112" spans="2:41" x14ac:dyDescent="0.25">
      <c r="B1112" s="340">
        <v>64464</v>
      </c>
      <c r="C1112" s="340" t="s">
        <v>3507</v>
      </c>
      <c r="D1112" s="340" t="s">
        <v>1590</v>
      </c>
      <c r="E1112" s="349" t="str">
        <f>HYPERLINK(Table20[[#This Row],[Map Link]],Table20[[#This Row],[Map Text]])</f>
        <v>Open Map</v>
      </c>
      <c r="F1112" s="340" t="s">
        <v>524</v>
      </c>
      <c r="G1112" s="340" t="s">
        <v>495</v>
      </c>
      <c r="H1112" s="340">
        <v>52.483139000000001</v>
      </c>
      <c r="I1112" s="340">
        <v>-124.284757</v>
      </c>
      <c r="J1112" s="340" t="s">
        <v>1591</v>
      </c>
      <c r="K1112" s="340" t="s">
        <v>3508</v>
      </c>
      <c r="L1112" s="348" t="s">
        <v>181</v>
      </c>
      <c r="M1112" s="340"/>
      <c r="N1112" s="340"/>
      <c r="O1112" s="340"/>
      <c r="Y1112" s="24"/>
      <c r="Z1112" s="24"/>
      <c r="AA1112" s="24"/>
      <c r="AB1112" s="24"/>
      <c r="AC1112" s="24"/>
      <c r="AD1112" s="24"/>
      <c r="AE1112" s="24"/>
      <c r="AF1112" s="24"/>
      <c r="AG1112" s="24"/>
      <c r="AH1112" s="24"/>
      <c r="AI1112" s="24"/>
      <c r="AJ1112" s="24"/>
      <c r="AK1112" s="24"/>
      <c r="AL1112" s="24"/>
      <c r="AM1112" s="24"/>
      <c r="AN1112" s="24"/>
      <c r="AO1112" s="24"/>
    </row>
    <row r="1113" spans="2:41" x14ac:dyDescent="0.25">
      <c r="B1113" s="340">
        <v>64458</v>
      </c>
      <c r="C1113" s="340" t="s">
        <v>3509</v>
      </c>
      <c r="D1113" s="340" t="s">
        <v>1590</v>
      </c>
      <c r="E1113" s="349" t="str">
        <f>HYPERLINK(Table20[[#This Row],[Map Link]],Table20[[#This Row],[Map Text]])</f>
        <v>Open Map</v>
      </c>
      <c r="F1113" s="340" t="s">
        <v>524</v>
      </c>
      <c r="G1113" s="340" t="s">
        <v>495</v>
      </c>
      <c r="H1113" s="340">
        <v>52.433140000000002</v>
      </c>
      <c r="I1113" s="340">
        <v>-124.234754</v>
      </c>
      <c r="J1113" s="340" t="s">
        <v>1591</v>
      </c>
      <c r="K1113" s="340" t="s">
        <v>3510</v>
      </c>
      <c r="L1113" s="348" t="s">
        <v>181</v>
      </c>
      <c r="M1113" s="340"/>
      <c r="N1113" s="340"/>
      <c r="O1113" s="340"/>
      <c r="Y1113" s="24"/>
      <c r="Z1113" s="24"/>
      <c r="AA1113" s="24"/>
      <c r="AB1113" s="24"/>
      <c r="AC1113" s="24"/>
      <c r="AD1113" s="24"/>
      <c r="AE1113" s="24"/>
      <c r="AF1113" s="24"/>
      <c r="AG1113" s="24"/>
      <c r="AH1113" s="24"/>
      <c r="AI1113" s="24"/>
      <c r="AJ1113" s="24"/>
      <c r="AK1113" s="24"/>
      <c r="AL1113" s="24"/>
      <c r="AM1113" s="24"/>
      <c r="AN1113" s="24"/>
      <c r="AO1113" s="24"/>
    </row>
    <row r="1114" spans="2:41" x14ac:dyDescent="0.25">
      <c r="B1114" s="340">
        <v>64654</v>
      </c>
      <c r="C1114" s="340" t="s">
        <v>3511</v>
      </c>
      <c r="D1114" s="340" t="s">
        <v>1590</v>
      </c>
      <c r="E1114" s="349" t="str">
        <f>HYPERLINK(Table20[[#This Row],[Map Link]],Table20[[#This Row],[Map Text]])</f>
        <v>Open Map</v>
      </c>
      <c r="F1114" s="340" t="s">
        <v>524</v>
      </c>
      <c r="G1114" s="340" t="s">
        <v>495</v>
      </c>
      <c r="H1114" s="340">
        <v>52.349806999999998</v>
      </c>
      <c r="I1114" s="340">
        <v>-124.084746</v>
      </c>
      <c r="J1114" s="340" t="s">
        <v>1591</v>
      </c>
      <c r="K1114" s="340" t="s">
        <v>3512</v>
      </c>
      <c r="L1114" s="348" t="s">
        <v>181</v>
      </c>
      <c r="M1114" s="340"/>
      <c r="N1114" s="340"/>
      <c r="O1114" s="340"/>
      <c r="Y1114" s="24"/>
      <c r="Z1114" s="24"/>
      <c r="AA1114" s="24"/>
      <c r="AB1114" s="24"/>
      <c r="AC1114" s="24"/>
      <c r="AD1114" s="24"/>
      <c r="AE1114" s="24"/>
      <c r="AF1114" s="24"/>
      <c r="AG1114" s="24"/>
      <c r="AH1114" s="24"/>
      <c r="AI1114" s="24"/>
      <c r="AJ1114" s="24"/>
      <c r="AK1114" s="24"/>
      <c r="AL1114" s="24"/>
      <c r="AM1114" s="24"/>
      <c r="AN1114" s="24"/>
      <c r="AO1114" s="24"/>
    </row>
    <row r="1115" spans="2:41" x14ac:dyDescent="0.25">
      <c r="B1115" s="340">
        <v>64472</v>
      </c>
      <c r="C1115" s="340" t="s">
        <v>3513</v>
      </c>
      <c r="D1115" s="340" t="s">
        <v>1590</v>
      </c>
      <c r="E1115" s="349" t="str">
        <f>HYPERLINK(Table20[[#This Row],[Map Link]],Table20[[#This Row],[Map Text]])</f>
        <v>Open Map</v>
      </c>
      <c r="F1115" s="340" t="s">
        <v>524</v>
      </c>
      <c r="G1115" s="340" t="s">
        <v>495</v>
      </c>
      <c r="H1115" s="340">
        <v>51.799824999999998</v>
      </c>
      <c r="I1115" s="340">
        <v>-122.134665</v>
      </c>
      <c r="J1115" s="340" t="s">
        <v>1591</v>
      </c>
      <c r="K1115" s="340" t="s">
        <v>3514</v>
      </c>
      <c r="L1115" s="348" t="s">
        <v>181</v>
      </c>
      <c r="M1115" s="340"/>
      <c r="N1115" s="340"/>
      <c r="O1115" s="340"/>
      <c r="Y1115" s="24"/>
      <c r="Z1115" s="24"/>
      <c r="AA1115" s="24"/>
      <c r="AB1115" s="24"/>
      <c r="AC1115" s="24"/>
      <c r="AD1115" s="24"/>
      <c r="AE1115" s="24"/>
      <c r="AF1115" s="24"/>
      <c r="AG1115" s="24"/>
      <c r="AH1115" s="24"/>
      <c r="AI1115" s="24"/>
      <c r="AJ1115" s="24"/>
      <c r="AK1115" s="24"/>
      <c r="AL1115" s="24"/>
      <c r="AM1115" s="24"/>
      <c r="AN1115" s="24"/>
      <c r="AO1115" s="24"/>
    </row>
    <row r="1116" spans="2:41" x14ac:dyDescent="0.25">
      <c r="B1116" s="340">
        <v>27787</v>
      </c>
      <c r="C1116" s="340" t="s">
        <v>3515</v>
      </c>
      <c r="D1116" s="340" t="s">
        <v>1036</v>
      </c>
      <c r="E1116" s="349" t="str">
        <f>HYPERLINK(Table20[[#This Row],[Map Link]],Table20[[#This Row],[Map Text]])</f>
        <v>Open Map</v>
      </c>
      <c r="F1116" s="340" t="s">
        <v>524</v>
      </c>
      <c r="G1116" s="340" t="s">
        <v>495</v>
      </c>
      <c r="H1116" s="340">
        <v>51.783157000000003</v>
      </c>
      <c r="I1116" s="340">
        <v>-122.234668</v>
      </c>
      <c r="J1116" s="340" t="s">
        <v>1591</v>
      </c>
      <c r="K1116" s="340" t="s">
        <v>3516</v>
      </c>
      <c r="L1116" s="348" t="s">
        <v>103</v>
      </c>
      <c r="M1116" s="340"/>
      <c r="N1116" s="340"/>
      <c r="O1116" s="340"/>
      <c r="Y1116" s="24"/>
      <c r="Z1116" s="24"/>
      <c r="AA1116" s="24"/>
      <c r="AB1116" s="24"/>
      <c r="AC1116" s="24"/>
      <c r="AD1116" s="24"/>
      <c r="AE1116" s="24"/>
      <c r="AF1116" s="24"/>
      <c r="AG1116" s="24"/>
      <c r="AH1116" s="24"/>
      <c r="AI1116" s="24"/>
      <c r="AJ1116" s="24"/>
      <c r="AK1116" s="24"/>
      <c r="AL1116" s="24"/>
      <c r="AM1116" s="24"/>
      <c r="AN1116" s="24"/>
      <c r="AO1116" s="24"/>
    </row>
    <row r="1117" spans="2:41" x14ac:dyDescent="0.25">
      <c r="B1117" s="340">
        <v>64459</v>
      </c>
      <c r="C1117" s="340" t="s">
        <v>3517</v>
      </c>
      <c r="D1117" s="340" t="s">
        <v>1590</v>
      </c>
      <c r="E1117" s="349" t="str">
        <f>HYPERLINK(Table20[[#This Row],[Map Link]],Table20[[#This Row],[Map Text]])</f>
        <v>Open Map</v>
      </c>
      <c r="F1117" s="340" t="s">
        <v>524</v>
      </c>
      <c r="G1117" s="340" t="s">
        <v>495</v>
      </c>
      <c r="H1117" s="340">
        <v>51.783157000000003</v>
      </c>
      <c r="I1117" s="340">
        <v>-122.234668</v>
      </c>
      <c r="J1117" s="340" t="s">
        <v>1591</v>
      </c>
      <c r="K1117" s="340" t="s">
        <v>3518</v>
      </c>
      <c r="L1117" s="348" t="s">
        <v>181</v>
      </c>
      <c r="M1117" s="340"/>
      <c r="N1117" s="340"/>
      <c r="O1117" s="340"/>
      <c r="Y1117" s="24"/>
      <c r="Z1117" s="24"/>
      <c r="AA1117" s="24"/>
      <c r="AB1117" s="24"/>
      <c r="AC1117" s="24"/>
      <c r="AD1117" s="24"/>
      <c r="AE1117" s="24"/>
      <c r="AF1117" s="24"/>
      <c r="AG1117" s="24"/>
      <c r="AH1117" s="24"/>
      <c r="AI1117" s="24"/>
      <c r="AJ1117" s="24"/>
      <c r="AK1117" s="24"/>
      <c r="AL1117" s="24"/>
      <c r="AM1117" s="24"/>
      <c r="AN1117" s="24"/>
      <c r="AO1117" s="24"/>
    </row>
    <row r="1118" spans="2:41" x14ac:dyDescent="0.25">
      <c r="B1118" s="340">
        <v>64471</v>
      </c>
      <c r="C1118" s="340" t="s">
        <v>3519</v>
      </c>
      <c r="D1118" s="340" t="s">
        <v>1590</v>
      </c>
      <c r="E1118" s="349" t="str">
        <f>HYPERLINK(Table20[[#This Row],[Map Link]],Table20[[#This Row],[Map Text]])</f>
        <v>Open Map</v>
      </c>
      <c r="F1118" s="340" t="s">
        <v>524</v>
      </c>
      <c r="G1118" s="340" t="s">
        <v>495</v>
      </c>
      <c r="H1118" s="340">
        <v>51.816491999999997</v>
      </c>
      <c r="I1118" s="340">
        <v>-122.117998</v>
      </c>
      <c r="J1118" s="340" t="s">
        <v>1591</v>
      </c>
      <c r="K1118" s="340" t="s">
        <v>3520</v>
      </c>
      <c r="L1118" s="348" t="s">
        <v>181</v>
      </c>
      <c r="M1118" s="340"/>
      <c r="N1118" s="340"/>
      <c r="O1118" s="340"/>
      <c r="Y1118" s="24"/>
      <c r="Z1118" s="24"/>
      <c r="AA1118" s="24"/>
      <c r="AB1118" s="24"/>
      <c r="AC1118" s="24"/>
      <c r="AD1118" s="24"/>
      <c r="AE1118" s="24"/>
      <c r="AF1118" s="24"/>
      <c r="AG1118" s="24"/>
      <c r="AH1118" s="24"/>
      <c r="AI1118" s="24"/>
      <c r="AJ1118" s="24"/>
      <c r="AK1118" s="24"/>
      <c r="AL1118" s="24"/>
      <c r="AM1118" s="24"/>
      <c r="AN1118" s="24"/>
      <c r="AO1118" s="24"/>
    </row>
    <row r="1119" spans="2:41" x14ac:dyDescent="0.25">
      <c r="B1119" s="340">
        <v>64497</v>
      </c>
      <c r="C1119" s="340" t="s">
        <v>3521</v>
      </c>
      <c r="D1119" s="340" t="s">
        <v>1590</v>
      </c>
      <c r="E1119" s="349" t="str">
        <f>HYPERLINK(Table20[[#This Row],[Map Link]],Table20[[#This Row],[Map Text]])</f>
        <v>Open Map</v>
      </c>
      <c r="F1119" s="340" t="s">
        <v>524</v>
      </c>
      <c r="G1119" s="340" t="s">
        <v>495</v>
      </c>
      <c r="H1119" s="340">
        <v>52.24982</v>
      </c>
      <c r="I1119" s="340">
        <v>-122.93470499999999</v>
      </c>
      <c r="J1119" s="340" t="s">
        <v>1591</v>
      </c>
      <c r="K1119" s="340" t="s">
        <v>3522</v>
      </c>
      <c r="L1119" s="348" t="s">
        <v>181</v>
      </c>
      <c r="M1119" s="340"/>
      <c r="N1119" s="340"/>
      <c r="O1119" s="340"/>
      <c r="Y1119" s="24"/>
      <c r="Z1119" s="24"/>
      <c r="AA1119" s="24"/>
      <c r="AB1119" s="24"/>
      <c r="AC1119" s="24"/>
      <c r="AD1119" s="24"/>
      <c r="AE1119" s="24"/>
      <c r="AF1119" s="24"/>
      <c r="AG1119" s="24"/>
      <c r="AH1119" s="24"/>
      <c r="AI1119" s="24"/>
      <c r="AJ1119" s="24"/>
      <c r="AK1119" s="24"/>
      <c r="AL1119" s="24"/>
      <c r="AM1119" s="24"/>
      <c r="AN1119" s="24"/>
      <c r="AO1119" s="24"/>
    </row>
    <row r="1120" spans="2:41" x14ac:dyDescent="0.25">
      <c r="B1120" s="340">
        <v>64492</v>
      </c>
      <c r="C1120" s="340" t="s">
        <v>3523</v>
      </c>
      <c r="D1120" s="340" t="s">
        <v>1590</v>
      </c>
      <c r="E1120" s="349" t="str">
        <f>HYPERLINK(Table20[[#This Row],[Map Link]],Table20[[#This Row],[Map Text]])</f>
        <v>Open Map</v>
      </c>
      <c r="F1120" s="340" t="s">
        <v>524</v>
      </c>
      <c r="G1120" s="340" t="s">
        <v>495</v>
      </c>
      <c r="H1120" s="340">
        <v>52.283152999999999</v>
      </c>
      <c r="I1120" s="340">
        <v>-122.951374</v>
      </c>
      <c r="J1120" s="340" t="s">
        <v>1591</v>
      </c>
      <c r="K1120" s="340" t="s">
        <v>3524</v>
      </c>
      <c r="L1120" s="348" t="s">
        <v>181</v>
      </c>
      <c r="M1120" s="340"/>
      <c r="N1120" s="340"/>
      <c r="O1120" s="340"/>
      <c r="Y1120" s="24"/>
      <c r="Z1120" s="24"/>
      <c r="AA1120" s="24"/>
      <c r="AB1120" s="24"/>
      <c r="AC1120" s="24"/>
      <c r="AD1120" s="24"/>
      <c r="AE1120" s="24"/>
      <c r="AF1120" s="24"/>
      <c r="AG1120" s="24"/>
      <c r="AH1120" s="24"/>
      <c r="AI1120" s="24"/>
      <c r="AJ1120" s="24"/>
      <c r="AK1120" s="24"/>
      <c r="AL1120" s="24"/>
      <c r="AM1120" s="24"/>
      <c r="AN1120" s="24"/>
      <c r="AO1120" s="24"/>
    </row>
    <row r="1121" spans="2:41" x14ac:dyDescent="0.25">
      <c r="B1121" s="340">
        <v>64495</v>
      </c>
      <c r="C1121" s="340" t="s">
        <v>3525</v>
      </c>
      <c r="D1121" s="340" t="s">
        <v>1590</v>
      </c>
      <c r="E1121" s="349" t="str">
        <f>HYPERLINK(Table20[[#This Row],[Map Link]],Table20[[#This Row],[Map Text]])</f>
        <v>Open Map</v>
      </c>
      <c r="F1121" s="340" t="s">
        <v>524</v>
      </c>
      <c r="G1121" s="340" t="s">
        <v>495</v>
      </c>
      <c r="H1121" s="340">
        <v>52.299819999999997</v>
      </c>
      <c r="I1121" s="340">
        <v>-122.968041</v>
      </c>
      <c r="J1121" s="340" t="s">
        <v>1591</v>
      </c>
      <c r="K1121" s="340" t="s">
        <v>3526</v>
      </c>
      <c r="L1121" s="348" t="s">
        <v>181</v>
      </c>
      <c r="M1121" s="340"/>
      <c r="N1121" s="340"/>
      <c r="O1121" s="340"/>
      <c r="Y1121" s="24"/>
      <c r="Z1121" s="24"/>
      <c r="AA1121" s="24"/>
      <c r="AB1121" s="24"/>
      <c r="AC1121" s="24"/>
      <c r="AD1121" s="24"/>
      <c r="AE1121" s="24"/>
      <c r="AF1121" s="24"/>
      <c r="AG1121" s="24"/>
      <c r="AH1121" s="24"/>
      <c r="AI1121" s="24"/>
      <c r="AJ1121" s="24"/>
      <c r="AK1121" s="24"/>
      <c r="AL1121" s="24"/>
      <c r="AM1121" s="24"/>
      <c r="AN1121" s="24"/>
      <c r="AO1121" s="24"/>
    </row>
    <row r="1122" spans="2:41" x14ac:dyDescent="0.25">
      <c r="B1122" s="340">
        <v>64490</v>
      </c>
      <c r="C1122" s="340" t="s">
        <v>3527</v>
      </c>
      <c r="D1122" s="340" t="s">
        <v>1590</v>
      </c>
      <c r="E1122" s="349" t="str">
        <f>HYPERLINK(Table20[[#This Row],[Map Link]],Table20[[#This Row],[Map Text]])</f>
        <v>Open Map</v>
      </c>
      <c r="F1122" s="340" t="s">
        <v>524</v>
      </c>
      <c r="G1122" s="340" t="s">
        <v>495</v>
      </c>
      <c r="H1122" s="340">
        <v>52.266486</v>
      </c>
      <c r="I1122" s="340">
        <v>-123.001375</v>
      </c>
      <c r="J1122" s="340" t="s">
        <v>1591</v>
      </c>
      <c r="K1122" s="340" t="s">
        <v>3528</v>
      </c>
      <c r="L1122" s="348" t="s">
        <v>181</v>
      </c>
      <c r="M1122" s="340"/>
      <c r="N1122" s="340"/>
      <c r="O1122" s="340"/>
      <c r="Y1122" s="24"/>
      <c r="Z1122" s="24"/>
      <c r="AA1122" s="24"/>
      <c r="AB1122" s="24"/>
      <c r="AC1122" s="24"/>
      <c r="AD1122" s="24"/>
      <c r="AE1122" s="24"/>
      <c r="AF1122" s="24"/>
      <c r="AG1122" s="24"/>
      <c r="AH1122" s="24"/>
      <c r="AI1122" s="24"/>
      <c r="AJ1122" s="24"/>
      <c r="AK1122" s="24"/>
      <c r="AL1122" s="24"/>
      <c r="AM1122" s="24"/>
      <c r="AN1122" s="24"/>
      <c r="AO1122" s="24"/>
    </row>
    <row r="1123" spans="2:41" x14ac:dyDescent="0.25">
      <c r="B1123" s="340">
        <v>64493</v>
      </c>
      <c r="C1123" s="340" t="s">
        <v>3529</v>
      </c>
      <c r="D1123" s="340" t="s">
        <v>1590</v>
      </c>
      <c r="E1123" s="349" t="str">
        <f>HYPERLINK(Table20[[#This Row],[Map Link]],Table20[[#This Row],[Map Text]])</f>
        <v>Open Map</v>
      </c>
      <c r="F1123" s="340" t="s">
        <v>524</v>
      </c>
      <c r="G1123" s="340" t="s">
        <v>495</v>
      </c>
      <c r="H1123" s="340">
        <v>52.283152999999999</v>
      </c>
      <c r="I1123" s="340">
        <v>-123.001375</v>
      </c>
      <c r="J1123" s="340" t="s">
        <v>1591</v>
      </c>
      <c r="K1123" s="340" t="s">
        <v>3530</v>
      </c>
      <c r="L1123" s="348" t="s">
        <v>181</v>
      </c>
      <c r="M1123" s="340"/>
      <c r="N1123" s="340"/>
      <c r="O1123" s="340"/>
      <c r="Y1123" s="24"/>
      <c r="Z1123" s="24"/>
      <c r="AA1123" s="24"/>
      <c r="AB1123" s="24"/>
      <c r="AC1123" s="24"/>
      <c r="AD1123" s="24"/>
      <c r="AE1123" s="24"/>
      <c r="AF1123" s="24"/>
      <c r="AG1123" s="24"/>
      <c r="AH1123" s="24"/>
      <c r="AI1123" s="24"/>
      <c r="AJ1123" s="24"/>
      <c r="AK1123" s="24"/>
      <c r="AL1123" s="24"/>
      <c r="AM1123" s="24"/>
      <c r="AN1123" s="24"/>
      <c r="AO1123" s="24"/>
    </row>
    <row r="1124" spans="2:41" x14ac:dyDescent="0.25">
      <c r="B1124" s="340">
        <v>64505</v>
      </c>
      <c r="C1124" s="340" t="s">
        <v>3531</v>
      </c>
      <c r="D1124" s="340" t="s">
        <v>1590</v>
      </c>
      <c r="E1124" s="349" t="str">
        <f>HYPERLINK(Table20[[#This Row],[Map Link]],Table20[[#This Row],[Map Text]])</f>
        <v>Open Map</v>
      </c>
      <c r="F1124" s="340" t="s">
        <v>524</v>
      </c>
      <c r="G1124" s="340" t="s">
        <v>495</v>
      </c>
      <c r="H1124" s="340">
        <v>52.283152000000001</v>
      </c>
      <c r="I1124" s="340">
        <v>-123.03471</v>
      </c>
      <c r="J1124" s="340" t="s">
        <v>1591</v>
      </c>
      <c r="K1124" s="340" t="s">
        <v>3532</v>
      </c>
      <c r="L1124" s="348" t="s">
        <v>181</v>
      </c>
      <c r="M1124" s="340"/>
      <c r="N1124" s="340"/>
      <c r="O1124" s="340"/>
      <c r="Y1124" s="24"/>
      <c r="Z1124" s="24"/>
      <c r="AA1124" s="24"/>
      <c r="AB1124" s="24"/>
      <c r="AC1124" s="24"/>
      <c r="AD1124" s="24"/>
      <c r="AE1124" s="24"/>
      <c r="AF1124" s="24"/>
      <c r="AG1124" s="24"/>
      <c r="AH1124" s="24"/>
      <c r="AI1124" s="24"/>
      <c r="AJ1124" s="24"/>
      <c r="AK1124" s="24"/>
      <c r="AL1124" s="24"/>
      <c r="AM1124" s="24"/>
      <c r="AN1124" s="24"/>
      <c r="AO1124" s="24"/>
    </row>
    <row r="1125" spans="2:41" x14ac:dyDescent="0.25">
      <c r="B1125" s="340">
        <v>64491</v>
      </c>
      <c r="C1125" s="340" t="s">
        <v>3533</v>
      </c>
      <c r="D1125" s="340" t="s">
        <v>1590</v>
      </c>
      <c r="E1125" s="349" t="str">
        <f>HYPERLINK(Table20[[#This Row],[Map Link]],Table20[[#This Row],[Map Text]])</f>
        <v>Open Map</v>
      </c>
      <c r="F1125" s="340" t="s">
        <v>524</v>
      </c>
      <c r="G1125" s="340" t="s">
        <v>495</v>
      </c>
      <c r="H1125" s="340">
        <v>52.333151999999998</v>
      </c>
      <c r="I1125" s="340">
        <v>-123.08471299999999</v>
      </c>
      <c r="J1125" s="340" t="s">
        <v>1591</v>
      </c>
      <c r="K1125" s="340" t="s">
        <v>3534</v>
      </c>
      <c r="L1125" s="348" t="s">
        <v>181</v>
      </c>
      <c r="M1125" s="340"/>
      <c r="N1125" s="340"/>
      <c r="O1125" s="340"/>
      <c r="Y1125" s="24"/>
      <c r="Z1125" s="24"/>
      <c r="AA1125" s="24"/>
      <c r="AB1125" s="24"/>
      <c r="AC1125" s="24"/>
      <c r="AD1125" s="24"/>
      <c r="AE1125" s="24"/>
      <c r="AF1125" s="24"/>
      <c r="AG1125" s="24"/>
      <c r="AH1125" s="24"/>
      <c r="AI1125" s="24"/>
      <c r="AJ1125" s="24"/>
      <c r="AK1125" s="24"/>
      <c r="AL1125" s="24"/>
      <c r="AM1125" s="24"/>
      <c r="AN1125" s="24"/>
      <c r="AO1125" s="24"/>
    </row>
    <row r="1126" spans="2:41" x14ac:dyDescent="0.25">
      <c r="B1126" s="340">
        <v>64503</v>
      </c>
      <c r="C1126" s="340" t="s">
        <v>3535</v>
      </c>
      <c r="D1126" s="340" t="s">
        <v>1590</v>
      </c>
      <c r="E1126" s="349" t="str">
        <f>HYPERLINK(Table20[[#This Row],[Map Link]],Table20[[#This Row],[Map Text]])</f>
        <v>Open Map</v>
      </c>
      <c r="F1126" s="340" t="s">
        <v>524</v>
      </c>
      <c r="G1126" s="340" t="s">
        <v>495</v>
      </c>
      <c r="H1126" s="340">
        <v>52.366486000000002</v>
      </c>
      <c r="I1126" s="340">
        <v>-123.06804700000001</v>
      </c>
      <c r="J1126" s="340" t="s">
        <v>1591</v>
      </c>
      <c r="K1126" s="340" t="s">
        <v>3536</v>
      </c>
      <c r="L1126" s="348" t="s">
        <v>181</v>
      </c>
      <c r="M1126" s="340"/>
      <c r="N1126" s="340"/>
      <c r="O1126" s="340"/>
      <c r="Y1126" s="24"/>
      <c r="Z1126" s="24"/>
      <c r="AA1126" s="24"/>
      <c r="AB1126" s="24"/>
      <c r="AC1126" s="24"/>
      <c r="AD1126" s="24"/>
      <c r="AE1126" s="24"/>
      <c r="AF1126" s="24"/>
      <c r="AG1126" s="24"/>
      <c r="AH1126" s="24"/>
      <c r="AI1126" s="24"/>
      <c r="AJ1126" s="24"/>
      <c r="AK1126" s="24"/>
      <c r="AL1126" s="24"/>
      <c r="AM1126" s="24"/>
      <c r="AN1126" s="24"/>
      <c r="AO1126" s="24"/>
    </row>
    <row r="1127" spans="2:41" x14ac:dyDescent="0.25">
      <c r="B1127" s="340">
        <v>64504</v>
      </c>
      <c r="C1127" s="340" t="s">
        <v>3537</v>
      </c>
      <c r="D1127" s="340" t="s">
        <v>1590</v>
      </c>
      <c r="E1127" s="349" t="str">
        <f>HYPERLINK(Table20[[#This Row],[Map Link]],Table20[[#This Row],[Map Text]])</f>
        <v>Open Map</v>
      </c>
      <c r="F1127" s="340" t="s">
        <v>524</v>
      </c>
      <c r="G1127" s="340" t="s">
        <v>495</v>
      </c>
      <c r="H1127" s="340">
        <v>52.433152</v>
      </c>
      <c r="I1127" s="340">
        <v>-123.201387</v>
      </c>
      <c r="J1127" s="340" t="s">
        <v>1591</v>
      </c>
      <c r="K1127" s="340" t="s">
        <v>3538</v>
      </c>
      <c r="L1127" s="348" t="s">
        <v>181</v>
      </c>
      <c r="M1127" s="340"/>
      <c r="N1127" s="340"/>
      <c r="O1127" s="340"/>
      <c r="Y1127" s="24"/>
      <c r="Z1127" s="24"/>
      <c r="AA1127" s="24"/>
      <c r="AB1127" s="24"/>
      <c r="AC1127" s="24"/>
      <c r="AD1127" s="24"/>
      <c r="AE1127" s="24"/>
      <c r="AF1127" s="24"/>
      <c r="AG1127" s="24"/>
      <c r="AH1127" s="24"/>
      <c r="AI1127" s="24"/>
      <c r="AJ1127" s="24"/>
      <c r="AK1127" s="24"/>
      <c r="AL1127" s="24"/>
      <c r="AM1127" s="24"/>
      <c r="AN1127" s="24"/>
      <c r="AO1127" s="24"/>
    </row>
    <row r="1128" spans="2:41" x14ac:dyDescent="0.25">
      <c r="B1128" s="340">
        <v>64484</v>
      </c>
      <c r="C1128" s="340" t="s">
        <v>3539</v>
      </c>
      <c r="D1128" s="340" t="s">
        <v>1590</v>
      </c>
      <c r="E1128" s="349" t="str">
        <f>HYPERLINK(Table20[[#This Row],[Map Link]],Table20[[#This Row],[Map Text]])</f>
        <v>Open Map</v>
      </c>
      <c r="F1128" s="340" t="s">
        <v>524</v>
      </c>
      <c r="G1128" s="340" t="s">
        <v>495</v>
      </c>
      <c r="H1128" s="340">
        <v>52.199818</v>
      </c>
      <c r="I1128" s="340">
        <v>-123.06804200000001</v>
      </c>
      <c r="J1128" s="340" t="s">
        <v>1591</v>
      </c>
      <c r="K1128" s="340" t="s">
        <v>3540</v>
      </c>
      <c r="L1128" s="348" t="s">
        <v>181</v>
      </c>
      <c r="M1128" s="340"/>
      <c r="N1128" s="340"/>
      <c r="O1128" s="340"/>
      <c r="Y1128" s="24"/>
      <c r="Z1128" s="24"/>
      <c r="AA1128" s="24"/>
      <c r="AB1128" s="24"/>
      <c r="AC1128" s="24"/>
      <c r="AD1128" s="24"/>
      <c r="AE1128" s="24"/>
      <c r="AF1128" s="24"/>
      <c r="AG1128" s="24"/>
      <c r="AH1128" s="24"/>
      <c r="AI1128" s="24"/>
      <c r="AJ1128" s="24"/>
      <c r="AK1128" s="24"/>
      <c r="AL1128" s="24"/>
      <c r="AM1128" s="24"/>
      <c r="AN1128" s="24"/>
      <c r="AO1128" s="24"/>
    </row>
    <row r="1129" spans="2:41" x14ac:dyDescent="0.25">
      <c r="B1129" s="340">
        <v>64487</v>
      </c>
      <c r="C1129" s="340" t="s">
        <v>3541</v>
      </c>
      <c r="D1129" s="340" t="s">
        <v>1590</v>
      </c>
      <c r="E1129" s="349" t="str">
        <f>HYPERLINK(Table20[[#This Row],[Map Link]],Table20[[#This Row],[Map Text]])</f>
        <v>Open Map</v>
      </c>
      <c r="F1129" s="340" t="s">
        <v>524</v>
      </c>
      <c r="G1129" s="340" t="s">
        <v>495</v>
      </c>
      <c r="H1129" s="340">
        <v>52.216484999999999</v>
      </c>
      <c r="I1129" s="340">
        <v>-123.06804200000001</v>
      </c>
      <c r="J1129" s="340" t="s">
        <v>1591</v>
      </c>
      <c r="K1129" s="340" t="s">
        <v>3542</v>
      </c>
      <c r="L1129" s="348" t="s">
        <v>181</v>
      </c>
      <c r="M1129" s="340"/>
      <c r="N1129" s="340"/>
      <c r="O1129" s="340"/>
      <c r="Y1129" s="24"/>
      <c r="Z1129" s="24"/>
      <c r="AA1129" s="24"/>
      <c r="AB1129" s="24"/>
      <c r="AC1129" s="24"/>
      <c r="AD1129" s="24"/>
      <c r="AE1129" s="24"/>
      <c r="AF1129" s="24"/>
      <c r="AG1129" s="24"/>
      <c r="AH1129" s="24"/>
      <c r="AI1129" s="24"/>
      <c r="AJ1129" s="24"/>
      <c r="AK1129" s="24"/>
      <c r="AL1129" s="24"/>
      <c r="AM1129" s="24"/>
      <c r="AN1129" s="24"/>
      <c r="AO1129" s="24"/>
    </row>
    <row r="1130" spans="2:41" x14ac:dyDescent="0.25">
      <c r="B1130" s="340">
        <v>64482</v>
      </c>
      <c r="C1130" s="340" t="s">
        <v>3543</v>
      </c>
      <c r="D1130" s="340" t="s">
        <v>1590</v>
      </c>
      <c r="E1130" s="349" t="str">
        <f>HYPERLINK(Table20[[#This Row],[Map Link]],Table20[[#This Row],[Map Text]])</f>
        <v>Open Map</v>
      </c>
      <c r="F1130" s="340" t="s">
        <v>524</v>
      </c>
      <c r="G1130" s="340" t="s">
        <v>495</v>
      </c>
      <c r="H1130" s="340">
        <v>52.216484999999999</v>
      </c>
      <c r="I1130" s="340">
        <v>-123.01804</v>
      </c>
      <c r="J1130" s="340" t="s">
        <v>1591</v>
      </c>
      <c r="K1130" s="340" t="s">
        <v>3544</v>
      </c>
      <c r="L1130" s="348" t="s">
        <v>181</v>
      </c>
      <c r="M1130" s="340"/>
      <c r="N1130" s="340"/>
      <c r="O1130" s="340"/>
      <c r="Y1130" s="24"/>
      <c r="Z1130" s="24"/>
      <c r="AA1130" s="24"/>
      <c r="AB1130" s="24"/>
      <c r="AC1130" s="24"/>
      <c r="AD1130" s="24"/>
      <c r="AE1130" s="24"/>
      <c r="AF1130" s="24"/>
      <c r="AG1130" s="24"/>
      <c r="AH1130" s="24"/>
      <c r="AI1130" s="24"/>
      <c r="AJ1130" s="24"/>
      <c r="AK1130" s="24"/>
      <c r="AL1130" s="24"/>
      <c r="AM1130" s="24"/>
      <c r="AN1130" s="24"/>
      <c r="AO1130" s="24"/>
    </row>
    <row r="1131" spans="2:41" x14ac:dyDescent="0.25">
      <c r="B1131" s="340">
        <v>64485</v>
      </c>
      <c r="C1131" s="340" t="s">
        <v>3545</v>
      </c>
      <c r="D1131" s="340" t="s">
        <v>1590</v>
      </c>
      <c r="E1131" s="349" t="str">
        <f>HYPERLINK(Table20[[#This Row],[Map Link]],Table20[[#This Row],[Map Text]])</f>
        <v>Open Map</v>
      </c>
      <c r="F1131" s="340" t="s">
        <v>524</v>
      </c>
      <c r="G1131" s="340" t="s">
        <v>495</v>
      </c>
      <c r="H1131" s="340">
        <v>52.216484999999999</v>
      </c>
      <c r="I1131" s="340">
        <v>-123.001373</v>
      </c>
      <c r="J1131" s="340" t="s">
        <v>1591</v>
      </c>
      <c r="K1131" s="340" t="s">
        <v>3546</v>
      </c>
      <c r="L1131" s="348" t="s">
        <v>181</v>
      </c>
      <c r="M1131" s="340"/>
      <c r="N1131" s="340"/>
      <c r="O1131" s="340"/>
      <c r="Y1131" s="24"/>
      <c r="Z1131" s="24"/>
      <c r="AA1131" s="24"/>
      <c r="AB1131" s="24"/>
      <c r="AC1131" s="24"/>
      <c r="AD1131" s="24"/>
      <c r="AE1131" s="24"/>
      <c r="AF1131" s="24"/>
      <c r="AG1131" s="24"/>
      <c r="AH1131" s="24"/>
      <c r="AI1131" s="24"/>
      <c r="AJ1131" s="24"/>
      <c r="AK1131" s="24"/>
      <c r="AL1131" s="24"/>
      <c r="AM1131" s="24"/>
      <c r="AN1131" s="24"/>
      <c r="AO1131" s="24"/>
    </row>
    <row r="1132" spans="2:41" x14ac:dyDescent="0.25">
      <c r="B1132" s="340">
        <v>64496</v>
      </c>
      <c r="C1132" s="340" t="s">
        <v>3547</v>
      </c>
      <c r="D1132" s="340" t="s">
        <v>1590</v>
      </c>
      <c r="E1132" s="349" t="str">
        <f>HYPERLINK(Table20[[#This Row],[Map Link]],Table20[[#This Row],[Map Text]])</f>
        <v>Open Map</v>
      </c>
      <c r="F1132" s="340" t="s">
        <v>524</v>
      </c>
      <c r="G1132" s="340" t="s">
        <v>495</v>
      </c>
      <c r="H1132" s="340">
        <v>52.199818999999998</v>
      </c>
      <c r="I1132" s="340">
        <v>-122.96803800000001</v>
      </c>
      <c r="J1132" s="340" t="s">
        <v>1591</v>
      </c>
      <c r="K1132" s="340" t="s">
        <v>3548</v>
      </c>
      <c r="L1132" s="348" t="s">
        <v>181</v>
      </c>
      <c r="M1132" s="340"/>
      <c r="N1132" s="340"/>
      <c r="O1132" s="340"/>
      <c r="Y1132" s="24"/>
      <c r="Z1132" s="24"/>
      <c r="AA1132" s="24"/>
      <c r="AB1132" s="24"/>
      <c r="AC1132" s="24"/>
      <c r="AD1132" s="24"/>
      <c r="AE1132" s="24"/>
      <c r="AF1132" s="24"/>
      <c r="AG1132" s="24"/>
      <c r="AH1132" s="24"/>
      <c r="AI1132" s="24"/>
      <c r="AJ1132" s="24"/>
      <c r="AK1132" s="24"/>
      <c r="AL1132" s="24"/>
      <c r="AM1132" s="24"/>
      <c r="AN1132" s="24"/>
      <c r="AO1132" s="24"/>
    </row>
    <row r="1133" spans="2:41" x14ac:dyDescent="0.25">
      <c r="B1133" s="340">
        <v>64483</v>
      </c>
      <c r="C1133" s="340" t="s">
        <v>3549</v>
      </c>
      <c r="D1133" s="340" t="s">
        <v>1590</v>
      </c>
      <c r="E1133" s="349" t="str">
        <f>HYPERLINK(Table20[[#This Row],[Map Link]],Table20[[#This Row],[Map Text]])</f>
        <v>Open Map</v>
      </c>
      <c r="F1133" s="340" t="s">
        <v>524</v>
      </c>
      <c r="G1133" s="340" t="s">
        <v>495</v>
      </c>
      <c r="H1133" s="340">
        <v>52.216486000000003</v>
      </c>
      <c r="I1133" s="340">
        <v>-122.95137200000001</v>
      </c>
      <c r="J1133" s="340" t="s">
        <v>1591</v>
      </c>
      <c r="K1133" s="340" t="s">
        <v>3550</v>
      </c>
      <c r="L1133" s="348" t="s">
        <v>181</v>
      </c>
      <c r="M1133" s="340"/>
      <c r="N1133" s="340"/>
      <c r="O1133" s="340"/>
      <c r="Y1133" s="24"/>
      <c r="Z1133" s="24"/>
      <c r="AA1133" s="24"/>
      <c r="AB1133" s="24"/>
      <c r="AC1133" s="24"/>
      <c r="AD1133" s="24"/>
      <c r="AE1133" s="24"/>
      <c r="AF1133" s="24"/>
      <c r="AG1133" s="24"/>
      <c r="AH1133" s="24"/>
      <c r="AI1133" s="24"/>
      <c r="AJ1133" s="24"/>
      <c r="AK1133" s="24"/>
      <c r="AL1133" s="24"/>
      <c r="AM1133" s="24"/>
      <c r="AN1133" s="24"/>
      <c r="AO1133" s="24"/>
    </row>
    <row r="1134" spans="2:41" x14ac:dyDescent="0.25">
      <c r="B1134" s="340">
        <v>64494</v>
      </c>
      <c r="C1134" s="340" t="s">
        <v>3551</v>
      </c>
      <c r="D1134" s="340" t="s">
        <v>1590</v>
      </c>
      <c r="E1134" s="349" t="str">
        <f>HYPERLINK(Table20[[#This Row],[Map Link]],Table20[[#This Row],[Map Text]])</f>
        <v>Open Map</v>
      </c>
      <c r="F1134" s="340" t="s">
        <v>524</v>
      </c>
      <c r="G1134" s="340" t="s">
        <v>495</v>
      </c>
      <c r="H1134" s="340">
        <v>52.216486000000003</v>
      </c>
      <c r="I1134" s="340">
        <v>-122.95137200000001</v>
      </c>
      <c r="J1134" s="340" t="s">
        <v>1591</v>
      </c>
      <c r="K1134" s="340" t="s">
        <v>3552</v>
      </c>
      <c r="L1134" s="348" t="s">
        <v>181</v>
      </c>
      <c r="M1134" s="340"/>
      <c r="N1134" s="340"/>
      <c r="O1134" s="340"/>
      <c r="Y1134" s="24"/>
      <c r="Z1134" s="24"/>
      <c r="AA1134" s="24"/>
      <c r="AB1134" s="24"/>
      <c r="AC1134" s="24"/>
      <c r="AD1134" s="24"/>
      <c r="AE1134" s="24"/>
      <c r="AF1134" s="24"/>
      <c r="AG1134" s="24"/>
      <c r="AH1134" s="24"/>
      <c r="AI1134" s="24"/>
      <c r="AJ1134" s="24"/>
      <c r="AK1134" s="24"/>
      <c r="AL1134" s="24"/>
      <c r="AM1134" s="24"/>
      <c r="AN1134" s="24"/>
      <c r="AO1134" s="24"/>
    </row>
    <row r="1135" spans="2:41" x14ac:dyDescent="0.25">
      <c r="B1135" s="340">
        <v>1497</v>
      </c>
      <c r="C1135" s="340" t="s">
        <v>588</v>
      </c>
      <c r="D1135" s="340" t="s">
        <v>1036</v>
      </c>
      <c r="E1135" s="349" t="str">
        <f>HYPERLINK(Table20[[#This Row],[Map Link]],Table20[[#This Row],[Map Text]])</f>
        <v>Open Map</v>
      </c>
      <c r="F1135" s="340" t="s">
        <v>524</v>
      </c>
      <c r="G1135" s="340" t="s">
        <v>495</v>
      </c>
      <c r="H1135" s="340">
        <v>52.466459999999998</v>
      </c>
      <c r="I1135" s="340">
        <v>-125.318124</v>
      </c>
      <c r="J1135" s="340" t="s">
        <v>1591</v>
      </c>
      <c r="K1135" s="340" t="s">
        <v>3553</v>
      </c>
      <c r="L1135" s="348" t="s">
        <v>103</v>
      </c>
      <c r="M1135" s="340"/>
      <c r="N1135" s="340"/>
      <c r="O1135" s="340"/>
      <c r="Y1135" s="24"/>
      <c r="Z1135" s="24"/>
      <c r="AA1135" s="24"/>
      <c r="AB1135" s="24"/>
      <c r="AC1135" s="24"/>
      <c r="AD1135" s="24"/>
      <c r="AE1135" s="24"/>
      <c r="AF1135" s="24"/>
      <c r="AG1135" s="24"/>
      <c r="AH1135" s="24"/>
      <c r="AI1135" s="24"/>
      <c r="AJ1135" s="24"/>
      <c r="AK1135" s="24"/>
      <c r="AL1135" s="24"/>
      <c r="AM1135" s="24"/>
      <c r="AN1135" s="24"/>
      <c r="AO1135" s="24"/>
    </row>
    <row r="1136" spans="2:41" x14ac:dyDescent="0.25">
      <c r="B1136" s="340">
        <v>64488</v>
      </c>
      <c r="C1136" s="340" t="s">
        <v>3554</v>
      </c>
      <c r="D1136" s="340" t="s">
        <v>1590</v>
      </c>
      <c r="E1136" s="349" t="str">
        <f>HYPERLINK(Table20[[#This Row],[Map Link]],Table20[[#This Row],[Map Text]])</f>
        <v>Open Map</v>
      </c>
      <c r="F1136" s="340" t="s">
        <v>524</v>
      </c>
      <c r="G1136" s="340" t="s">
        <v>495</v>
      </c>
      <c r="H1136" s="340">
        <v>52.033149000000002</v>
      </c>
      <c r="I1136" s="340">
        <v>-123.16804</v>
      </c>
      <c r="J1136" s="340" t="s">
        <v>1591</v>
      </c>
      <c r="K1136" s="340" t="s">
        <v>3555</v>
      </c>
      <c r="L1136" s="348" t="s">
        <v>181</v>
      </c>
      <c r="M1136" s="340"/>
      <c r="N1136" s="340"/>
      <c r="O1136" s="340"/>
      <c r="Y1136" s="24"/>
      <c r="Z1136" s="24"/>
      <c r="AA1136" s="24"/>
      <c r="AB1136" s="24"/>
      <c r="AC1136" s="24"/>
      <c r="AD1136" s="24"/>
      <c r="AE1136" s="24"/>
      <c r="AF1136" s="24"/>
      <c r="AG1136" s="24"/>
      <c r="AH1136" s="24"/>
      <c r="AI1136" s="24"/>
      <c r="AJ1136" s="24"/>
      <c r="AK1136" s="24"/>
      <c r="AL1136" s="24"/>
      <c r="AM1136" s="24"/>
      <c r="AN1136" s="24"/>
      <c r="AO1136" s="24"/>
    </row>
    <row r="1137" spans="2:41" x14ac:dyDescent="0.25">
      <c r="B1137" s="340">
        <v>64486</v>
      </c>
      <c r="C1137" s="340" t="s">
        <v>3556</v>
      </c>
      <c r="D1137" s="340" t="s">
        <v>1590</v>
      </c>
      <c r="E1137" s="349" t="str">
        <f>HYPERLINK(Table20[[#This Row],[Map Link]],Table20[[#This Row],[Map Text]])</f>
        <v>Open Map</v>
      </c>
      <c r="F1137" s="340" t="s">
        <v>524</v>
      </c>
      <c r="G1137" s="340" t="s">
        <v>495</v>
      </c>
      <c r="H1137" s="340">
        <v>52.116481999999998</v>
      </c>
      <c r="I1137" s="340">
        <v>-123.234711</v>
      </c>
      <c r="J1137" s="340" t="s">
        <v>1591</v>
      </c>
      <c r="K1137" s="340" t="s">
        <v>3557</v>
      </c>
      <c r="L1137" s="348" t="s">
        <v>181</v>
      </c>
      <c r="M1137" s="340"/>
      <c r="N1137" s="340"/>
      <c r="O1137" s="340"/>
      <c r="Y1137" s="24"/>
      <c r="Z1137" s="24"/>
      <c r="AA1137" s="24"/>
      <c r="AB1137" s="24"/>
      <c r="AC1137" s="24"/>
      <c r="AD1137" s="24"/>
      <c r="AE1137" s="24"/>
      <c r="AF1137" s="24"/>
      <c r="AG1137" s="24"/>
      <c r="AH1137" s="24"/>
      <c r="AI1137" s="24"/>
      <c r="AJ1137" s="24"/>
      <c r="AK1137" s="24"/>
      <c r="AL1137" s="24"/>
      <c r="AM1137" s="24"/>
      <c r="AN1137" s="24"/>
      <c r="AO1137" s="24"/>
    </row>
    <row r="1138" spans="2:41" x14ac:dyDescent="0.25">
      <c r="B1138" s="340">
        <v>64489</v>
      </c>
      <c r="C1138" s="340" t="s">
        <v>3558</v>
      </c>
      <c r="D1138" s="340" t="s">
        <v>1590</v>
      </c>
      <c r="E1138" s="349" t="str">
        <f>HYPERLINK(Table20[[#This Row],[Map Link]],Table20[[#This Row],[Map Text]])</f>
        <v>Open Map</v>
      </c>
      <c r="F1138" s="340" t="s">
        <v>524</v>
      </c>
      <c r="G1138" s="340" t="s">
        <v>495</v>
      </c>
      <c r="H1138" s="340">
        <v>52.099815</v>
      </c>
      <c r="I1138" s="340">
        <v>-123.21804299999999</v>
      </c>
      <c r="J1138" s="340" t="s">
        <v>1591</v>
      </c>
      <c r="K1138" s="340" t="s">
        <v>3559</v>
      </c>
      <c r="L1138" s="348" t="s">
        <v>181</v>
      </c>
      <c r="M1138" s="340"/>
      <c r="N1138" s="340"/>
      <c r="O1138" s="340"/>
      <c r="Y1138" s="24"/>
      <c r="Z1138" s="24"/>
      <c r="AA1138" s="24"/>
      <c r="AB1138" s="24"/>
      <c r="AC1138" s="24"/>
      <c r="AD1138" s="24"/>
      <c r="AE1138" s="24"/>
      <c r="AF1138" s="24"/>
      <c r="AG1138" s="24"/>
      <c r="AH1138" s="24"/>
      <c r="AI1138" s="24"/>
      <c r="AJ1138" s="24"/>
      <c r="AK1138" s="24"/>
      <c r="AL1138" s="24"/>
      <c r="AM1138" s="24"/>
      <c r="AN1138" s="24"/>
      <c r="AO1138" s="24"/>
    </row>
    <row r="1139" spans="2:41" x14ac:dyDescent="0.25">
      <c r="B1139" s="340">
        <v>65133</v>
      </c>
      <c r="C1139" s="340" t="s">
        <v>3560</v>
      </c>
      <c r="D1139" s="340" t="s">
        <v>1590</v>
      </c>
      <c r="E1139" s="349" t="str">
        <f>HYPERLINK(Table20[[#This Row],[Map Link]],Table20[[#This Row],[Map Text]])</f>
        <v>Open Map</v>
      </c>
      <c r="F1139" s="340" t="s">
        <v>524</v>
      </c>
      <c r="G1139" s="340" t="s">
        <v>495</v>
      </c>
      <c r="H1139" s="340">
        <v>52.883125999999997</v>
      </c>
      <c r="I1139" s="340">
        <v>-125.734818</v>
      </c>
      <c r="J1139" s="340" t="s">
        <v>1591</v>
      </c>
      <c r="K1139" s="340" t="s">
        <v>3561</v>
      </c>
      <c r="L1139" s="348" t="s">
        <v>181</v>
      </c>
      <c r="M1139" s="340"/>
      <c r="N1139" s="340"/>
      <c r="O1139" s="340"/>
      <c r="Y1139" s="24"/>
      <c r="Z1139" s="24"/>
      <c r="AA1139" s="24"/>
      <c r="AB1139" s="24"/>
      <c r="AC1139" s="24"/>
      <c r="AD1139" s="24"/>
      <c r="AE1139" s="24"/>
      <c r="AF1139" s="24"/>
      <c r="AG1139" s="24"/>
      <c r="AH1139" s="24"/>
      <c r="AI1139" s="24"/>
      <c r="AJ1139" s="24"/>
      <c r="AK1139" s="24"/>
      <c r="AL1139" s="24"/>
      <c r="AM1139" s="24"/>
      <c r="AN1139" s="24"/>
      <c r="AO1139" s="24"/>
    </row>
    <row r="1140" spans="2:41" x14ac:dyDescent="0.25">
      <c r="B1140" s="340">
        <v>65121</v>
      </c>
      <c r="C1140" s="340" t="s">
        <v>3562</v>
      </c>
      <c r="D1140" s="340" t="s">
        <v>1590</v>
      </c>
      <c r="E1140" s="349" t="str">
        <f>HYPERLINK(Table20[[#This Row],[Map Link]],Table20[[#This Row],[Map Text]])</f>
        <v>Open Map</v>
      </c>
      <c r="F1140" s="340" t="s">
        <v>524</v>
      </c>
      <c r="G1140" s="340" t="s">
        <v>495</v>
      </c>
      <c r="H1140" s="340">
        <v>52.149830000000001</v>
      </c>
      <c r="I1140" s="340">
        <v>-122.018005</v>
      </c>
      <c r="J1140" s="340" t="s">
        <v>1591</v>
      </c>
      <c r="K1140" s="340" t="s">
        <v>3563</v>
      </c>
      <c r="L1140" s="348" t="s">
        <v>181</v>
      </c>
      <c r="M1140" s="340"/>
      <c r="N1140" s="340"/>
      <c r="O1140" s="340"/>
      <c r="Y1140" s="24"/>
      <c r="Z1140" s="24"/>
      <c r="AA1140" s="24"/>
      <c r="AB1140" s="24"/>
      <c r="AC1140" s="24"/>
      <c r="AD1140" s="24"/>
      <c r="AE1140" s="24"/>
      <c r="AF1140" s="24"/>
      <c r="AG1140" s="24"/>
      <c r="AH1140" s="24"/>
      <c r="AI1140" s="24"/>
      <c r="AJ1140" s="24"/>
      <c r="AK1140" s="24"/>
      <c r="AL1140" s="24"/>
      <c r="AM1140" s="24"/>
      <c r="AN1140" s="24"/>
      <c r="AO1140" s="24"/>
    </row>
    <row r="1141" spans="2:41" x14ac:dyDescent="0.25">
      <c r="B1141" s="340">
        <v>10338</v>
      </c>
      <c r="C1141" s="340" t="s">
        <v>3564</v>
      </c>
      <c r="D1141" s="340" t="s">
        <v>1036</v>
      </c>
      <c r="E1141" s="349" t="str">
        <f>HYPERLINK(Table20[[#This Row],[Map Link]],Table20[[#This Row],[Map Text]])</f>
        <v>Open Map</v>
      </c>
      <c r="F1141" s="340" t="s">
        <v>524</v>
      </c>
      <c r="G1141" s="340" t="s">
        <v>495</v>
      </c>
      <c r="H1141" s="340">
        <v>52.733164000000002</v>
      </c>
      <c r="I1141" s="340">
        <v>-122.45137099999999</v>
      </c>
      <c r="J1141" s="340" t="s">
        <v>1591</v>
      </c>
      <c r="K1141" s="340" t="s">
        <v>3565</v>
      </c>
      <c r="L1141" s="348" t="s">
        <v>103</v>
      </c>
      <c r="M1141" s="340"/>
      <c r="N1141" s="340"/>
      <c r="O1141" s="340"/>
      <c r="Y1141" s="24"/>
      <c r="Z1141" s="24"/>
      <c r="AA1141" s="24"/>
      <c r="AB1141" s="24"/>
      <c r="AC1141" s="24"/>
      <c r="AD1141" s="24"/>
      <c r="AE1141" s="24"/>
      <c r="AF1141" s="24"/>
      <c r="AG1141" s="24"/>
      <c r="AH1141" s="24"/>
      <c r="AI1141" s="24"/>
      <c r="AJ1141" s="24"/>
      <c r="AK1141" s="24"/>
      <c r="AL1141" s="24"/>
      <c r="AM1141" s="24"/>
      <c r="AN1141" s="24"/>
      <c r="AO1141" s="24"/>
    </row>
    <row r="1142" spans="2:41" x14ac:dyDescent="0.25">
      <c r="B1142" s="340">
        <v>64542</v>
      </c>
      <c r="C1142" s="340" t="s">
        <v>3566</v>
      </c>
      <c r="D1142" s="340" t="s">
        <v>1590</v>
      </c>
      <c r="E1142" s="349" t="str">
        <f>HYPERLINK(Table20[[#This Row],[Map Link]],Table20[[#This Row],[Map Text]])</f>
        <v>Open Map</v>
      </c>
      <c r="F1142" s="340" t="s">
        <v>524</v>
      </c>
      <c r="G1142" s="340" t="s">
        <v>495</v>
      </c>
      <c r="H1142" s="340">
        <v>52.983150000000002</v>
      </c>
      <c r="I1142" s="340">
        <v>-123.801424</v>
      </c>
      <c r="J1142" s="340" t="s">
        <v>1591</v>
      </c>
      <c r="K1142" s="340" t="s">
        <v>3567</v>
      </c>
      <c r="L1142" s="348" t="s">
        <v>181</v>
      </c>
      <c r="M1142" s="340"/>
      <c r="N1142" s="340"/>
      <c r="O1142" s="340"/>
      <c r="Y1142" s="24"/>
      <c r="Z1142" s="24"/>
      <c r="AA1142" s="24"/>
      <c r="AB1142" s="24"/>
      <c r="AC1142" s="24"/>
      <c r="AD1142" s="24"/>
      <c r="AE1142" s="24"/>
      <c r="AF1142" s="24"/>
      <c r="AG1142" s="24"/>
      <c r="AH1142" s="24"/>
      <c r="AI1142" s="24"/>
      <c r="AJ1142" s="24"/>
      <c r="AK1142" s="24"/>
      <c r="AL1142" s="24"/>
      <c r="AM1142" s="24"/>
      <c r="AN1142" s="24"/>
      <c r="AO1142" s="24"/>
    </row>
    <row r="1143" spans="2:41" x14ac:dyDescent="0.25">
      <c r="B1143" s="340">
        <v>64541</v>
      </c>
      <c r="C1143" s="340" t="s">
        <v>3568</v>
      </c>
      <c r="D1143" s="340" t="s">
        <v>1590</v>
      </c>
      <c r="E1143" s="349" t="str">
        <f>HYPERLINK(Table20[[#This Row],[Map Link]],Table20[[#This Row],[Map Text]])</f>
        <v>Open Map</v>
      </c>
      <c r="F1143" s="340" t="s">
        <v>524</v>
      </c>
      <c r="G1143" s="340" t="s">
        <v>495</v>
      </c>
      <c r="H1143" s="340">
        <v>52.966482999999997</v>
      </c>
      <c r="I1143" s="340">
        <v>-123.801424</v>
      </c>
      <c r="J1143" s="340" t="s">
        <v>1591</v>
      </c>
      <c r="K1143" s="340" t="s">
        <v>3569</v>
      </c>
      <c r="L1143" s="348" t="s">
        <v>181</v>
      </c>
      <c r="M1143" s="340"/>
      <c r="N1143" s="340"/>
      <c r="O1143" s="340"/>
      <c r="Y1143" s="24"/>
      <c r="Z1143" s="24"/>
      <c r="AA1143" s="24"/>
      <c r="AB1143" s="24"/>
      <c r="AC1143" s="24"/>
      <c r="AD1143" s="24"/>
      <c r="AE1143" s="24"/>
      <c r="AF1143" s="24"/>
      <c r="AG1143" s="24"/>
      <c r="AH1143" s="24"/>
      <c r="AI1143" s="24"/>
      <c r="AJ1143" s="24"/>
      <c r="AK1143" s="24"/>
      <c r="AL1143" s="24"/>
      <c r="AM1143" s="24"/>
      <c r="AN1143" s="24"/>
      <c r="AO1143" s="24"/>
    </row>
    <row r="1144" spans="2:41" x14ac:dyDescent="0.25">
      <c r="B1144" s="340">
        <v>64544</v>
      </c>
      <c r="C1144" s="340" t="s">
        <v>3570</v>
      </c>
      <c r="D1144" s="340" t="s">
        <v>1590</v>
      </c>
      <c r="E1144" s="349" t="str">
        <f>HYPERLINK(Table20[[#This Row],[Map Link]],Table20[[#This Row],[Map Text]])</f>
        <v>Open Map</v>
      </c>
      <c r="F1144" s="340" t="s">
        <v>524</v>
      </c>
      <c r="G1144" s="340" t="s">
        <v>495</v>
      </c>
      <c r="H1144" s="340">
        <v>52.983150000000002</v>
      </c>
      <c r="I1144" s="340">
        <v>-123.801424</v>
      </c>
      <c r="J1144" s="340" t="s">
        <v>1591</v>
      </c>
      <c r="K1144" s="340" t="s">
        <v>3571</v>
      </c>
      <c r="L1144" s="348" t="s">
        <v>181</v>
      </c>
      <c r="M1144" s="340"/>
      <c r="N1144" s="340"/>
      <c r="O1144" s="340"/>
      <c r="Y1144" s="24"/>
      <c r="Z1144" s="24"/>
      <c r="AA1144" s="24"/>
      <c r="AB1144" s="24"/>
      <c r="AC1144" s="24"/>
      <c r="AD1144" s="24"/>
      <c r="AE1144" s="24"/>
      <c r="AF1144" s="24"/>
      <c r="AG1144" s="24"/>
      <c r="AH1144" s="24"/>
      <c r="AI1144" s="24"/>
      <c r="AJ1144" s="24"/>
      <c r="AK1144" s="24"/>
      <c r="AL1144" s="24"/>
      <c r="AM1144" s="24"/>
      <c r="AN1144" s="24"/>
      <c r="AO1144" s="24"/>
    </row>
    <row r="1145" spans="2:41" x14ac:dyDescent="0.25">
      <c r="B1145" s="340">
        <v>40032</v>
      </c>
      <c r="C1145" s="340" t="s">
        <v>990</v>
      </c>
      <c r="D1145" s="340" t="s">
        <v>1597</v>
      </c>
      <c r="E1145" s="349" t="str">
        <f>HYPERLINK(Table20[[#This Row],[Map Link]],Table20[[#This Row],[Map Text]])</f>
        <v>Open Map</v>
      </c>
      <c r="F1145" s="340" t="s">
        <v>524</v>
      </c>
      <c r="G1145" s="340" t="s">
        <v>495</v>
      </c>
      <c r="H1145" s="340">
        <v>52.933159000000003</v>
      </c>
      <c r="I1145" s="340">
        <v>-123.020841</v>
      </c>
      <c r="J1145" s="340" t="s">
        <v>1591</v>
      </c>
      <c r="K1145" s="340" t="s">
        <v>3572</v>
      </c>
      <c r="L1145" s="348" t="s">
        <v>103</v>
      </c>
      <c r="M1145" s="340"/>
      <c r="N1145" s="340"/>
      <c r="O1145" s="340"/>
      <c r="Y1145" s="24"/>
      <c r="Z1145" s="24"/>
      <c r="AA1145" s="24"/>
      <c r="AB1145" s="24"/>
      <c r="AC1145" s="24"/>
      <c r="AD1145" s="24"/>
      <c r="AE1145" s="24"/>
      <c r="AF1145" s="24"/>
      <c r="AG1145" s="24"/>
      <c r="AH1145" s="24"/>
      <c r="AI1145" s="24"/>
      <c r="AJ1145" s="24"/>
      <c r="AK1145" s="24"/>
      <c r="AL1145" s="24"/>
      <c r="AM1145" s="24"/>
      <c r="AN1145" s="24"/>
      <c r="AO1145" s="24"/>
    </row>
    <row r="1146" spans="2:41" x14ac:dyDescent="0.25">
      <c r="B1146" s="340">
        <v>65116</v>
      </c>
      <c r="C1146" s="340" t="s">
        <v>3573</v>
      </c>
      <c r="D1146" s="340" t="s">
        <v>1590</v>
      </c>
      <c r="E1146" s="349" t="str">
        <f>HYPERLINK(Table20[[#This Row],[Map Link]],Table20[[#This Row],[Map Text]])</f>
        <v>Open Map</v>
      </c>
      <c r="F1146" s="340" t="s">
        <v>524</v>
      </c>
      <c r="G1146" s="340" t="s">
        <v>495</v>
      </c>
      <c r="H1146" s="340">
        <v>51.997044000000002</v>
      </c>
      <c r="I1146" s="340">
        <v>-122.55551800000001</v>
      </c>
      <c r="J1146" s="340" t="s">
        <v>1591</v>
      </c>
      <c r="K1146" s="340" t="s">
        <v>3574</v>
      </c>
      <c r="L1146" s="348" t="s">
        <v>181</v>
      </c>
      <c r="M1146" s="340"/>
      <c r="N1146" s="340"/>
      <c r="O1146" s="340"/>
      <c r="Y1146" s="24"/>
      <c r="Z1146" s="24"/>
      <c r="AA1146" s="24"/>
      <c r="AB1146" s="24"/>
      <c r="AC1146" s="24"/>
      <c r="AD1146" s="24"/>
      <c r="AE1146" s="24"/>
      <c r="AF1146" s="24"/>
      <c r="AG1146" s="24"/>
      <c r="AH1146" s="24"/>
      <c r="AI1146" s="24"/>
      <c r="AJ1146" s="24"/>
      <c r="AK1146" s="24"/>
      <c r="AL1146" s="24"/>
      <c r="AM1146" s="24"/>
      <c r="AN1146" s="24"/>
      <c r="AO1146" s="24"/>
    </row>
    <row r="1147" spans="2:41" x14ac:dyDescent="0.25">
      <c r="B1147" s="340">
        <v>11124</v>
      </c>
      <c r="C1147" s="340" t="s">
        <v>1339</v>
      </c>
      <c r="D1147" s="340" t="s">
        <v>1036</v>
      </c>
      <c r="E1147" s="349" t="str">
        <f>HYPERLINK(Table20[[#This Row],[Map Link]],Table20[[#This Row],[Map Text]])</f>
        <v>Open Map</v>
      </c>
      <c r="F1147" s="340" t="s">
        <v>524</v>
      </c>
      <c r="G1147" s="340" t="s">
        <v>495</v>
      </c>
      <c r="H1147" s="340">
        <v>53.066110999999999</v>
      </c>
      <c r="I1147" s="340">
        <v>-121.517222</v>
      </c>
      <c r="J1147" s="340" t="s">
        <v>1591</v>
      </c>
      <c r="K1147" s="340" t="s">
        <v>3575</v>
      </c>
      <c r="L1147" s="348" t="s">
        <v>103</v>
      </c>
      <c r="M1147" s="340"/>
      <c r="N1147" s="340"/>
      <c r="O1147" s="340"/>
      <c r="Y1147" s="24"/>
      <c r="Z1147" s="24"/>
      <c r="AA1147" s="24"/>
      <c r="AB1147" s="24"/>
      <c r="AC1147" s="24"/>
      <c r="AD1147" s="24"/>
      <c r="AE1147" s="24"/>
      <c r="AF1147" s="24"/>
      <c r="AG1147" s="24"/>
      <c r="AH1147" s="24"/>
      <c r="AI1147" s="24"/>
      <c r="AJ1147" s="24"/>
      <c r="AK1147" s="24"/>
      <c r="AL1147" s="24"/>
      <c r="AM1147" s="24"/>
      <c r="AN1147" s="24"/>
      <c r="AO1147" s="24"/>
    </row>
    <row r="1148" spans="2:41" x14ac:dyDescent="0.25">
      <c r="B1148" s="340">
        <v>37830</v>
      </c>
      <c r="C1148" s="340" t="s">
        <v>527</v>
      </c>
      <c r="D1148" s="340" t="s">
        <v>1036</v>
      </c>
      <c r="E1148" s="349" t="str">
        <f>HYPERLINK(Table20[[#This Row],[Map Link]],Table20[[#This Row],[Map Text]])</f>
        <v>Open Map</v>
      </c>
      <c r="F1148" s="340" t="s">
        <v>524</v>
      </c>
      <c r="G1148" s="340" t="s">
        <v>495</v>
      </c>
      <c r="H1148" s="340">
        <v>53.033166999999999</v>
      </c>
      <c r="I1148" s="340">
        <v>-122.434713</v>
      </c>
      <c r="J1148" s="340" t="s">
        <v>1591</v>
      </c>
      <c r="K1148" s="340" t="s">
        <v>3576</v>
      </c>
      <c r="L1148" s="348" t="s">
        <v>103</v>
      </c>
      <c r="M1148" s="340"/>
      <c r="N1148" s="340"/>
      <c r="O1148" s="340"/>
      <c r="Y1148" s="24"/>
      <c r="Z1148" s="24"/>
      <c r="AA1148" s="24"/>
      <c r="AB1148" s="24"/>
      <c r="AC1148" s="24"/>
      <c r="AD1148" s="24"/>
      <c r="AE1148" s="24"/>
      <c r="AF1148" s="24"/>
      <c r="AG1148" s="24"/>
      <c r="AH1148" s="24"/>
      <c r="AI1148" s="24"/>
      <c r="AJ1148" s="24"/>
      <c r="AK1148" s="24"/>
      <c r="AL1148" s="24"/>
      <c r="AM1148" s="24"/>
      <c r="AN1148" s="24"/>
      <c r="AO1148" s="24"/>
    </row>
    <row r="1149" spans="2:41" x14ac:dyDescent="0.25">
      <c r="B1149" s="340">
        <v>2819</v>
      </c>
      <c r="C1149" s="340" t="s">
        <v>3577</v>
      </c>
      <c r="D1149" s="340" t="s">
        <v>1597</v>
      </c>
      <c r="E1149" s="349" t="str">
        <f>HYPERLINK(Table20[[#This Row],[Map Link]],Table20[[#This Row],[Map Text]])</f>
        <v>Open Map</v>
      </c>
      <c r="F1149" s="340" t="s">
        <v>524</v>
      </c>
      <c r="G1149" s="340" t="s">
        <v>495</v>
      </c>
      <c r="H1149" s="340">
        <v>53.073452000000003</v>
      </c>
      <c r="I1149" s="340">
        <v>-121.856917</v>
      </c>
      <c r="J1149" s="340" t="s">
        <v>1591</v>
      </c>
      <c r="K1149" s="340" t="s">
        <v>3578</v>
      </c>
      <c r="L1149" s="348" t="s">
        <v>103</v>
      </c>
      <c r="M1149" s="340"/>
      <c r="N1149" s="340"/>
      <c r="O1149" s="340"/>
      <c r="Y1149" s="24"/>
      <c r="Z1149" s="24"/>
      <c r="AA1149" s="24"/>
      <c r="AB1149" s="24"/>
      <c r="AC1149" s="24"/>
      <c r="AD1149" s="24"/>
      <c r="AE1149" s="24"/>
      <c r="AF1149" s="24"/>
      <c r="AG1149" s="24"/>
      <c r="AH1149" s="24"/>
      <c r="AI1149" s="24"/>
      <c r="AJ1149" s="24"/>
      <c r="AK1149" s="24"/>
      <c r="AL1149" s="24"/>
      <c r="AM1149" s="24"/>
      <c r="AN1149" s="24"/>
      <c r="AO1149" s="24"/>
    </row>
    <row r="1150" spans="2:41" x14ac:dyDescent="0.25">
      <c r="B1150" s="340">
        <v>28279</v>
      </c>
      <c r="C1150" s="340" t="s">
        <v>3579</v>
      </c>
      <c r="D1150" s="340" t="s">
        <v>1597</v>
      </c>
      <c r="E1150" s="349" t="str">
        <f>HYPERLINK(Table20[[#This Row],[Map Link]],Table20[[#This Row],[Map Text]])</f>
        <v>Open Map</v>
      </c>
      <c r="F1150" s="340" t="s">
        <v>524</v>
      </c>
      <c r="G1150" s="340" t="s">
        <v>495</v>
      </c>
      <c r="H1150" s="340">
        <v>51.949821999999998</v>
      </c>
      <c r="I1150" s="340">
        <v>-122.518016</v>
      </c>
      <c r="J1150" s="340" t="s">
        <v>1591</v>
      </c>
      <c r="K1150" s="340" t="s">
        <v>3580</v>
      </c>
      <c r="L1150" s="348" t="s">
        <v>103</v>
      </c>
      <c r="M1150" s="340"/>
      <c r="N1150" s="340"/>
      <c r="O1150" s="340"/>
      <c r="Y1150" s="24"/>
      <c r="Z1150" s="24"/>
      <c r="AA1150" s="24"/>
      <c r="AB1150" s="24"/>
      <c r="AC1150" s="24"/>
      <c r="AD1150" s="24"/>
      <c r="AE1150" s="24"/>
      <c r="AF1150" s="24"/>
      <c r="AG1150" s="24"/>
      <c r="AH1150" s="24"/>
      <c r="AI1150" s="24"/>
      <c r="AJ1150" s="24"/>
      <c r="AK1150" s="24"/>
      <c r="AL1150" s="24"/>
      <c r="AM1150" s="24"/>
      <c r="AN1150" s="24"/>
      <c r="AO1150" s="24"/>
    </row>
    <row r="1151" spans="2:41" x14ac:dyDescent="0.25">
      <c r="B1151" s="340">
        <v>65135</v>
      </c>
      <c r="C1151" s="340" t="s">
        <v>3581</v>
      </c>
      <c r="D1151" s="340" t="s">
        <v>1590</v>
      </c>
      <c r="E1151" s="349" t="str">
        <f>HYPERLINK(Table20[[#This Row],[Map Link]],Table20[[#This Row],[Map Text]])</f>
        <v>Open Map</v>
      </c>
      <c r="F1151" s="340" t="s">
        <v>524</v>
      </c>
      <c r="G1151" s="340" t="s">
        <v>495</v>
      </c>
      <c r="H1151" s="340">
        <v>52.866463000000003</v>
      </c>
      <c r="I1151" s="340">
        <v>-125.41813999999999</v>
      </c>
      <c r="J1151" s="340" t="s">
        <v>1591</v>
      </c>
      <c r="K1151" s="340" t="s">
        <v>3582</v>
      </c>
      <c r="L1151" s="348" t="s">
        <v>181</v>
      </c>
      <c r="M1151" s="340"/>
      <c r="N1151" s="340"/>
      <c r="O1151" s="340"/>
      <c r="Y1151" s="24"/>
      <c r="Z1151" s="24"/>
      <c r="AA1151" s="24"/>
      <c r="AB1151" s="24"/>
      <c r="AC1151" s="24"/>
      <c r="AD1151" s="24"/>
      <c r="AE1151" s="24"/>
      <c r="AF1151" s="24"/>
      <c r="AG1151" s="24"/>
      <c r="AH1151" s="24"/>
      <c r="AI1151" s="24"/>
      <c r="AJ1151" s="24"/>
      <c r="AK1151" s="24"/>
      <c r="AL1151" s="24"/>
      <c r="AM1151" s="24"/>
      <c r="AN1151" s="24"/>
      <c r="AO1151" s="24"/>
    </row>
    <row r="1152" spans="2:41" x14ac:dyDescent="0.25">
      <c r="B1152" s="340">
        <v>34749</v>
      </c>
      <c r="C1152" s="340" t="s">
        <v>580</v>
      </c>
      <c r="D1152" s="340" t="s">
        <v>1597</v>
      </c>
      <c r="E1152" s="349" t="str">
        <f>HYPERLINK(Table20[[#This Row],[Map Link]],Table20[[#This Row],[Map Text]])</f>
        <v>Open Map</v>
      </c>
      <c r="F1152" s="340" t="s">
        <v>524</v>
      </c>
      <c r="G1152" s="340" t="s">
        <v>495</v>
      </c>
      <c r="H1152" s="340">
        <v>51.716481000000002</v>
      </c>
      <c r="I1152" s="340">
        <v>-123.03469200000001</v>
      </c>
      <c r="J1152" s="340" t="s">
        <v>1591</v>
      </c>
      <c r="K1152" s="340" t="s">
        <v>3583</v>
      </c>
      <c r="L1152" s="348" t="s">
        <v>103</v>
      </c>
      <c r="M1152" s="340"/>
      <c r="N1152" s="340"/>
      <c r="O1152" s="340"/>
      <c r="Y1152" s="24"/>
      <c r="Z1152" s="24"/>
      <c r="AA1152" s="24"/>
      <c r="AB1152" s="24"/>
      <c r="AC1152" s="24"/>
      <c r="AD1152" s="24"/>
      <c r="AE1152" s="24"/>
      <c r="AF1152" s="24"/>
      <c r="AG1152" s="24"/>
      <c r="AH1152" s="24"/>
      <c r="AI1152" s="24"/>
      <c r="AJ1152" s="24"/>
      <c r="AK1152" s="24"/>
      <c r="AL1152" s="24"/>
      <c r="AM1152" s="24"/>
      <c r="AN1152" s="24"/>
      <c r="AO1152" s="24"/>
    </row>
    <row r="1153" spans="2:41" x14ac:dyDescent="0.25">
      <c r="B1153" s="340">
        <v>64643</v>
      </c>
      <c r="C1153" s="340" t="s">
        <v>3584</v>
      </c>
      <c r="D1153" s="340" t="s">
        <v>1590</v>
      </c>
      <c r="E1153" s="349" t="str">
        <f>HYPERLINK(Table20[[#This Row],[Map Link]],Table20[[#This Row],[Map Text]])</f>
        <v>Open Map</v>
      </c>
      <c r="F1153" s="340" t="s">
        <v>524</v>
      </c>
      <c r="G1153" s="340" t="s">
        <v>495</v>
      </c>
      <c r="H1153" s="340">
        <v>52.433159000000003</v>
      </c>
      <c r="I1153" s="340">
        <v>-122.61803399999999</v>
      </c>
      <c r="J1153" s="340" t="s">
        <v>1591</v>
      </c>
      <c r="K1153" s="340" t="s">
        <v>3585</v>
      </c>
      <c r="L1153" s="348" t="s">
        <v>181</v>
      </c>
      <c r="M1153" s="340"/>
      <c r="N1153" s="340"/>
      <c r="O1153" s="340"/>
      <c r="Y1153" s="24"/>
      <c r="Z1153" s="24"/>
      <c r="AA1153" s="24"/>
      <c r="AB1153" s="24"/>
      <c r="AC1153" s="24"/>
      <c r="AD1153" s="24"/>
      <c r="AE1153" s="24"/>
      <c r="AF1153" s="24"/>
      <c r="AG1153" s="24"/>
      <c r="AH1153" s="24"/>
      <c r="AI1153" s="24"/>
      <c r="AJ1153" s="24"/>
      <c r="AK1153" s="24"/>
      <c r="AL1153" s="24"/>
      <c r="AM1153" s="24"/>
      <c r="AN1153" s="24"/>
      <c r="AO1153" s="24"/>
    </row>
    <row r="1154" spans="2:41" x14ac:dyDescent="0.25">
      <c r="B1154" s="340">
        <v>5030</v>
      </c>
      <c r="C1154" s="340" t="s">
        <v>537</v>
      </c>
      <c r="D1154" s="340" t="s">
        <v>1597</v>
      </c>
      <c r="E1154" s="349" t="str">
        <f>HYPERLINK(Table20[[#This Row],[Map Link]],Table20[[#This Row],[Map Text]])</f>
        <v>Open Map</v>
      </c>
      <c r="F1154" s="340" t="s">
        <v>524</v>
      </c>
      <c r="G1154" s="340" t="s">
        <v>495</v>
      </c>
      <c r="H1154" s="340">
        <v>52.416500999999997</v>
      </c>
      <c r="I1154" s="340">
        <v>-121.85134100000001</v>
      </c>
      <c r="J1154" s="340" t="s">
        <v>1591</v>
      </c>
      <c r="K1154" s="340" t="s">
        <v>3586</v>
      </c>
      <c r="L1154" s="348" t="s">
        <v>103</v>
      </c>
      <c r="M1154" s="340"/>
      <c r="N1154" s="340"/>
      <c r="O1154" s="340"/>
      <c r="Y1154" s="24"/>
      <c r="Z1154" s="24"/>
      <c r="AA1154" s="24"/>
      <c r="AB1154" s="24"/>
      <c r="AC1154" s="24"/>
      <c r="AD1154" s="24"/>
      <c r="AE1154" s="24"/>
      <c r="AF1154" s="24"/>
      <c r="AG1154" s="24"/>
      <c r="AH1154" s="24"/>
      <c r="AI1154" s="24"/>
      <c r="AJ1154" s="24"/>
      <c r="AK1154" s="24"/>
      <c r="AL1154" s="24"/>
      <c r="AM1154" s="24"/>
      <c r="AN1154" s="24"/>
      <c r="AO1154" s="24"/>
    </row>
    <row r="1155" spans="2:41" x14ac:dyDescent="0.25">
      <c r="B1155" s="340">
        <v>64519</v>
      </c>
      <c r="C1155" s="340" t="s">
        <v>3587</v>
      </c>
      <c r="D1155" s="340" t="s">
        <v>1590</v>
      </c>
      <c r="E1155" s="349" t="str">
        <f>HYPERLINK(Table20[[#This Row],[Map Link]],Table20[[#This Row],[Map Text]])</f>
        <v>Open Map</v>
      </c>
      <c r="F1155" s="340" t="s">
        <v>524</v>
      </c>
      <c r="G1155" s="340" t="s">
        <v>495</v>
      </c>
      <c r="H1155" s="340">
        <v>53.099812</v>
      </c>
      <c r="I1155" s="340">
        <v>-124.334779</v>
      </c>
      <c r="J1155" s="340" t="s">
        <v>1591</v>
      </c>
      <c r="K1155" s="340" t="s">
        <v>3588</v>
      </c>
      <c r="L1155" s="348" t="s">
        <v>181</v>
      </c>
      <c r="M1155" s="340"/>
      <c r="N1155" s="340"/>
      <c r="O1155" s="340"/>
      <c r="Y1155" s="24"/>
      <c r="Z1155" s="24"/>
      <c r="AA1155" s="24"/>
      <c r="AB1155" s="24"/>
      <c r="AC1155" s="24"/>
      <c r="AD1155" s="24"/>
      <c r="AE1155" s="24"/>
      <c r="AF1155" s="24"/>
      <c r="AG1155" s="24"/>
      <c r="AH1155" s="24"/>
      <c r="AI1155" s="24"/>
      <c r="AJ1155" s="24"/>
      <c r="AK1155" s="24"/>
      <c r="AL1155" s="24"/>
      <c r="AM1155" s="24"/>
      <c r="AN1155" s="24"/>
      <c r="AO1155" s="24"/>
    </row>
    <row r="1156" spans="2:41" x14ac:dyDescent="0.25">
      <c r="B1156" s="340">
        <v>64514</v>
      </c>
      <c r="C1156" s="340" t="s">
        <v>3589</v>
      </c>
      <c r="D1156" s="340" t="s">
        <v>1590</v>
      </c>
      <c r="E1156" s="349" t="str">
        <f>HYPERLINK(Table20[[#This Row],[Map Link]],Table20[[#This Row],[Map Text]])</f>
        <v>Open Map</v>
      </c>
      <c r="F1156" s="340" t="s">
        <v>524</v>
      </c>
      <c r="G1156" s="340" t="s">
        <v>495</v>
      </c>
      <c r="H1156" s="340">
        <v>53.066477999999996</v>
      </c>
      <c r="I1156" s="340">
        <v>-124.318111</v>
      </c>
      <c r="J1156" s="340" t="s">
        <v>1591</v>
      </c>
      <c r="K1156" s="340" t="s">
        <v>3590</v>
      </c>
      <c r="L1156" s="348" t="s">
        <v>181</v>
      </c>
      <c r="M1156" s="340"/>
      <c r="N1156" s="340"/>
      <c r="O1156" s="340"/>
      <c r="Y1156" s="24"/>
      <c r="Z1156" s="24"/>
      <c r="AA1156" s="24"/>
      <c r="AB1156" s="24"/>
      <c r="AC1156" s="24"/>
      <c r="AD1156" s="24"/>
      <c r="AE1156" s="24"/>
      <c r="AF1156" s="24"/>
      <c r="AG1156" s="24"/>
      <c r="AH1156" s="24"/>
      <c r="AI1156" s="24"/>
      <c r="AJ1156" s="24"/>
      <c r="AK1156" s="24"/>
      <c r="AL1156" s="24"/>
      <c r="AM1156" s="24"/>
      <c r="AN1156" s="24"/>
      <c r="AO1156" s="24"/>
    </row>
    <row r="1157" spans="2:41" x14ac:dyDescent="0.25">
      <c r="B1157" s="340">
        <v>64515</v>
      </c>
      <c r="C1157" s="340" t="s">
        <v>3591</v>
      </c>
      <c r="D1157" s="340" t="s">
        <v>1590</v>
      </c>
      <c r="E1157" s="349" t="str">
        <f>HYPERLINK(Table20[[#This Row],[Map Link]],Table20[[#This Row],[Map Text]])</f>
        <v>Open Map</v>
      </c>
      <c r="F1157" s="340" t="s">
        <v>524</v>
      </c>
      <c r="G1157" s="340" t="s">
        <v>495</v>
      </c>
      <c r="H1157" s="340">
        <v>53.083145000000002</v>
      </c>
      <c r="I1157" s="340">
        <v>-124.318111</v>
      </c>
      <c r="J1157" s="340" t="s">
        <v>1591</v>
      </c>
      <c r="K1157" s="340" t="s">
        <v>3592</v>
      </c>
      <c r="L1157" s="348" t="s">
        <v>181</v>
      </c>
      <c r="M1157" s="340"/>
      <c r="N1157" s="340"/>
      <c r="O1157" s="340"/>
      <c r="Y1157" s="24"/>
      <c r="Z1157" s="24"/>
      <c r="AA1157" s="24"/>
      <c r="AB1157" s="24"/>
      <c r="AC1157" s="24"/>
      <c r="AD1157" s="24"/>
      <c r="AE1157" s="24"/>
      <c r="AF1157" s="24"/>
      <c r="AG1157" s="24"/>
      <c r="AH1157" s="24"/>
      <c r="AI1157" s="24"/>
      <c r="AJ1157" s="24"/>
      <c r="AK1157" s="24"/>
      <c r="AL1157" s="24"/>
      <c r="AM1157" s="24"/>
      <c r="AN1157" s="24"/>
      <c r="AO1157" s="24"/>
    </row>
    <row r="1158" spans="2:41" x14ac:dyDescent="0.25">
      <c r="B1158" s="340">
        <v>5646</v>
      </c>
      <c r="C1158" s="340" t="s">
        <v>550</v>
      </c>
      <c r="D1158" s="340" t="s">
        <v>1597</v>
      </c>
      <c r="E1158" s="349" t="str">
        <f>HYPERLINK(Table20[[#This Row],[Map Link]],Table20[[#This Row],[Map Text]])</f>
        <v>Open Map</v>
      </c>
      <c r="F1158" s="340" t="s">
        <v>524</v>
      </c>
      <c r="G1158" s="340" t="s">
        <v>495</v>
      </c>
      <c r="H1158" s="340">
        <v>52.296388999999998</v>
      </c>
      <c r="I1158" s="340">
        <v>-121.093056</v>
      </c>
      <c r="J1158" s="340" t="s">
        <v>1591</v>
      </c>
      <c r="K1158" s="340" t="s">
        <v>3593</v>
      </c>
      <c r="L1158" s="348" t="s">
        <v>103</v>
      </c>
      <c r="M1158" s="340"/>
      <c r="N1158" s="340"/>
      <c r="O1158" s="340"/>
      <c r="Y1158" s="24"/>
      <c r="Z1158" s="24"/>
      <c r="AA1158" s="24"/>
      <c r="AB1158" s="24"/>
      <c r="AC1158" s="24"/>
      <c r="AD1158" s="24"/>
      <c r="AE1158" s="24"/>
      <c r="AF1158" s="24"/>
      <c r="AG1158" s="24"/>
      <c r="AH1158" s="24"/>
      <c r="AI1158" s="24"/>
      <c r="AJ1158" s="24"/>
      <c r="AK1158" s="24"/>
      <c r="AL1158" s="24"/>
      <c r="AM1158" s="24"/>
      <c r="AN1158" s="24"/>
      <c r="AO1158" s="24"/>
    </row>
    <row r="1159" spans="2:41" x14ac:dyDescent="0.25">
      <c r="B1159" s="340">
        <v>5710</v>
      </c>
      <c r="C1159" s="340" t="s">
        <v>594</v>
      </c>
      <c r="D1159" s="340" t="s">
        <v>1597</v>
      </c>
      <c r="E1159" s="349" t="str">
        <f>HYPERLINK(Table20[[#This Row],[Map Link]],Table20[[#This Row],[Map Text]])</f>
        <v>Open Map</v>
      </c>
      <c r="F1159" s="340" t="s">
        <v>524</v>
      </c>
      <c r="G1159" s="340" t="s">
        <v>495</v>
      </c>
      <c r="H1159" s="340">
        <v>53.283161</v>
      </c>
      <c r="I1159" s="340">
        <v>-123.134745</v>
      </c>
      <c r="J1159" s="340" t="s">
        <v>1591</v>
      </c>
      <c r="K1159" s="340" t="s">
        <v>3594</v>
      </c>
      <c r="L1159" s="348" t="s">
        <v>103</v>
      </c>
      <c r="M1159" s="340"/>
      <c r="N1159" s="340"/>
      <c r="O1159" s="340"/>
      <c r="Y1159" s="24"/>
      <c r="Z1159" s="24"/>
      <c r="AA1159" s="24"/>
      <c r="AB1159" s="24"/>
      <c r="AC1159" s="24"/>
      <c r="AD1159" s="24"/>
      <c r="AE1159" s="24"/>
      <c r="AF1159" s="24"/>
      <c r="AG1159" s="24"/>
      <c r="AH1159" s="24"/>
      <c r="AI1159" s="24"/>
      <c r="AJ1159" s="24"/>
      <c r="AK1159" s="24"/>
      <c r="AL1159" s="24"/>
      <c r="AM1159" s="24"/>
      <c r="AN1159" s="24"/>
      <c r="AO1159" s="24"/>
    </row>
    <row r="1160" spans="2:41" x14ac:dyDescent="0.25">
      <c r="B1160" s="340">
        <v>65112</v>
      </c>
      <c r="C1160" s="340" t="s">
        <v>3595</v>
      </c>
      <c r="D1160" s="340" t="s">
        <v>1590</v>
      </c>
      <c r="E1160" s="349" t="str">
        <f>HYPERLINK(Table20[[#This Row],[Map Link]],Table20[[#This Row],[Map Text]])</f>
        <v>Open Map</v>
      </c>
      <c r="F1160" s="340" t="s">
        <v>524</v>
      </c>
      <c r="G1160" s="340" t="s">
        <v>495</v>
      </c>
      <c r="H1160" s="340">
        <v>52.733127000000003</v>
      </c>
      <c r="I1160" s="340">
        <v>-125.534806</v>
      </c>
      <c r="J1160" s="340" t="s">
        <v>1591</v>
      </c>
      <c r="K1160" s="340" t="s">
        <v>3596</v>
      </c>
      <c r="L1160" s="348" t="s">
        <v>181</v>
      </c>
      <c r="M1160" s="340"/>
      <c r="N1160" s="340"/>
      <c r="O1160" s="340"/>
      <c r="Y1160" s="24"/>
      <c r="Z1160" s="24"/>
      <c r="AA1160" s="24"/>
      <c r="AB1160" s="24"/>
      <c r="AC1160" s="24"/>
      <c r="AD1160" s="24"/>
      <c r="AE1160" s="24"/>
      <c r="AF1160" s="24"/>
      <c r="AG1160" s="24"/>
      <c r="AH1160" s="24"/>
      <c r="AI1160" s="24"/>
      <c r="AJ1160" s="24"/>
      <c r="AK1160" s="24"/>
      <c r="AL1160" s="24"/>
      <c r="AM1160" s="24"/>
      <c r="AN1160" s="24"/>
      <c r="AO1160" s="24"/>
    </row>
    <row r="1161" spans="2:41" x14ac:dyDescent="0.25">
      <c r="B1161" s="340">
        <v>409</v>
      </c>
      <c r="C1161" s="340" t="s">
        <v>531</v>
      </c>
      <c r="D1161" s="340" t="s">
        <v>1036</v>
      </c>
      <c r="E1161" s="349" t="str">
        <f>HYPERLINK(Table20[[#This Row],[Map Link]],Table20[[#This Row],[Map Text]])</f>
        <v>Open Map</v>
      </c>
      <c r="F1161" s="340" t="s">
        <v>524</v>
      </c>
      <c r="G1161" s="340" t="s">
        <v>495</v>
      </c>
      <c r="H1161" s="340">
        <v>53.016497999999999</v>
      </c>
      <c r="I1161" s="340">
        <v>-122.60138499999999</v>
      </c>
      <c r="J1161" s="340" t="s">
        <v>1591</v>
      </c>
      <c r="K1161" s="340" t="s">
        <v>3597</v>
      </c>
      <c r="L1161" s="348" t="s">
        <v>103</v>
      </c>
      <c r="M1161" s="340"/>
      <c r="N1161" s="340"/>
      <c r="O1161" s="340"/>
      <c r="Y1161" s="24"/>
      <c r="Z1161" s="24"/>
      <c r="AA1161" s="24"/>
      <c r="AB1161" s="24"/>
      <c r="AC1161" s="24"/>
      <c r="AD1161" s="24"/>
      <c r="AE1161" s="24"/>
      <c r="AF1161" s="24"/>
      <c r="AG1161" s="24"/>
      <c r="AH1161" s="24"/>
      <c r="AI1161" s="24"/>
      <c r="AJ1161" s="24"/>
      <c r="AK1161" s="24"/>
      <c r="AL1161" s="24"/>
      <c r="AM1161" s="24"/>
      <c r="AN1161" s="24"/>
      <c r="AO1161" s="24"/>
    </row>
    <row r="1162" spans="2:41" x14ac:dyDescent="0.25">
      <c r="B1162" s="340">
        <v>28715</v>
      </c>
      <c r="C1162" s="340" t="s">
        <v>572</v>
      </c>
      <c r="D1162" s="340" t="s">
        <v>1036</v>
      </c>
      <c r="E1162" s="349" t="str">
        <f>HYPERLINK(Table20[[#This Row],[Map Link]],Table20[[#This Row],[Map Text]])</f>
        <v>Open Map</v>
      </c>
      <c r="F1162" s="340" t="s">
        <v>524</v>
      </c>
      <c r="G1162" s="340" t="s">
        <v>495</v>
      </c>
      <c r="H1162" s="340">
        <v>51.483172000000003</v>
      </c>
      <c r="I1162" s="340">
        <v>-120.71794199999999</v>
      </c>
      <c r="J1162" s="340" t="s">
        <v>1591</v>
      </c>
      <c r="K1162" s="340" t="s">
        <v>3598</v>
      </c>
      <c r="L1162" s="348" t="s">
        <v>103</v>
      </c>
      <c r="M1162" s="340"/>
      <c r="N1162" s="340"/>
      <c r="O1162" s="340"/>
      <c r="Y1162" s="24"/>
      <c r="Z1162" s="24"/>
      <c r="AA1162" s="24"/>
      <c r="AB1162" s="24"/>
      <c r="AC1162" s="24"/>
      <c r="AD1162" s="24"/>
      <c r="AE1162" s="24"/>
      <c r="AF1162" s="24"/>
      <c r="AG1162" s="24"/>
      <c r="AH1162" s="24"/>
      <c r="AI1162" s="24"/>
      <c r="AJ1162" s="24"/>
      <c r="AK1162" s="24"/>
      <c r="AL1162" s="24"/>
      <c r="AM1162" s="24"/>
      <c r="AN1162" s="24"/>
      <c r="AO1162" s="24"/>
    </row>
    <row r="1163" spans="2:41" x14ac:dyDescent="0.25">
      <c r="B1163" s="340">
        <v>65025</v>
      </c>
      <c r="C1163" s="340" t="s">
        <v>3599</v>
      </c>
      <c r="D1163" s="340" t="s">
        <v>1590</v>
      </c>
      <c r="E1163" s="349" t="str">
        <f>HYPERLINK(Table20[[#This Row],[Map Link]],Table20[[#This Row],[Map Text]])</f>
        <v>Open Map</v>
      </c>
      <c r="F1163" s="340" t="s">
        <v>524</v>
      </c>
      <c r="G1163" s="340" t="s">
        <v>495</v>
      </c>
      <c r="H1163" s="340">
        <v>51.766477999999999</v>
      </c>
      <c r="I1163" s="340">
        <v>-123.30136899999999</v>
      </c>
      <c r="J1163" s="340" t="s">
        <v>1591</v>
      </c>
      <c r="K1163" s="340" t="s">
        <v>3600</v>
      </c>
      <c r="L1163" s="348" t="s">
        <v>181</v>
      </c>
      <c r="M1163" s="340"/>
      <c r="N1163" s="340"/>
      <c r="O1163" s="340"/>
      <c r="Y1163" s="24"/>
      <c r="Z1163" s="24"/>
      <c r="AA1163" s="24"/>
      <c r="AB1163" s="24"/>
      <c r="AC1163" s="24"/>
      <c r="AD1163" s="24"/>
      <c r="AE1163" s="24"/>
      <c r="AF1163" s="24"/>
      <c r="AG1163" s="24"/>
      <c r="AH1163" s="24"/>
      <c r="AI1163" s="24"/>
      <c r="AJ1163" s="24"/>
      <c r="AK1163" s="24"/>
      <c r="AL1163" s="24"/>
      <c r="AM1163" s="24"/>
      <c r="AN1163" s="24"/>
      <c r="AO1163" s="24"/>
    </row>
    <row r="1164" spans="2:41" x14ac:dyDescent="0.25">
      <c r="B1164" s="340">
        <v>28985</v>
      </c>
      <c r="C1164" s="340" t="s">
        <v>562</v>
      </c>
      <c r="D1164" s="340" t="s">
        <v>1036</v>
      </c>
      <c r="E1164" s="349" t="str">
        <f>HYPERLINK(Table20[[#This Row],[Map Link]],Table20[[#This Row],[Map Text]])</f>
        <v>Open Map</v>
      </c>
      <c r="F1164" s="340" t="s">
        <v>524</v>
      </c>
      <c r="G1164" s="340" t="s">
        <v>495</v>
      </c>
      <c r="H1164" s="340">
        <v>51.733168999999997</v>
      </c>
      <c r="I1164" s="340">
        <v>-121.151297</v>
      </c>
      <c r="J1164" s="340" t="s">
        <v>1591</v>
      </c>
      <c r="K1164" s="340" t="s">
        <v>3601</v>
      </c>
      <c r="L1164" s="348" t="s">
        <v>103</v>
      </c>
      <c r="M1164" s="340"/>
      <c r="N1164" s="340"/>
      <c r="O1164" s="340"/>
      <c r="Y1164" s="24"/>
      <c r="Z1164" s="24"/>
      <c r="AA1164" s="24"/>
      <c r="AB1164" s="24"/>
      <c r="AC1164" s="24"/>
      <c r="AD1164" s="24"/>
      <c r="AE1164" s="24"/>
      <c r="AF1164" s="24"/>
      <c r="AG1164" s="24"/>
      <c r="AH1164" s="24"/>
      <c r="AI1164" s="24"/>
      <c r="AJ1164" s="24"/>
      <c r="AK1164" s="24"/>
      <c r="AL1164" s="24"/>
      <c r="AM1164" s="24"/>
      <c r="AN1164" s="24"/>
      <c r="AO1164" s="24"/>
    </row>
    <row r="1165" spans="2:41" x14ac:dyDescent="0.25">
      <c r="B1165" s="340">
        <v>65109</v>
      </c>
      <c r="C1165" s="340" t="s">
        <v>3602</v>
      </c>
      <c r="D1165" s="340" t="s">
        <v>1590</v>
      </c>
      <c r="E1165" s="349" t="str">
        <f>HYPERLINK(Table20[[#This Row],[Map Link]],Table20[[#This Row],[Map Text]])</f>
        <v>Open Map</v>
      </c>
      <c r="F1165" s="340" t="s">
        <v>524</v>
      </c>
      <c r="G1165" s="340" t="s">
        <v>495</v>
      </c>
      <c r="H1165" s="340">
        <v>52.866459999999996</v>
      </c>
      <c r="I1165" s="340">
        <v>-125.63481400000001</v>
      </c>
      <c r="J1165" s="340" t="s">
        <v>1591</v>
      </c>
      <c r="K1165" s="340" t="s">
        <v>3603</v>
      </c>
      <c r="L1165" s="348" t="s">
        <v>181</v>
      </c>
      <c r="M1165" s="340"/>
      <c r="N1165" s="340"/>
      <c r="O1165" s="340"/>
      <c r="Y1165" s="24"/>
      <c r="Z1165" s="24"/>
      <c r="AA1165" s="24"/>
      <c r="AB1165" s="24"/>
      <c r="AC1165" s="24"/>
      <c r="AD1165" s="24"/>
      <c r="AE1165" s="24"/>
      <c r="AF1165" s="24"/>
      <c r="AG1165" s="24"/>
      <c r="AH1165" s="24"/>
      <c r="AI1165" s="24"/>
      <c r="AJ1165" s="24"/>
      <c r="AK1165" s="24"/>
      <c r="AL1165" s="24"/>
      <c r="AM1165" s="24"/>
      <c r="AN1165" s="24"/>
      <c r="AO1165" s="24"/>
    </row>
    <row r="1166" spans="2:41" x14ac:dyDescent="0.25">
      <c r="B1166" s="340">
        <v>65111</v>
      </c>
      <c r="C1166" s="340" t="s">
        <v>3604</v>
      </c>
      <c r="D1166" s="340" t="s">
        <v>1590</v>
      </c>
      <c r="E1166" s="349" t="str">
        <f>HYPERLINK(Table20[[#This Row],[Map Link]],Table20[[#This Row],[Map Text]])</f>
        <v>Open Map</v>
      </c>
      <c r="F1166" s="340" t="s">
        <v>524</v>
      </c>
      <c r="G1166" s="340" t="s">
        <v>495</v>
      </c>
      <c r="H1166" s="340">
        <v>52.899793000000003</v>
      </c>
      <c r="I1166" s="340">
        <v>-125.651482</v>
      </c>
      <c r="J1166" s="340" t="s">
        <v>1591</v>
      </c>
      <c r="K1166" s="340" t="s">
        <v>3605</v>
      </c>
      <c r="L1166" s="348" t="s">
        <v>181</v>
      </c>
      <c r="M1166" s="340"/>
      <c r="N1166" s="340"/>
      <c r="O1166" s="340"/>
      <c r="Y1166" s="24"/>
      <c r="Z1166" s="24"/>
      <c r="AA1166" s="24"/>
      <c r="AB1166" s="24"/>
      <c r="AC1166" s="24"/>
      <c r="AD1166" s="24"/>
      <c r="AE1166" s="24"/>
      <c r="AF1166" s="24"/>
      <c r="AG1166" s="24"/>
      <c r="AH1166" s="24"/>
      <c r="AI1166" s="24"/>
      <c r="AJ1166" s="24"/>
      <c r="AK1166" s="24"/>
      <c r="AL1166" s="24"/>
      <c r="AM1166" s="24"/>
      <c r="AN1166" s="24"/>
      <c r="AO1166" s="24"/>
    </row>
    <row r="1167" spans="2:41" x14ac:dyDescent="0.25">
      <c r="B1167" s="340">
        <v>65107</v>
      </c>
      <c r="C1167" s="340" t="s">
        <v>3606</v>
      </c>
      <c r="D1167" s="340" t="s">
        <v>1590</v>
      </c>
      <c r="E1167" s="349" t="str">
        <f>HYPERLINK(Table20[[#This Row],[Map Link]],Table20[[#This Row],[Map Text]])</f>
        <v>Open Map</v>
      </c>
      <c r="F1167" s="340" t="s">
        <v>524</v>
      </c>
      <c r="G1167" s="340" t="s">
        <v>495</v>
      </c>
      <c r="H1167" s="340">
        <v>52.883125999999997</v>
      </c>
      <c r="I1167" s="340">
        <v>-125.701483</v>
      </c>
      <c r="J1167" s="340" t="s">
        <v>1591</v>
      </c>
      <c r="K1167" s="340" t="s">
        <v>3607</v>
      </c>
      <c r="L1167" s="348" t="s">
        <v>181</v>
      </c>
      <c r="M1167" s="340"/>
      <c r="N1167" s="340"/>
      <c r="O1167" s="340"/>
      <c r="Y1167" s="24"/>
      <c r="Z1167" s="24"/>
      <c r="AA1167" s="24"/>
      <c r="AB1167" s="24"/>
      <c r="AC1167" s="24"/>
      <c r="AD1167" s="24"/>
      <c r="AE1167" s="24"/>
      <c r="AF1167" s="24"/>
      <c r="AG1167" s="24"/>
      <c r="AH1167" s="24"/>
      <c r="AI1167" s="24"/>
      <c r="AJ1167" s="24"/>
      <c r="AK1167" s="24"/>
      <c r="AL1167" s="24"/>
      <c r="AM1167" s="24"/>
      <c r="AN1167" s="24"/>
      <c r="AO1167" s="24"/>
    </row>
    <row r="1168" spans="2:41" x14ac:dyDescent="0.25">
      <c r="B1168" s="340">
        <v>29173</v>
      </c>
      <c r="C1168" s="340" t="s">
        <v>568</v>
      </c>
      <c r="D1168" s="340" t="s">
        <v>1036</v>
      </c>
      <c r="E1168" s="349" t="str">
        <f>HYPERLINK(Table20[[#This Row],[Map Link]],Table20[[#This Row],[Map Text]])</f>
        <v>Open Map</v>
      </c>
      <c r="F1168" s="340" t="s">
        <v>524</v>
      </c>
      <c r="G1168" s="340" t="s">
        <v>495</v>
      </c>
      <c r="H1168" s="340">
        <v>51.766505000000002</v>
      </c>
      <c r="I1168" s="340">
        <v>-120.90129</v>
      </c>
      <c r="J1168" s="340" t="s">
        <v>1591</v>
      </c>
      <c r="K1168" s="340" t="s">
        <v>3608</v>
      </c>
      <c r="L1168" s="348" t="s">
        <v>103</v>
      </c>
      <c r="M1168" s="340"/>
      <c r="N1168" s="340"/>
      <c r="O1168" s="340"/>
      <c r="Y1168" s="24"/>
      <c r="Z1168" s="24"/>
      <c r="AA1168" s="24"/>
      <c r="AB1168" s="24"/>
      <c r="AC1168" s="24"/>
      <c r="AD1168" s="24"/>
      <c r="AE1168" s="24"/>
      <c r="AF1168" s="24"/>
      <c r="AG1168" s="24"/>
      <c r="AH1168" s="24"/>
      <c r="AI1168" s="24"/>
      <c r="AJ1168" s="24"/>
      <c r="AK1168" s="24"/>
      <c r="AL1168" s="24"/>
      <c r="AM1168" s="24"/>
      <c r="AN1168" s="24"/>
      <c r="AO1168" s="24"/>
    </row>
    <row r="1169" spans="2:41" x14ac:dyDescent="0.25">
      <c r="B1169" s="340">
        <v>64502</v>
      </c>
      <c r="C1169" s="340" t="s">
        <v>3609</v>
      </c>
      <c r="D1169" s="340" t="s">
        <v>1590</v>
      </c>
      <c r="E1169" s="349" t="str">
        <f>HYPERLINK(Table20[[#This Row],[Map Link]],Table20[[#This Row],[Map Text]])</f>
        <v>Open Map</v>
      </c>
      <c r="F1169" s="340" t="s">
        <v>524</v>
      </c>
      <c r="G1169" s="340" t="s">
        <v>495</v>
      </c>
      <c r="H1169" s="340">
        <v>51.779167000000001</v>
      </c>
      <c r="I1169" s="340">
        <v>-120.984722</v>
      </c>
      <c r="J1169" s="340" t="s">
        <v>1591</v>
      </c>
      <c r="K1169" s="340" t="s">
        <v>3610</v>
      </c>
      <c r="L1169" s="348" t="s">
        <v>181</v>
      </c>
      <c r="M1169" s="340"/>
      <c r="N1169" s="340"/>
      <c r="O1169" s="340"/>
      <c r="Y1169" s="24"/>
      <c r="Z1169" s="24"/>
      <c r="AA1169" s="24"/>
      <c r="AB1169" s="24"/>
      <c r="AC1169" s="24"/>
      <c r="AD1169" s="24"/>
      <c r="AE1169" s="24"/>
      <c r="AF1169" s="24"/>
      <c r="AG1169" s="24"/>
      <c r="AH1169" s="24"/>
      <c r="AI1169" s="24"/>
      <c r="AJ1169" s="24"/>
      <c r="AK1169" s="24"/>
      <c r="AL1169" s="24"/>
      <c r="AM1169" s="24"/>
      <c r="AN1169" s="24"/>
      <c r="AO1169" s="24"/>
    </row>
    <row r="1170" spans="2:41" x14ac:dyDescent="0.25">
      <c r="B1170" s="340">
        <v>64501</v>
      </c>
      <c r="C1170" s="340" t="s">
        <v>3611</v>
      </c>
      <c r="D1170" s="340" t="s">
        <v>1590</v>
      </c>
      <c r="E1170" s="349" t="str">
        <f>HYPERLINK(Table20[[#This Row],[Map Link]],Table20[[#This Row],[Map Text]])</f>
        <v>Open Map</v>
      </c>
      <c r="F1170" s="340" t="s">
        <v>524</v>
      </c>
      <c r="G1170" s="340" t="s">
        <v>495</v>
      </c>
      <c r="H1170" s="340">
        <v>51.733168999999997</v>
      </c>
      <c r="I1170" s="340">
        <v>-121.13463</v>
      </c>
      <c r="J1170" s="340" t="s">
        <v>1591</v>
      </c>
      <c r="K1170" s="340" t="s">
        <v>3612</v>
      </c>
      <c r="L1170" s="348" t="s">
        <v>181</v>
      </c>
      <c r="M1170" s="340"/>
      <c r="N1170" s="340"/>
      <c r="O1170" s="340"/>
      <c r="Y1170" s="24"/>
      <c r="Z1170" s="24"/>
      <c r="AA1170" s="24"/>
      <c r="AB1170" s="24"/>
      <c r="AC1170" s="24"/>
      <c r="AD1170" s="24"/>
      <c r="AE1170" s="24"/>
      <c r="AF1170" s="24"/>
      <c r="AG1170" s="24"/>
      <c r="AH1170" s="24"/>
      <c r="AI1170" s="24"/>
      <c r="AJ1170" s="24"/>
      <c r="AK1170" s="24"/>
      <c r="AL1170" s="24"/>
      <c r="AM1170" s="24"/>
      <c r="AN1170" s="24"/>
      <c r="AO1170" s="24"/>
    </row>
    <row r="1171" spans="2:41" x14ac:dyDescent="0.25">
      <c r="B1171" s="340">
        <v>65803</v>
      </c>
      <c r="C1171" s="340" t="s">
        <v>3613</v>
      </c>
      <c r="D1171" s="340" t="s">
        <v>1590</v>
      </c>
      <c r="E1171" s="349" t="str">
        <f>HYPERLINK(Table20[[#This Row],[Map Link]],Table20[[#This Row],[Map Text]])</f>
        <v>Open Map</v>
      </c>
      <c r="F1171" s="340" t="s">
        <v>524</v>
      </c>
      <c r="G1171" s="340" t="s">
        <v>495</v>
      </c>
      <c r="H1171" s="340">
        <v>51.766502000000003</v>
      </c>
      <c r="I1171" s="340">
        <v>-121.217967</v>
      </c>
      <c r="J1171" s="340" t="s">
        <v>1591</v>
      </c>
      <c r="K1171" s="340" t="s">
        <v>3614</v>
      </c>
      <c r="L1171" s="348" t="s">
        <v>181</v>
      </c>
      <c r="M1171" s="340"/>
      <c r="N1171" s="340"/>
      <c r="O1171" s="340"/>
      <c r="Y1171" s="24"/>
      <c r="Z1171" s="24"/>
      <c r="AA1171" s="24"/>
      <c r="AB1171" s="24"/>
      <c r="AC1171" s="24"/>
      <c r="AD1171" s="24"/>
      <c r="AE1171" s="24"/>
      <c r="AF1171" s="24"/>
      <c r="AG1171" s="24"/>
      <c r="AH1171" s="24"/>
      <c r="AI1171" s="24"/>
      <c r="AJ1171" s="24"/>
      <c r="AK1171" s="24"/>
      <c r="AL1171" s="24"/>
      <c r="AM1171" s="24"/>
      <c r="AN1171" s="24"/>
      <c r="AO1171" s="24"/>
    </row>
    <row r="1172" spans="2:41" x14ac:dyDescent="0.25">
      <c r="B1172" s="340">
        <v>64499</v>
      </c>
      <c r="C1172" s="340" t="s">
        <v>3615</v>
      </c>
      <c r="D1172" s="340" t="s">
        <v>1590</v>
      </c>
      <c r="E1172" s="349" t="str">
        <f>HYPERLINK(Table20[[#This Row],[Map Link]],Table20[[#This Row],[Map Text]])</f>
        <v>Open Map</v>
      </c>
      <c r="F1172" s="340" t="s">
        <v>524</v>
      </c>
      <c r="G1172" s="340" t="s">
        <v>495</v>
      </c>
      <c r="H1172" s="340">
        <v>51.799833</v>
      </c>
      <c r="I1172" s="340">
        <v>-121.46797599999999</v>
      </c>
      <c r="J1172" s="340" t="s">
        <v>1591</v>
      </c>
      <c r="K1172" s="340" t="s">
        <v>3616</v>
      </c>
      <c r="L1172" s="348" t="s">
        <v>181</v>
      </c>
      <c r="M1172" s="340"/>
      <c r="N1172" s="340"/>
      <c r="O1172" s="340"/>
      <c r="Y1172" s="24"/>
      <c r="Z1172" s="24"/>
      <c r="AA1172" s="24"/>
      <c r="AB1172" s="24"/>
      <c r="AC1172" s="24"/>
      <c r="AD1172" s="24"/>
      <c r="AE1172" s="24"/>
      <c r="AF1172" s="24"/>
      <c r="AG1172" s="24"/>
      <c r="AH1172" s="24"/>
      <c r="AI1172" s="24"/>
      <c r="AJ1172" s="24"/>
      <c r="AK1172" s="24"/>
      <c r="AL1172" s="24"/>
      <c r="AM1172" s="24"/>
      <c r="AN1172" s="24"/>
      <c r="AO1172" s="24"/>
    </row>
    <row r="1173" spans="2:41" x14ac:dyDescent="0.25">
      <c r="B1173" s="340">
        <v>64500</v>
      </c>
      <c r="C1173" s="340" t="s">
        <v>3617</v>
      </c>
      <c r="D1173" s="340" t="s">
        <v>1590</v>
      </c>
      <c r="E1173" s="349" t="str">
        <f>HYPERLINK(Table20[[#This Row],[Map Link]],Table20[[#This Row],[Map Text]])</f>
        <v>Open Map</v>
      </c>
      <c r="F1173" s="340" t="s">
        <v>524</v>
      </c>
      <c r="G1173" s="340" t="s">
        <v>495</v>
      </c>
      <c r="H1173" s="340">
        <v>51.883175999999999</v>
      </c>
      <c r="I1173" s="340">
        <v>-120.63461700000001</v>
      </c>
      <c r="J1173" s="340" t="s">
        <v>1591</v>
      </c>
      <c r="K1173" s="340" t="s">
        <v>3618</v>
      </c>
      <c r="L1173" s="348" t="s">
        <v>181</v>
      </c>
      <c r="M1173" s="340"/>
      <c r="N1173" s="340"/>
      <c r="O1173" s="340"/>
      <c r="Y1173" s="24"/>
      <c r="Z1173" s="24"/>
      <c r="AA1173" s="24"/>
      <c r="AB1173" s="24"/>
      <c r="AC1173" s="24"/>
      <c r="AD1173" s="24"/>
      <c r="AE1173" s="24"/>
      <c r="AF1173" s="24"/>
      <c r="AG1173" s="24"/>
      <c r="AH1173" s="24"/>
      <c r="AI1173" s="24"/>
      <c r="AJ1173" s="24"/>
      <c r="AK1173" s="24"/>
      <c r="AL1173" s="24"/>
      <c r="AM1173" s="24"/>
      <c r="AN1173" s="24"/>
      <c r="AO1173" s="24"/>
    </row>
    <row r="1174" spans="2:41" x14ac:dyDescent="0.25">
      <c r="B1174" s="340">
        <v>64498</v>
      </c>
      <c r="C1174" s="340" t="s">
        <v>3619</v>
      </c>
      <c r="D1174" s="340" t="s">
        <v>1590</v>
      </c>
      <c r="E1174" s="349" t="str">
        <f>HYPERLINK(Table20[[#This Row],[Map Link]],Table20[[#This Row],[Map Text]])</f>
        <v>Open Map</v>
      </c>
      <c r="F1174" s="340" t="s">
        <v>524</v>
      </c>
      <c r="G1174" s="340" t="s">
        <v>495</v>
      </c>
      <c r="H1174" s="340">
        <v>51.899842999999997</v>
      </c>
      <c r="I1174" s="340">
        <v>-120.61795100000001</v>
      </c>
      <c r="J1174" s="340" t="s">
        <v>1591</v>
      </c>
      <c r="K1174" s="340" t="s">
        <v>3620</v>
      </c>
      <c r="L1174" s="348" t="s">
        <v>181</v>
      </c>
      <c r="M1174" s="340"/>
      <c r="N1174" s="340"/>
      <c r="O1174" s="340"/>
      <c r="Y1174" s="24"/>
      <c r="Z1174" s="24"/>
      <c r="AA1174" s="24"/>
      <c r="AB1174" s="24"/>
      <c r="AC1174" s="24"/>
      <c r="AD1174" s="24"/>
      <c r="AE1174" s="24"/>
      <c r="AF1174" s="24"/>
      <c r="AG1174" s="24"/>
      <c r="AH1174" s="24"/>
      <c r="AI1174" s="24"/>
      <c r="AJ1174" s="24"/>
      <c r="AK1174" s="24"/>
      <c r="AL1174" s="24"/>
      <c r="AM1174" s="24"/>
      <c r="AN1174" s="24"/>
      <c r="AO1174" s="24"/>
    </row>
    <row r="1175" spans="2:41" x14ac:dyDescent="0.25">
      <c r="B1175" s="340">
        <v>64512</v>
      </c>
      <c r="C1175" s="340" t="s">
        <v>3621</v>
      </c>
      <c r="D1175" s="340" t="s">
        <v>1590</v>
      </c>
      <c r="E1175" s="349" t="str">
        <f>HYPERLINK(Table20[[#This Row],[Map Link]],Table20[[#This Row],[Map Text]])</f>
        <v>Open Map</v>
      </c>
      <c r="F1175" s="340" t="s">
        <v>524</v>
      </c>
      <c r="G1175" s="340" t="s">
        <v>495</v>
      </c>
      <c r="H1175" s="340">
        <v>51.533155000000001</v>
      </c>
      <c r="I1175" s="340">
        <v>-122.251328</v>
      </c>
      <c r="J1175" s="340" t="s">
        <v>1591</v>
      </c>
      <c r="K1175" s="340" t="s">
        <v>3622</v>
      </c>
      <c r="L1175" s="348" t="s">
        <v>181</v>
      </c>
      <c r="M1175" s="340"/>
      <c r="N1175" s="340"/>
      <c r="O1175" s="340"/>
      <c r="Y1175" s="24"/>
      <c r="Z1175" s="24"/>
      <c r="AA1175" s="24"/>
      <c r="AB1175" s="24"/>
      <c r="AC1175" s="24"/>
      <c r="AD1175" s="24"/>
      <c r="AE1175" s="24"/>
      <c r="AF1175" s="24"/>
      <c r="AG1175" s="24"/>
      <c r="AH1175" s="24"/>
      <c r="AI1175" s="24"/>
      <c r="AJ1175" s="24"/>
      <c r="AK1175" s="24"/>
      <c r="AL1175" s="24"/>
      <c r="AM1175" s="24"/>
      <c r="AN1175" s="24"/>
      <c r="AO1175" s="24"/>
    </row>
    <row r="1176" spans="2:41" x14ac:dyDescent="0.25">
      <c r="B1176" s="340">
        <v>65127</v>
      </c>
      <c r="C1176" s="340" t="s">
        <v>3623</v>
      </c>
      <c r="D1176" s="340" t="s">
        <v>1590</v>
      </c>
      <c r="E1176" s="349" t="str">
        <f>HYPERLINK(Table20[[#This Row],[Map Link]],Table20[[#This Row],[Map Text]])</f>
        <v>Open Map</v>
      </c>
      <c r="F1176" s="340" t="s">
        <v>524</v>
      </c>
      <c r="G1176" s="340" t="s">
        <v>495</v>
      </c>
      <c r="H1176" s="340">
        <v>52.183163999999998</v>
      </c>
      <c r="I1176" s="340">
        <v>-121.96800399999999</v>
      </c>
      <c r="J1176" s="340" t="s">
        <v>1591</v>
      </c>
      <c r="K1176" s="340" t="s">
        <v>3624</v>
      </c>
      <c r="L1176" s="348" t="s">
        <v>181</v>
      </c>
      <c r="M1176" s="340"/>
      <c r="N1176" s="340"/>
      <c r="O1176" s="340"/>
      <c r="Y1176" s="24"/>
      <c r="Z1176" s="24"/>
      <c r="AA1176" s="24"/>
      <c r="AB1176" s="24"/>
      <c r="AC1176" s="24"/>
      <c r="AD1176" s="24"/>
      <c r="AE1176" s="24"/>
      <c r="AF1176" s="24"/>
      <c r="AG1176" s="24"/>
      <c r="AH1176" s="24"/>
      <c r="AI1176" s="24"/>
      <c r="AJ1176" s="24"/>
      <c r="AK1176" s="24"/>
      <c r="AL1176" s="24"/>
      <c r="AM1176" s="24"/>
      <c r="AN1176" s="24"/>
      <c r="AO1176" s="24"/>
    </row>
    <row r="1177" spans="2:41" x14ac:dyDescent="0.25">
      <c r="B1177" s="340">
        <v>65132</v>
      </c>
      <c r="C1177" s="340" t="s">
        <v>3625</v>
      </c>
      <c r="D1177" s="340" t="s">
        <v>1590</v>
      </c>
      <c r="E1177" s="349" t="str">
        <f>HYPERLINK(Table20[[#This Row],[Map Link]],Table20[[#This Row],[Map Text]])</f>
        <v>Open Map</v>
      </c>
      <c r="F1177" s="340" t="s">
        <v>524</v>
      </c>
      <c r="G1177" s="340" t="s">
        <v>495</v>
      </c>
      <c r="H1177" s="340">
        <v>52.666460000000001</v>
      </c>
      <c r="I1177" s="340">
        <v>-125.484802</v>
      </c>
      <c r="J1177" s="340" t="s">
        <v>1591</v>
      </c>
      <c r="K1177" s="340" t="s">
        <v>3626</v>
      </c>
      <c r="L1177" s="348" t="s">
        <v>181</v>
      </c>
      <c r="M1177" s="340"/>
      <c r="N1177" s="340"/>
      <c r="O1177" s="340"/>
      <c r="Y1177" s="24"/>
      <c r="Z1177" s="24"/>
      <c r="AA1177" s="24"/>
      <c r="AB1177" s="24"/>
      <c r="AC1177" s="24"/>
      <c r="AD1177" s="24"/>
      <c r="AE1177" s="24"/>
      <c r="AF1177" s="24"/>
      <c r="AG1177" s="24"/>
      <c r="AH1177" s="24"/>
      <c r="AI1177" s="24"/>
      <c r="AJ1177" s="24"/>
      <c r="AK1177" s="24"/>
      <c r="AL1177" s="24"/>
      <c r="AM1177" s="24"/>
      <c r="AN1177" s="24"/>
      <c r="AO1177" s="24"/>
    </row>
    <row r="1178" spans="2:41" x14ac:dyDescent="0.25">
      <c r="B1178" s="340">
        <v>38128</v>
      </c>
      <c r="C1178" s="340" t="s">
        <v>3627</v>
      </c>
      <c r="D1178" s="340" t="s">
        <v>1036</v>
      </c>
      <c r="E1178" s="349" t="str">
        <f>HYPERLINK(Table20[[#This Row],[Map Link]],Table20[[#This Row],[Map Text]])</f>
        <v>Open Map</v>
      </c>
      <c r="F1178" s="340" t="s">
        <v>524</v>
      </c>
      <c r="G1178" s="340" t="s">
        <v>495</v>
      </c>
      <c r="H1178" s="340">
        <v>52.533161</v>
      </c>
      <c r="I1178" s="340">
        <v>-122.48469900000001</v>
      </c>
      <c r="J1178" s="340" t="s">
        <v>1591</v>
      </c>
      <c r="K1178" s="340" t="s">
        <v>3628</v>
      </c>
      <c r="L1178" s="348" t="s">
        <v>103</v>
      </c>
      <c r="M1178" s="340"/>
      <c r="N1178" s="340"/>
      <c r="O1178" s="340"/>
      <c r="Y1178" s="24"/>
      <c r="Z1178" s="24"/>
      <c r="AA1178" s="24"/>
      <c r="AB1178" s="24"/>
      <c r="AC1178" s="24"/>
      <c r="AD1178" s="24"/>
      <c r="AE1178" s="24"/>
      <c r="AF1178" s="24"/>
      <c r="AG1178" s="24"/>
      <c r="AH1178" s="24"/>
      <c r="AI1178" s="24"/>
      <c r="AJ1178" s="24"/>
      <c r="AK1178" s="24"/>
      <c r="AL1178" s="24"/>
      <c r="AM1178" s="24"/>
      <c r="AN1178" s="24"/>
      <c r="AO1178" s="24"/>
    </row>
    <row r="1179" spans="2:41" x14ac:dyDescent="0.25">
      <c r="B1179" s="340">
        <v>64655</v>
      </c>
      <c r="C1179" s="340" t="s">
        <v>3629</v>
      </c>
      <c r="D1179" s="340" t="s">
        <v>1590</v>
      </c>
      <c r="E1179" s="349" t="str">
        <f>HYPERLINK(Table20[[#This Row],[Map Link]],Table20[[#This Row],[Map Text]])</f>
        <v>Open Map</v>
      </c>
      <c r="F1179" s="340" t="s">
        <v>524</v>
      </c>
      <c r="G1179" s="340" t="s">
        <v>495</v>
      </c>
      <c r="H1179" s="340">
        <v>52.299804999999999</v>
      </c>
      <c r="I1179" s="340">
        <v>-124.21808299999999</v>
      </c>
      <c r="J1179" s="340" t="s">
        <v>1591</v>
      </c>
      <c r="K1179" s="340" t="s">
        <v>3630</v>
      </c>
      <c r="L1179" s="348" t="s">
        <v>181</v>
      </c>
      <c r="M1179" s="340"/>
      <c r="N1179" s="340"/>
      <c r="O1179" s="340"/>
      <c r="Y1179" s="24"/>
      <c r="Z1179" s="24"/>
      <c r="AA1179" s="24"/>
      <c r="AB1179" s="24"/>
      <c r="AC1179" s="24"/>
      <c r="AD1179" s="24"/>
      <c r="AE1179" s="24"/>
      <c r="AF1179" s="24"/>
      <c r="AG1179" s="24"/>
      <c r="AH1179" s="24"/>
      <c r="AI1179" s="24"/>
      <c r="AJ1179" s="24"/>
      <c r="AK1179" s="24"/>
      <c r="AL1179" s="24"/>
      <c r="AM1179" s="24"/>
      <c r="AN1179" s="24"/>
      <c r="AO1179" s="24"/>
    </row>
    <row r="1180" spans="2:41" x14ac:dyDescent="0.25">
      <c r="B1180" s="340">
        <v>54701</v>
      </c>
      <c r="C1180" s="340" t="s">
        <v>3631</v>
      </c>
      <c r="D1180" s="340" t="s">
        <v>1597</v>
      </c>
      <c r="E1180" s="349" t="str">
        <f>HYPERLINK(Table20[[#This Row],[Map Link]],Table20[[#This Row],[Map Text]])</f>
        <v>Open Map</v>
      </c>
      <c r="F1180" s="340" t="s">
        <v>524</v>
      </c>
      <c r="G1180" s="340" t="s">
        <v>495</v>
      </c>
      <c r="H1180" s="340">
        <v>52.224791000000003</v>
      </c>
      <c r="I1180" s="340">
        <v>-125.30144900000001</v>
      </c>
      <c r="J1180" s="340" t="s">
        <v>1591</v>
      </c>
      <c r="K1180" s="340" t="s">
        <v>3632</v>
      </c>
      <c r="L1180" s="348" t="s">
        <v>103</v>
      </c>
      <c r="M1180" s="340"/>
      <c r="N1180" s="340"/>
      <c r="O1180" s="340"/>
      <c r="Y1180" s="24"/>
      <c r="Z1180" s="24"/>
      <c r="AA1180" s="24"/>
      <c r="AB1180" s="24"/>
      <c r="AC1180" s="24"/>
      <c r="AD1180" s="24"/>
      <c r="AE1180" s="24"/>
      <c r="AF1180" s="24"/>
      <c r="AG1180" s="24"/>
      <c r="AH1180" s="24"/>
      <c r="AI1180" s="24"/>
      <c r="AJ1180" s="24"/>
      <c r="AK1180" s="24"/>
      <c r="AL1180" s="24"/>
      <c r="AM1180" s="24"/>
      <c r="AN1180" s="24"/>
      <c r="AO1180" s="24"/>
    </row>
    <row r="1181" spans="2:41" x14ac:dyDescent="0.25">
      <c r="B1181" s="340">
        <v>5825</v>
      </c>
      <c r="C1181" s="340" t="s">
        <v>582</v>
      </c>
      <c r="D1181" s="340" t="s">
        <v>1036</v>
      </c>
      <c r="E1181" s="349" t="str">
        <f>HYPERLINK(Table20[[#This Row],[Map Link]],Table20[[#This Row],[Map Text]])</f>
        <v>Open Map</v>
      </c>
      <c r="F1181" s="340" t="s">
        <v>524</v>
      </c>
      <c r="G1181" s="340" t="s">
        <v>495</v>
      </c>
      <c r="H1181" s="340">
        <v>52.399808</v>
      </c>
      <c r="I1181" s="340">
        <v>-124.034746</v>
      </c>
      <c r="J1181" s="340" t="s">
        <v>1591</v>
      </c>
      <c r="K1181" s="340" t="s">
        <v>3633</v>
      </c>
      <c r="L1181" s="348" t="s">
        <v>103</v>
      </c>
      <c r="M1181" s="340"/>
      <c r="N1181" s="340"/>
      <c r="O1181" s="340"/>
      <c r="Y1181" s="24"/>
      <c r="Z1181" s="24"/>
      <c r="AA1181" s="24"/>
      <c r="AB1181" s="24"/>
      <c r="AC1181" s="24"/>
      <c r="AD1181" s="24"/>
      <c r="AE1181" s="24"/>
      <c r="AF1181" s="24"/>
      <c r="AG1181" s="24"/>
      <c r="AH1181" s="24"/>
      <c r="AI1181" s="24"/>
      <c r="AJ1181" s="24"/>
      <c r="AK1181" s="24"/>
      <c r="AL1181" s="24"/>
      <c r="AM1181" s="24"/>
      <c r="AN1181" s="24"/>
      <c r="AO1181" s="24"/>
    </row>
    <row r="1182" spans="2:41" x14ac:dyDescent="0.25">
      <c r="B1182" s="340">
        <v>64653</v>
      </c>
      <c r="C1182" s="340" t="s">
        <v>3634</v>
      </c>
      <c r="D1182" s="340" t="s">
        <v>1590</v>
      </c>
      <c r="E1182" s="349" t="str">
        <f>HYPERLINK(Table20[[#This Row],[Map Link]],Table20[[#This Row],[Map Text]])</f>
        <v>Open Map</v>
      </c>
      <c r="F1182" s="340" t="s">
        <v>524</v>
      </c>
      <c r="G1182" s="340" t="s">
        <v>495</v>
      </c>
      <c r="H1182" s="340">
        <v>52.349808000000003</v>
      </c>
      <c r="I1182" s="340">
        <v>-124.051412</v>
      </c>
      <c r="J1182" s="340" t="s">
        <v>1591</v>
      </c>
      <c r="K1182" s="340" t="s">
        <v>3635</v>
      </c>
      <c r="L1182" s="348" t="s">
        <v>181</v>
      </c>
      <c r="M1182" s="340"/>
      <c r="N1182" s="340"/>
      <c r="O1182" s="340"/>
      <c r="Y1182" s="24"/>
      <c r="Z1182" s="24"/>
      <c r="AA1182" s="24"/>
      <c r="AB1182" s="24"/>
      <c r="AC1182" s="24"/>
      <c r="AD1182" s="24"/>
      <c r="AE1182" s="24"/>
      <c r="AF1182" s="24"/>
      <c r="AG1182" s="24"/>
      <c r="AH1182" s="24"/>
      <c r="AI1182" s="24"/>
      <c r="AJ1182" s="24"/>
      <c r="AK1182" s="24"/>
      <c r="AL1182" s="24"/>
      <c r="AM1182" s="24"/>
      <c r="AN1182" s="24"/>
      <c r="AO1182" s="24"/>
    </row>
    <row r="1183" spans="2:41" x14ac:dyDescent="0.25">
      <c r="B1183" s="340">
        <v>64535</v>
      </c>
      <c r="C1183" s="340" t="s">
        <v>3636</v>
      </c>
      <c r="D1183" s="340" t="s">
        <v>1590</v>
      </c>
      <c r="E1183" s="349" t="str">
        <f>HYPERLINK(Table20[[#This Row],[Map Link]],Table20[[#This Row],[Map Text]])</f>
        <v>Open Map</v>
      </c>
      <c r="F1183" s="340" t="s">
        <v>524</v>
      </c>
      <c r="G1183" s="340" t="s">
        <v>495</v>
      </c>
      <c r="H1183" s="340">
        <v>53.066477999999996</v>
      </c>
      <c r="I1183" s="340">
        <v>-124.351445</v>
      </c>
      <c r="J1183" s="340" t="s">
        <v>1591</v>
      </c>
      <c r="K1183" s="340" t="s">
        <v>3637</v>
      </c>
      <c r="L1183" s="348" t="s">
        <v>181</v>
      </c>
      <c r="M1183" s="340"/>
      <c r="N1183" s="340"/>
      <c r="O1183" s="340"/>
      <c r="Y1183" s="24"/>
      <c r="Z1183" s="24"/>
      <c r="AA1183" s="24"/>
      <c r="AB1183" s="24"/>
      <c r="AC1183" s="24"/>
      <c r="AD1183" s="24"/>
      <c r="AE1183" s="24"/>
      <c r="AF1183" s="24"/>
      <c r="AG1183" s="24"/>
      <c r="AH1183" s="24"/>
      <c r="AI1183" s="24"/>
      <c r="AJ1183" s="24"/>
      <c r="AK1183" s="24"/>
      <c r="AL1183" s="24"/>
      <c r="AM1183" s="24"/>
      <c r="AN1183" s="24"/>
      <c r="AO1183" s="24"/>
    </row>
    <row r="1184" spans="2:41" x14ac:dyDescent="0.25">
      <c r="B1184" s="340">
        <v>37728</v>
      </c>
      <c r="C1184" s="340" t="s">
        <v>581</v>
      </c>
      <c r="D1184" s="340" t="s">
        <v>1036</v>
      </c>
      <c r="E1184" s="349" t="str">
        <f>HYPERLINK(Table20[[#This Row],[Map Link]],Table20[[#This Row],[Map Text]])</f>
        <v>Open Map</v>
      </c>
      <c r="F1184" s="340" t="s">
        <v>524</v>
      </c>
      <c r="G1184" s="340" t="s">
        <v>495</v>
      </c>
      <c r="H1184" s="340">
        <v>52.116472000000002</v>
      </c>
      <c r="I1184" s="340">
        <v>-124.068072</v>
      </c>
      <c r="J1184" s="340" t="s">
        <v>1591</v>
      </c>
      <c r="K1184" s="340" t="s">
        <v>3638</v>
      </c>
      <c r="L1184" s="348" t="s">
        <v>103</v>
      </c>
      <c r="M1184" s="340"/>
      <c r="N1184" s="340"/>
      <c r="O1184" s="340"/>
      <c r="Y1184" s="24"/>
      <c r="Z1184" s="24"/>
      <c r="AA1184" s="24"/>
      <c r="AB1184" s="24"/>
      <c r="AC1184" s="24"/>
      <c r="AD1184" s="24"/>
      <c r="AE1184" s="24"/>
      <c r="AF1184" s="24"/>
      <c r="AG1184" s="24"/>
      <c r="AH1184" s="24"/>
      <c r="AI1184" s="24"/>
      <c r="AJ1184" s="24"/>
      <c r="AK1184" s="24"/>
      <c r="AL1184" s="24"/>
      <c r="AM1184" s="24"/>
      <c r="AN1184" s="24"/>
      <c r="AO1184" s="24"/>
    </row>
    <row r="1185" spans="2:41" x14ac:dyDescent="0.25">
      <c r="B1185" s="340">
        <v>65012</v>
      </c>
      <c r="C1185" s="340" t="s">
        <v>3639</v>
      </c>
      <c r="D1185" s="340" t="s">
        <v>1590</v>
      </c>
      <c r="E1185" s="349" t="str">
        <f>HYPERLINK(Table20[[#This Row],[Map Link]],Table20[[#This Row],[Map Text]])</f>
        <v>Open Map</v>
      </c>
      <c r="F1185" s="340" t="s">
        <v>524</v>
      </c>
      <c r="G1185" s="340" t="s">
        <v>495</v>
      </c>
      <c r="H1185" s="340">
        <v>51.416466</v>
      </c>
      <c r="I1185" s="340">
        <v>-124.11805200000001</v>
      </c>
      <c r="J1185" s="340" t="s">
        <v>1591</v>
      </c>
      <c r="K1185" s="340" t="s">
        <v>3640</v>
      </c>
      <c r="L1185" s="348" t="s">
        <v>181</v>
      </c>
      <c r="M1185" s="340"/>
      <c r="N1185" s="340"/>
      <c r="O1185" s="340"/>
      <c r="Y1185" s="24"/>
      <c r="Z1185" s="24"/>
      <c r="AA1185" s="24"/>
      <c r="AB1185" s="24"/>
      <c r="AC1185" s="24"/>
      <c r="AD1185" s="24"/>
      <c r="AE1185" s="24"/>
      <c r="AF1185" s="24"/>
      <c r="AG1185" s="24"/>
      <c r="AH1185" s="24"/>
      <c r="AI1185" s="24"/>
      <c r="AJ1185" s="24"/>
      <c r="AK1185" s="24"/>
      <c r="AL1185" s="24"/>
      <c r="AM1185" s="24"/>
      <c r="AN1185" s="24"/>
      <c r="AO1185" s="24"/>
    </row>
    <row r="1186" spans="2:41" x14ac:dyDescent="0.25">
      <c r="B1186" s="340">
        <v>65011</v>
      </c>
      <c r="C1186" s="340" t="s">
        <v>3641</v>
      </c>
      <c r="D1186" s="340" t="s">
        <v>1590</v>
      </c>
      <c r="E1186" s="349" t="str">
        <f>HYPERLINK(Table20[[#This Row],[Map Link]],Table20[[#This Row],[Map Text]])</f>
        <v>Open Map</v>
      </c>
      <c r="F1186" s="340" t="s">
        <v>524</v>
      </c>
      <c r="G1186" s="340" t="s">
        <v>495</v>
      </c>
      <c r="H1186" s="340">
        <v>51.416466</v>
      </c>
      <c r="I1186" s="340">
        <v>-124.10138499999999</v>
      </c>
      <c r="J1186" s="340" t="s">
        <v>1591</v>
      </c>
      <c r="K1186" s="340" t="s">
        <v>3642</v>
      </c>
      <c r="L1186" s="348" t="s">
        <v>181</v>
      </c>
      <c r="M1186" s="340"/>
      <c r="N1186" s="340"/>
      <c r="O1186" s="340"/>
      <c r="Y1186" s="24"/>
      <c r="Z1186" s="24"/>
      <c r="AA1186" s="24"/>
      <c r="AB1186" s="24"/>
      <c r="AC1186" s="24"/>
      <c r="AD1186" s="24"/>
      <c r="AE1186" s="24"/>
      <c r="AF1186" s="24"/>
      <c r="AG1186" s="24"/>
      <c r="AH1186" s="24"/>
      <c r="AI1186" s="24"/>
      <c r="AJ1186" s="24"/>
      <c r="AK1186" s="24"/>
      <c r="AL1186" s="24"/>
      <c r="AM1186" s="24"/>
      <c r="AN1186" s="24"/>
      <c r="AO1186" s="24"/>
    </row>
    <row r="1187" spans="2:41" x14ac:dyDescent="0.25">
      <c r="B1187" s="340">
        <v>38555</v>
      </c>
      <c r="C1187" s="340" t="s">
        <v>3643</v>
      </c>
      <c r="D1187" s="340" t="s">
        <v>1036</v>
      </c>
      <c r="E1187" s="349" t="str">
        <f>HYPERLINK(Table20[[#This Row],[Map Link]],Table20[[#This Row],[Map Text]])</f>
        <v>Open Map</v>
      </c>
      <c r="F1187" s="340" t="s">
        <v>524</v>
      </c>
      <c r="G1187" s="340" t="s">
        <v>495</v>
      </c>
      <c r="H1187" s="340">
        <v>52.116489999999999</v>
      </c>
      <c r="I1187" s="340">
        <v>-122.568022</v>
      </c>
      <c r="J1187" s="340" t="s">
        <v>1591</v>
      </c>
      <c r="K1187" s="340" t="s">
        <v>3644</v>
      </c>
      <c r="L1187" s="348" t="s">
        <v>103</v>
      </c>
      <c r="M1187" s="340"/>
      <c r="N1187" s="340"/>
      <c r="O1187" s="340"/>
      <c r="Y1187" s="24"/>
      <c r="Z1187" s="24"/>
      <c r="AA1187" s="24"/>
      <c r="AB1187" s="24"/>
      <c r="AC1187" s="24"/>
      <c r="AD1187" s="24"/>
      <c r="AE1187" s="24"/>
      <c r="AF1187" s="24"/>
      <c r="AG1187" s="24"/>
      <c r="AH1187" s="24"/>
      <c r="AI1187" s="24"/>
      <c r="AJ1187" s="24"/>
      <c r="AK1187" s="24"/>
      <c r="AL1187" s="24"/>
      <c r="AM1187" s="24"/>
      <c r="AN1187" s="24"/>
      <c r="AO1187" s="24"/>
    </row>
    <row r="1188" spans="2:41" x14ac:dyDescent="0.25">
      <c r="B1188" s="340">
        <v>65125</v>
      </c>
      <c r="C1188" s="340" t="s">
        <v>3645</v>
      </c>
      <c r="D1188" s="340" t="s">
        <v>1590</v>
      </c>
      <c r="E1188" s="349" t="str">
        <f>HYPERLINK(Table20[[#This Row],[Map Link]],Table20[[#This Row],[Map Text]])</f>
        <v>Open Map</v>
      </c>
      <c r="F1188" s="340" t="s">
        <v>524</v>
      </c>
      <c r="G1188" s="340" t="s">
        <v>495</v>
      </c>
      <c r="H1188" s="340">
        <v>52.066491999999997</v>
      </c>
      <c r="I1188" s="340">
        <v>-122.284678</v>
      </c>
      <c r="J1188" s="340" t="s">
        <v>1591</v>
      </c>
      <c r="K1188" s="340" t="s">
        <v>3646</v>
      </c>
      <c r="L1188" s="348" t="s">
        <v>181</v>
      </c>
      <c r="M1188" s="340"/>
      <c r="N1188" s="340"/>
      <c r="O1188" s="340"/>
      <c r="Y1188" s="24"/>
      <c r="Z1188" s="24"/>
      <c r="AA1188" s="24"/>
      <c r="AB1188" s="24"/>
      <c r="AC1188" s="24"/>
      <c r="AD1188" s="24"/>
      <c r="AE1188" s="24"/>
      <c r="AF1188" s="24"/>
      <c r="AG1188" s="24"/>
      <c r="AH1188" s="24"/>
      <c r="AI1188" s="24"/>
      <c r="AJ1188" s="24"/>
      <c r="AK1188" s="24"/>
      <c r="AL1188" s="24"/>
      <c r="AM1188" s="24"/>
      <c r="AN1188" s="24"/>
      <c r="AO1188" s="24"/>
    </row>
    <row r="1189" spans="2:41" x14ac:dyDescent="0.25">
      <c r="B1189" s="340">
        <v>9896</v>
      </c>
      <c r="C1189" s="340" t="s">
        <v>525</v>
      </c>
      <c r="D1189" s="340" t="s">
        <v>1597</v>
      </c>
      <c r="E1189" s="349" t="str">
        <f>HYPERLINK(Table20[[#This Row],[Map Link]],Table20[[#This Row],[Map Text]])</f>
        <v>Open Map</v>
      </c>
      <c r="F1189" s="340" t="s">
        <v>524</v>
      </c>
      <c r="G1189" s="340" t="s">
        <v>495</v>
      </c>
      <c r="H1189" s="340">
        <v>53.233168999999997</v>
      </c>
      <c r="I1189" s="340">
        <v>-122.451387</v>
      </c>
      <c r="J1189" s="340" t="s">
        <v>1591</v>
      </c>
      <c r="K1189" s="340" t="s">
        <v>3647</v>
      </c>
      <c r="L1189" s="348" t="s">
        <v>103</v>
      </c>
      <c r="M1189" s="340"/>
      <c r="N1189" s="340"/>
      <c r="O1189" s="340"/>
      <c r="Y1189" s="24"/>
      <c r="Z1189" s="24"/>
      <c r="AA1189" s="24"/>
      <c r="AB1189" s="24"/>
      <c r="AC1189" s="24"/>
      <c r="AD1189" s="24"/>
      <c r="AE1189" s="24"/>
      <c r="AF1189" s="24"/>
      <c r="AG1189" s="24"/>
      <c r="AH1189" s="24"/>
      <c r="AI1189" s="24"/>
      <c r="AJ1189" s="24"/>
      <c r="AK1189" s="24"/>
      <c r="AL1189" s="24"/>
      <c r="AM1189" s="24"/>
      <c r="AN1189" s="24"/>
      <c r="AO1189" s="24"/>
    </row>
    <row r="1190" spans="2:41" x14ac:dyDescent="0.25">
      <c r="B1190" s="340">
        <v>64520</v>
      </c>
      <c r="C1190" s="340" t="s">
        <v>3648</v>
      </c>
      <c r="D1190" s="340" t="s">
        <v>1590</v>
      </c>
      <c r="E1190" s="349" t="str">
        <f>HYPERLINK(Table20[[#This Row],[Map Link]],Table20[[#This Row],[Map Text]])</f>
        <v>Open Map</v>
      </c>
      <c r="F1190" s="340" t="s">
        <v>524</v>
      </c>
      <c r="G1190" s="340" t="s">
        <v>495</v>
      </c>
      <c r="H1190" s="340">
        <v>52.966467999999999</v>
      </c>
      <c r="I1190" s="340">
        <v>-125.06813200000001</v>
      </c>
      <c r="J1190" s="340" t="s">
        <v>1591</v>
      </c>
      <c r="K1190" s="340" t="s">
        <v>3649</v>
      </c>
      <c r="L1190" s="348" t="s">
        <v>181</v>
      </c>
      <c r="M1190" s="340"/>
      <c r="N1190" s="340"/>
      <c r="O1190" s="340"/>
      <c r="Y1190" s="24"/>
      <c r="Z1190" s="24"/>
      <c r="AA1190" s="24"/>
      <c r="AB1190" s="24"/>
      <c r="AC1190" s="24"/>
      <c r="AD1190" s="24"/>
      <c r="AE1190" s="24"/>
      <c r="AF1190" s="24"/>
      <c r="AG1190" s="24"/>
      <c r="AH1190" s="24"/>
      <c r="AI1190" s="24"/>
      <c r="AJ1190" s="24"/>
      <c r="AK1190" s="24"/>
      <c r="AL1190" s="24"/>
      <c r="AM1190" s="24"/>
      <c r="AN1190" s="24"/>
      <c r="AO1190" s="24"/>
    </row>
    <row r="1191" spans="2:41" x14ac:dyDescent="0.25">
      <c r="B1191" s="340">
        <v>64521</v>
      </c>
      <c r="C1191" s="340" t="s">
        <v>3650</v>
      </c>
      <c r="D1191" s="340" t="s">
        <v>1590</v>
      </c>
      <c r="E1191" s="349" t="str">
        <f>HYPERLINK(Table20[[#This Row],[Map Link]],Table20[[#This Row],[Map Text]])</f>
        <v>Open Map</v>
      </c>
      <c r="F1191" s="340" t="s">
        <v>524</v>
      </c>
      <c r="G1191" s="340" t="s">
        <v>495</v>
      </c>
      <c r="H1191" s="340">
        <v>52.966467999999999</v>
      </c>
      <c r="I1191" s="340">
        <v>-125.084799</v>
      </c>
      <c r="J1191" s="340" t="s">
        <v>1591</v>
      </c>
      <c r="K1191" s="340" t="s">
        <v>3651</v>
      </c>
      <c r="L1191" s="348" t="s">
        <v>181</v>
      </c>
      <c r="M1191" s="340"/>
      <c r="N1191" s="340"/>
      <c r="O1191" s="340"/>
      <c r="Y1191" s="24"/>
      <c r="Z1191" s="24"/>
      <c r="AA1191" s="24"/>
      <c r="AB1191" s="24"/>
      <c r="AC1191" s="24"/>
      <c r="AD1191" s="24"/>
      <c r="AE1191" s="24"/>
      <c r="AF1191" s="24"/>
      <c r="AG1191" s="24"/>
      <c r="AH1191" s="24"/>
      <c r="AI1191" s="24"/>
      <c r="AJ1191" s="24"/>
      <c r="AK1191" s="24"/>
      <c r="AL1191" s="24"/>
      <c r="AM1191" s="24"/>
      <c r="AN1191" s="24"/>
      <c r="AO1191" s="24"/>
    </row>
    <row r="1192" spans="2:41" x14ac:dyDescent="0.25">
      <c r="B1192" s="340">
        <v>64468</v>
      </c>
      <c r="C1192" s="340" t="s">
        <v>3652</v>
      </c>
      <c r="D1192" s="340" t="s">
        <v>1590</v>
      </c>
      <c r="E1192" s="349" t="str">
        <f>HYPERLINK(Table20[[#This Row],[Map Link]],Table20[[#This Row],[Map Text]])</f>
        <v>Open Map</v>
      </c>
      <c r="F1192" s="340" t="s">
        <v>524</v>
      </c>
      <c r="G1192" s="340" t="s">
        <v>495</v>
      </c>
      <c r="H1192" s="340">
        <v>51.866494000000003</v>
      </c>
      <c r="I1192" s="340">
        <v>-122.03466400000001</v>
      </c>
      <c r="J1192" s="340" t="s">
        <v>1591</v>
      </c>
      <c r="K1192" s="340" t="s">
        <v>3653</v>
      </c>
      <c r="L1192" s="348" t="s">
        <v>181</v>
      </c>
      <c r="M1192" s="340"/>
      <c r="N1192" s="340"/>
      <c r="O1192" s="340"/>
      <c r="Y1192" s="24"/>
      <c r="Z1192" s="24"/>
      <c r="AA1192" s="24"/>
      <c r="AB1192" s="24"/>
      <c r="AC1192" s="24"/>
      <c r="AD1192" s="24"/>
      <c r="AE1192" s="24"/>
      <c r="AF1192" s="24"/>
      <c r="AG1192" s="24"/>
      <c r="AH1192" s="24"/>
      <c r="AI1192" s="24"/>
      <c r="AJ1192" s="24"/>
      <c r="AK1192" s="24"/>
      <c r="AL1192" s="24"/>
      <c r="AM1192" s="24"/>
      <c r="AN1192" s="24"/>
      <c r="AO1192" s="24"/>
    </row>
    <row r="1193" spans="2:41" x14ac:dyDescent="0.25">
      <c r="B1193" s="340">
        <v>64469</v>
      </c>
      <c r="C1193" s="340" t="s">
        <v>3654</v>
      </c>
      <c r="D1193" s="340" t="s">
        <v>1590</v>
      </c>
      <c r="E1193" s="349" t="str">
        <f>HYPERLINK(Table20[[#This Row],[Map Link]],Table20[[#This Row],[Map Text]])</f>
        <v>Open Map</v>
      </c>
      <c r="F1193" s="340" t="s">
        <v>524</v>
      </c>
      <c r="G1193" s="340" t="s">
        <v>495</v>
      </c>
      <c r="H1193" s="340">
        <v>51.866494000000003</v>
      </c>
      <c r="I1193" s="340">
        <v>-122.01799699999999</v>
      </c>
      <c r="J1193" s="340" t="s">
        <v>1591</v>
      </c>
      <c r="K1193" s="340" t="s">
        <v>3655</v>
      </c>
      <c r="L1193" s="348" t="s">
        <v>181</v>
      </c>
      <c r="M1193" s="340"/>
      <c r="N1193" s="340"/>
      <c r="O1193" s="340"/>
      <c r="Y1193" s="24"/>
      <c r="Z1193" s="24"/>
      <c r="AA1193" s="24"/>
      <c r="AB1193" s="24"/>
      <c r="AC1193" s="24"/>
      <c r="AD1193" s="24"/>
      <c r="AE1193" s="24"/>
      <c r="AF1193" s="24"/>
      <c r="AG1193" s="24"/>
      <c r="AH1193" s="24"/>
      <c r="AI1193" s="24"/>
      <c r="AJ1193" s="24"/>
      <c r="AK1193" s="24"/>
      <c r="AL1193" s="24"/>
      <c r="AM1193" s="24"/>
      <c r="AN1193" s="24"/>
      <c r="AO1193" s="24"/>
    </row>
    <row r="1194" spans="2:41" x14ac:dyDescent="0.25">
      <c r="B1194" s="340">
        <v>64543</v>
      </c>
      <c r="C1194" s="340" t="s">
        <v>3656</v>
      </c>
      <c r="D1194" s="340" t="s">
        <v>1590</v>
      </c>
      <c r="E1194" s="349" t="str">
        <f>HYPERLINK(Table20[[#This Row],[Map Link]],Table20[[#This Row],[Map Text]])</f>
        <v>Open Map</v>
      </c>
      <c r="F1194" s="340" t="s">
        <v>524</v>
      </c>
      <c r="G1194" s="340" t="s">
        <v>495</v>
      </c>
      <c r="H1194" s="340">
        <v>52.983150000000002</v>
      </c>
      <c r="I1194" s="340">
        <v>-123.851426</v>
      </c>
      <c r="J1194" s="340" t="s">
        <v>1591</v>
      </c>
      <c r="K1194" s="340" t="s">
        <v>3657</v>
      </c>
      <c r="L1194" s="348" t="s">
        <v>181</v>
      </c>
      <c r="M1194" s="340"/>
      <c r="N1194" s="340"/>
      <c r="O1194" s="340"/>
      <c r="Y1194" s="24"/>
      <c r="Z1194" s="24"/>
      <c r="AA1194" s="24"/>
      <c r="AB1194" s="24"/>
      <c r="AC1194" s="24"/>
      <c r="AD1194" s="24"/>
      <c r="AE1194" s="24"/>
      <c r="AF1194" s="24"/>
      <c r="AG1194" s="24"/>
      <c r="AH1194" s="24"/>
      <c r="AI1194" s="24"/>
      <c r="AJ1194" s="24"/>
      <c r="AK1194" s="24"/>
      <c r="AL1194" s="24"/>
      <c r="AM1194" s="24"/>
      <c r="AN1194" s="24"/>
      <c r="AO1194" s="24"/>
    </row>
    <row r="1195" spans="2:41" x14ac:dyDescent="0.25">
      <c r="B1195" s="340">
        <v>10818</v>
      </c>
      <c r="C1195" s="340" t="s">
        <v>3658</v>
      </c>
      <c r="D1195" s="340" t="s">
        <v>1597</v>
      </c>
      <c r="E1195" s="349" t="str">
        <f>HYPERLINK(Table20[[#This Row],[Map Link]],Table20[[#This Row],[Map Text]])</f>
        <v>Open Map</v>
      </c>
      <c r="F1195" s="340" t="s">
        <v>524</v>
      </c>
      <c r="G1195" s="340" t="s">
        <v>495</v>
      </c>
      <c r="H1195" s="340">
        <v>53.016503999999998</v>
      </c>
      <c r="I1195" s="340">
        <v>-122.084701</v>
      </c>
      <c r="J1195" s="340" t="s">
        <v>1591</v>
      </c>
      <c r="K1195" s="340" t="s">
        <v>3659</v>
      </c>
      <c r="L1195" s="348" t="s">
        <v>103</v>
      </c>
      <c r="M1195" s="340"/>
      <c r="N1195" s="340"/>
      <c r="O1195" s="340"/>
      <c r="Y1195" s="24"/>
      <c r="Z1195" s="24"/>
      <c r="AA1195" s="24"/>
      <c r="AB1195" s="24"/>
      <c r="AC1195" s="24"/>
      <c r="AD1195" s="24"/>
      <c r="AE1195" s="24"/>
      <c r="AF1195" s="24"/>
      <c r="AG1195" s="24"/>
      <c r="AH1195" s="24"/>
      <c r="AI1195" s="24"/>
      <c r="AJ1195" s="24"/>
      <c r="AK1195" s="24"/>
      <c r="AL1195" s="24"/>
      <c r="AM1195" s="24"/>
      <c r="AN1195" s="24"/>
      <c r="AO1195" s="24"/>
    </row>
    <row r="1196" spans="2:41" x14ac:dyDescent="0.25">
      <c r="B1196" s="340">
        <v>41161</v>
      </c>
      <c r="C1196" s="340" t="s">
        <v>548</v>
      </c>
      <c r="D1196" s="340" t="s">
        <v>1036</v>
      </c>
      <c r="E1196" s="349" t="str">
        <f>HYPERLINK(Table20[[#This Row],[Map Link]],Table20[[#This Row],[Map Text]])</f>
        <v>Open Map</v>
      </c>
      <c r="F1196" s="340" t="s">
        <v>524</v>
      </c>
      <c r="G1196" s="340" t="s">
        <v>495</v>
      </c>
      <c r="H1196" s="340">
        <v>52.166494999999998</v>
      </c>
      <c r="I1196" s="340">
        <v>-122.134676</v>
      </c>
      <c r="J1196" s="340" t="s">
        <v>1591</v>
      </c>
      <c r="K1196" s="340" t="s">
        <v>3660</v>
      </c>
      <c r="L1196" s="348" t="s">
        <v>103</v>
      </c>
      <c r="M1196" s="340"/>
      <c r="N1196" s="340"/>
      <c r="O1196" s="340"/>
      <c r="Y1196" s="24"/>
      <c r="Z1196" s="24"/>
      <c r="AA1196" s="24"/>
      <c r="AB1196" s="24"/>
      <c r="AC1196" s="24"/>
      <c r="AD1196" s="24"/>
      <c r="AE1196" s="24"/>
      <c r="AF1196" s="24"/>
      <c r="AG1196" s="24"/>
      <c r="AH1196" s="24"/>
      <c r="AI1196" s="24"/>
      <c r="AJ1196" s="24"/>
      <c r="AK1196" s="24"/>
      <c r="AL1196" s="24"/>
      <c r="AM1196" s="24"/>
      <c r="AN1196" s="24"/>
      <c r="AO1196" s="24"/>
    </row>
    <row r="1197" spans="2:41" x14ac:dyDescent="0.25">
      <c r="B1197" s="340">
        <v>4018</v>
      </c>
      <c r="C1197" s="340" t="s">
        <v>532</v>
      </c>
      <c r="D1197" s="340" t="s">
        <v>1597</v>
      </c>
      <c r="E1197" s="349" t="str">
        <f>HYPERLINK(Table20[[#This Row],[Map Link]],Table20[[#This Row],[Map Text]])</f>
        <v>Open Map</v>
      </c>
      <c r="F1197" s="340" t="s">
        <v>524</v>
      </c>
      <c r="G1197" s="340" t="s">
        <v>495</v>
      </c>
      <c r="H1197" s="340">
        <v>53.049836999999997</v>
      </c>
      <c r="I1197" s="340">
        <v>-122.168038</v>
      </c>
      <c r="J1197" s="340" t="s">
        <v>1591</v>
      </c>
      <c r="K1197" s="340" t="s">
        <v>3661</v>
      </c>
      <c r="L1197" s="348" t="s">
        <v>103</v>
      </c>
      <c r="M1197" s="340"/>
      <c r="N1197" s="340"/>
      <c r="O1197" s="340"/>
      <c r="Y1197" s="24"/>
      <c r="Z1197" s="24"/>
      <c r="AA1197" s="24"/>
      <c r="AB1197" s="24"/>
      <c r="AC1197" s="24"/>
      <c r="AD1197" s="24"/>
      <c r="AE1197" s="24"/>
      <c r="AF1197" s="24"/>
      <c r="AG1197" s="24"/>
      <c r="AH1197" s="24"/>
      <c r="AI1197" s="24"/>
      <c r="AJ1197" s="24"/>
      <c r="AK1197" s="24"/>
      <c r="AL1197" s="24"/>
      <c r="AM1197" s="24"/>
      <c r="AN1197" s="24"/>
      <c r="AO1197" s="24"/>
    </row>
    <row r="1198" spans="2:41" x14ac:dyDescent="0.25">
      <c r="B1198" s="340">
        <v>65029</v>
      </c>
      <c r="C1198" s="340" t="s">
        <v>3662</v>
      </c>
      <c r="D1198" s="340" t="s">
        <v>1590</v>
      </c>
      <c r="E1198" s="349" t="str">
        <f>HYPERLINK(Table20[[#This Row],[Map Link]],Table20[[#This Row],[Map Text]])</f>
        <v>Open Map</v>
      </c>
      <c r="F1198" s="340" t="s">
        <v>524</v>
      </c>
      <c r="G1198" s="340" t="s">
        <v>495</v>
      </c>
      <c r="H1198" s="340">
        <v>52.262329999999999</v>
      </c>
      <c r="I1198" s="340">
        <v>-122.08884399999999</v>
      </c>
      <c r="J1198" s="340" t="s">
        <v>1591</v>
      </c>
      <c r="K1198" s="340" t="s">
        <v>3663</v>
      </c>
      <c r="L1198" s="348" t="s">
        <v>181</v>
      </c>
      <c r="M1198" s="340"/>
      <c r="N1198" s="340"/>
      <c r="O1198" s="340"/>
      <c r="Y1198" s="24"/>
      <c r="Z1198" s="24"/>
      <c r="AA1198" s="24"/>
      <c r="AB1198" s="24"/>
      <c r="AC1198" s="24"/>
      <c r="AD1198" s="24"/>
      <c r="AE1198" s="24"/>
      <c r="AF1198" s="24"/>
      <c r="AG1198" s="24"/>
      <c r="AH1198" s="24"/>
      <c r="AI1198" s="24"/>
      <c r="AJ1198" s="24"/>
      <c r="AK1198" s="24"/>
      <c r="AL1198" s="24"/>
      <c r="AM1198" s="24"/>
      <c r="AN1198" s="24"/>
      <c r="AO1198" s="24"/>
    </row>
    <row r="1199" spans="2:41" x14ac:dyDescent="0.25">
      <c r="B1199" s="340">
        <v>54040</v>
      </c>
      <c r="C1199" s="340" t="s">
        <v>566</v>
      </c>
      <c r="D1199" s="340" t="s">
        <v>1597</v>
      </c>
      <c r="E1199" s="349" t="str">
        <f>HYPERLINK(Table20[[#This Row],[Map Link]],Table20[[#This Row],[Map Text]])</f>
        <v>Open Map</v>
      </c>
      <c r="F1199" s="340" t="s">
        <v>524</v>
      </c>
      <c r="G1199" s="340" t="s">
        <v>495</v>
      </c>
      <c r="H1199" s="340">
        <v>51.608170999999999</v>
      </c>
      <c r="I1199" s="340">
        <v>-120.851283</v>
      </c>
      <c r="J1199" s="340" t="s">
        <v>1591</v>
      </c>
      <c r="K1199" s="340" t="s">
        <v>3664</v>
      </c>
      <c r="L1199" s="348" t="s">
        <v>103</v>
      </c>
      <c r="M1199" s="340"/>
      <c r="N1199" s="340"/>
      <c r="O1199" s="340"/>
      <c r="Y1199" s="24"/>
      <c r="Z1199" s="24"/>
      <c r="AA1199" s="24"/>
      <c r="AB1199" s="24"/>
      <c r="AC1199" s="24"/>
      <c r="AD1199" s="24"/>
      <c r="AE1199" s="24"/>
      <c r="AF1199" s="24"/>
      <c r="AG1199" s="24"/>
      <c r="AH1199" s="24"/>
      <c r="AI1199" s="24"/>
      <c r="AJ1199" s="24"/>
      <c r="AK1199" s="24"/>
      <c r="AL1199" s="24"/>
      <c r="AM1199" s="24"/>
      <c r="AN1199" s="24"/>
      <c r="AO1199" s="24"/>
    </row>
    <row r="1200" spans="2:41" x14ac:dyDescent="0.25">
      <c r="B1200" s="340">
        <v>27729</v>
      </c>
      <c r="C1200" s="340" t="s">
        <v>545</v>
      </c>
      <c r="D1200" s="340" t="s">
        <v>1036</v>
      </c>
      <c r="E1200" s="349" t="str">
        <f>HYPERLINK(Table20[[#This Row],[Map Link]],Table20[[#This Row],[Map Text]])</f>
        <v>Open Map</v>
      </c>
      <c r="F1200" s="340" t="s">
        <v>524</v>
      </c>
      <c r="G1200" s="340" t="s">
        <v>495</v>
      </c>
      <c r="H1200" s="340">
        <v>51.583156000000002</v>
      </c>
      <c r="I1200" s="340">
        <v>-122.234662</v>
      </c>
      <c r="J1200" s="340" t="s">
        <v>1591</v>
      </c>
      <c r="K1200" s="340" t="s">
        <v>3665</v>
      </c>
      <c r="L1200" s="348" t="s">
        <v>103</v>
      </c>
      <c r="M1200" s="340"/>
      <c r="N1200" s="340"/>
      <c r="O1200" s="340"/>
      <c r="Y1200" s="24"/>
      <c r="Z1200" s="24"/>
      <c r="AA1200" s="24"/>
      <c r="AB1200" s="24"/>
      <c r="AC1200" s="24"/>
      <c r="AD1200" s="24"/>
      <c r="AE1200" s="24"/>
      <c r="AF1200" s="24"/>
      <c r="AG1200" s="24"/>
      <c r="AH1200" s="24"/>
      <c r="AI1200" s="24"/>
      <c r="AJ1200" s="24"/>
      <c r="AK1200" s="24"/>
      <c r="AL1200" s="24"/>
      <c r="AM1200" s="24"/>
      <c r="AN1200" s="24"/>
      <c r="AO1200" s="24"/>
    </row>
    <row r="1201" spans="2:41" x14ac:dyDescent="0.25">
      <c r="B1201" s="340">
        <v>41164</v>
      </c>
      <c r="C1201" s="340" t="s">
        <v>545</v>
      </c>
      <c r="D1201" s="340" t="s">
        <v>1036</v>
      </c>
      <c r="E1201" s="349" t="str">
        <f>HYPERLINK(Table20[[#This Row],[Map Link]],Table20[[#This Row],[Map Text]])</f>
        <v>Open Map</v>
      </c>
      <c r="F1201" s="340" t="s">
        <v>524</v>
      </c>
      <c r="G1201" s="340" t="s">
        <v>495</v>
      </c>
      <c r="H1201" s="340">
        <v>52.102606000000002</v>
      </c>
      <c r="I1201" s="340">
        <v>-122.126341</v>
      </c>
      <c r="J1201" s="340" t="s">
        <v>1591</v>
      </c>
      <c r="K1201" s="340" t="s">
        <v>3666</v>
      </c>
      <c r="L1201" s="348" t="s">
        <v>103</v>
      </c>
      <c r="M1201" s="340"/>
      <c r="N1201" s="340"/>
      <c r="O1201" s="340"/>
      <c r="Y1201" s="24"/>
      <c r="Z1201" s="24"/>
      <c r="AA1201" s="24"/>
      <c r="AB1201" s="24"/>
      <c r="AC1201" s="24"/>
      <c r="AD1201" s="24"/>
      <c r="AE1201" s="24"/>
      <c r="AF1201" s="24"/>
      <c r="AG1201" s="24"/>
      <c r="AH1201" s="24"/>
      <c r="AI1201" s="24"/>
      <c r="AJ1201" s="24"/>
      <c r="AK1201" s="24"/>
      <c r="AL1201" s="24"/>
      <c r="AM1201" s="24"/>
      <c r="AN1201" s="24"/>
      <c r="AO1201" s="24"/>
    </row>
    <row r="1202" spans="2:41" x14ac:dyDescent="0.25">
      <c r="B1202" s="340">
        <v>64506</v>
      </c>
      <c r="C1202" s="340" t="s">
        <v>3667</v>
      </c>
      <c r="D1202" s="340" t="s">
        <v>1590</v>
      </c>
      <c r="E1202" s="349" t="str">
        <f>HYPERLINK(Table20[[#This Row],[Map Link]],Table20[[#This Row],[Map Text]])</f>
        <v>Open Map</v>
      </c>
      <c r="F1202" s="340" t="s">
        <v>524</v>
      </c>
      <c r="G1202" s="340" t="s">
        <v>495</v>
      </c>
      <c r="H1202" s="340">
        <v>51.583156000000002</v>
      </c>
      <c r="I1202" s="340">
        <v>-122.217995</v>
      </c>
      <c r="J1202" s="340" t="s">
        <v>1591</v>
      </c>
      <c r="K1202" s="340" t="s">
        <v>3668</v>
      </c>
      <c r="L1202" s="348" t="s">
        <v>181</v>
      </c>
      <c r="M1202" s="340"/>
      <c r="N1202" s="340"/>
      <c r="O1202" s="340"/>
      <c r="Y1202" s="24"/>
      <c r="Z1202" s="24"/>
      <c r="AA1202" s="24"/>
      <c r="AB1202" s="24"/>
      <c r="AC1202" s="24"/>
      <c r="AD1202" s="24"/>
      <c r="AE1202" s="24"/>
      <c r="AF1202" s="24"/>
      <c r="AG1202" s="24"/>
      <c r="AH1202" s="24"/>
      <c r="AI1202" s="24"/>
      <c r="AJ1202" s="24"/>
      <c r="AK1202" s="24"/>
      <c r="AL1202" s="24"/>
      <c r="AM1202" s="24"/>
      <c r="AN1202" s="24"/>
      <c r="AO1202" s="24"/>
    </row>
    <row r="1203" spans="2:41" x14ac:dyDescent="0.25">
      <c r="B1203" s="340">
        <v>64525</v>
      </c>
      <c r="C1203" s="340" t="s">
        <v>3669</v>
      </c>
      <c r="D1203" s="340" t="s">
        <v>1590</v>
      </c>
      <c r="E1203" s="349" t="str">
        <f>HYPERLINK(Table20[[#This Row],[Map Link]],Table20[[#This Row],[Map Text]])</f>
        <v>Open Map</v>
      </c>
      <c r="F1203" s="340" t="s">
        <v>524</v>
      </c>
      <c r="G1203" s="340" t="s">
        <v>495</v>
      </c>
      <c r="H1203" s="340">
        <v>51.599823999999998</v>
      </c>
      <c r="I1203" s="340">
        <v>-122.084658</v>
      </c>
      <c r="J1203" s="340" t="s">
        <v>1591</v>
      </c>
      <c r="K1203" s="340" t="s">
        <v>3670</v>
      </c>
      <c r="L1203" s="348" t="s">
        <v>181</v>
      </c>
      <c r="M1203" s="340"/>
      <c r="N1203" s="340"/>
      <c r="O1203" s="340"/>
      <c r="Y1203" s="24"/>
      <c r="Z1203" s="24"/>
      <c r="AA1203" s="24"/>
      <c r="AB1203" s="24"/>
      <c r="AC1203" s="24"/>
      <c r="AD1203" s="24"/>
      <c r="AE1203" s="24"/>
      <c r="AF1203" s="24"/>
      <c r="AG1203" s="24"/>
      <c r="AH1203" s="24"/>
      <c r="AI1203" s="24"/>
      <c r="AJ1203" s="24"/>
      <c r="AK1203" s="24"/>
      <c r="AL1203" s="24"/>
      <c r="AM1203" s="24"/>
      <c r="AN1203" s="24"/>
      <c r="AO1203" s="24"/>
    </row>
    <row r="1204" spans="2:41" x14ac:dyDescent="0.25">
      <c r="B1204" s="340">
        <v>64522</v>
      </c>
      <c r="C1204" s="340" t="s">
        <v>3671</v>
      </c>
      <c r="D1204" s="340" t="s">
        <v>1590</v>
      </c>
      <c r="E1204" s="349" t="str">
        <f>HYPERLINK(Table20[[#This Row],[Map Link]],Table20[[#This Row],[Map Text]])</f>
        <v>Open Map</v>
      </c>
      <c r="F1204" s="340" t="s">
        <v>524</v>
      </c>
      <c r="G1204" s="340" t="s">
        <v>495</v>
      </c>
      <c r="H1204" s="340">
        <v>51.616491000000003</v>
      </c>
      <c r="I1204" s="340">
        <v>-122.06799100000001</v>
      </c>
      <c r="J1204" s="340" t="s">
        <v>1591</v>
      </c>
      <c r="K1204" s="340" t="s">
        <v>3672</v>
      </c>
      <c r="L1204" s="348" t="s">
        <v>181</v>
      </c>
      <c r="M1204" s="340"/>
      <c r="N1204" s="340"/>
      <c r="O1204" s="340"/>
      <c r="Y1204" s="24"/>
      <c r="Z1204" s="24"/>
      <c r="AA1204" s="24"/>
      <c r="AB1204" s="24"/>
      <c r="AC1204" s="24"/>
      <c r="AD1204" s="24"/>
      <c r="AE1204" s="24"/>
      <c r="AF1204" s="24"/>
      <c r="AG1204" s="24"/>
      <c r="AH1204" s="24"/>
      <c r="AI1204" s="24"/>
      <c r="AJ1204" s="24"/>
      <c r="AK1204" s="24"/>
      <c r="AL1204" s="24"/>
      <c r="AM1204" s="24"/>
      <c r="AN1204" s="24"/>
      <c r="AO1204" s="24"/>
    </row>
    <row r="1205" spans="2:41" x14ac:dyDescent="0.25">
      <c r="B1205" s="340">
        <v>64524</v>
      </c>
      <c r="C1205" s="340" t="s">
        <v>3673</v>
      </c>
      <c r="D1205" s="340" t="s">
        <v>1590</v>
      </c>
      <c r="E1205" s="349" t="str">
        <f>HYPERLINK(Table20[[#This Row],[Map Link]],Table20[[#This Row],[Map Text]])</f>
        <v>Open Map</v>
      </c>
      <c r="F1205" s="340" t="s">
        <v>524</v>
      </c>
      <c r="G1205" s="340" t="s">
        <v>495</v>
      </c>
      <c r="H1205" s="340">
        <v>51.599822000000003</v>
      </c>
      <c r="I1205" s="340">
        <v>-122.301332</v>
      </c>
      <c r="J1205" s="340" t="s">
        <v>1591</v>
      </c>
      <c r="K1205" s="340" t="s">
        <v>3674</v>
      </c>
      <c r="L1205" s="348" t="s">
        <v>181</v>
      </c>
      <c r="M1205" s="340"/>
      <c r="N1205" s="340"/>
      <c r="O1205" s="340"/>
      <c r="Y1205" s="24"/>
      <c r="Z1205" s="24"/>
      <c r="AA1205" s="24"/>
      <c r="AB1205" s="24"/>
      <c r="AC1205" s="24"/>
      <c r="AD1205" s="24"/>
      <c r="AE1205" s="24"/>
      <c r="AF1205" s="24"/>
      <c r="AG1205" s="24"/>
      <c r="AH1205" s="24"/>
      <c r="AI1205" s="24"/>
      <c r="AJ1205" s="24"/>
      <c r="AK1205" s="24"/>
      <c r="AL1205" s="24"/>
      <c r="AM1205" s="24"/>
      <c r="AN1205" s="24"/>
      <c r="AO1205" s="24"/>
    </row>
    <row r="1206" spans="2:41" x14ac:dyDescent="0.25">
      <c r="B1206" s="340">
        <v>65034</v>
      </c>
      <c r="C1206" s="340" t="s">
        <v>3675</v>
      </c>
      <c r="D1206" s="340" t="s">
        <v>1590</v>
      </c>
      <c r="E1206" s="349" t="str">
        <f>HYPERLINK(Table20[[#This Row],[Map Link]],Table20[[#This Row],[Map Text]])</f>
        <v>Open Map</v>
      </c>
      <c r="F1206" s="340" t="s">
        <v>524</v>
      </c>
      <c r="G1206" s="340" t="s">
        <v>495</v>
      </c>
      <c r="H1206" s="340">
        <v>52.966498999999999</v>
      </c>
      <c r="I1206" s="340">
        <v>-122.43471099999999</v>
      </c>
      <c r="J1206" s="340" t="s">
        <v>1591</v>
      </c>
      <c r="K1206" s="340" t="s">
        <v>3676</v>
      </c>
      <c r="L1206" s="348" t="s">
        <v>181</v>
      </c>
      <c r="M1206" s="340"/>
      <c r="N1206" s="340"/>
      <c r="O1206" s="340"/>
      <c r="Y1206" s="24"/>
      <c r="Z1206" s="24"/>
      <c r="AA1206" s="24"/>
      <c r="AB1206" s="24"/>
      <c r="AC1206" s="24"/>
      <c r="AD1206" s="24"/>
      <c r="AE1206" s="24"/>
      <c r="AF1206" s="24"/>
      <c r="AG1206" s="24"/>
      <c r="AH1206" s="24"/>
      <c r="AI1206" s="24"/>
      <c r="AJ1206" s="24"/>
      <c r="AK1206" s="24"/>
      <c r="AL1206" s="24"/>
      <c r="AM1206" s="24"/>
      <c r="AN1206" s="24"/>
      <c r="AO1206" s="24"/>
    </row>
    <row r="1207" spans="2:41" x14ac:dyDescent="0.25">
      <c r="B1207" s="340">
        <v>40327</v>
      </c>
      <c r="C1207" s="340" t="s">
        <v>551</v>
      </c>
      <c r="D1207" s="340" t="s">
        <v>1597</v>
      </c>
      <c r="E1207" s="349" t="str">
        <f>HYPERLINK(Table20[[#This Row],[Map Link]],Table20[[#This Row],[Map Text]])</f>
        <v>Open Map</v>
      </c>
      <c r="F1207" s="340" t="s">
        <v>524</v>
      </c>
      <c r="G1207" s="340" t="s">
        <v>495</v>
      </c>
      <c r="H1207" s="340">
        <v>52.166111000000001</v>
      </c>
      <c r="I1207" s="340">
        <v>-121.92749999999999</v>
      </c>
      <c r="J1207" s="340" t="s">
        <v>1591</v>
      </c>
      <c r="K1207" s="340" t="s">
        <v>3677</v>
      </c>
      <c r="L1207" s="348" t="s">
        <v>103</v>
      </c>
      <c r="M1207" s="340"/>
      <c r="N1207" s="340"/>
      <c r="O1207" s="340"/>
      <c r="Y1207" s="24"/>
      <c r="Z1207" s="24"/>
      <c r="AA1207" s="24"/>
      <c r="AB1207" s="24"/>
      <c r="AC1207" s="24"/>
      <c r="AD1207" s="24"/>
      <c r="AE1207" s="24"/>
      <c r="AF1207" s="24"/>
      <c r="AG1207" s="24"/>
      <c r="AH1207" s="24"/>
      <c r="AI1207" s="24"/>
      <c r="AJ1207" s="24"/>
      <c r="AK1207" s="24"/>
      <c r="AL1207" s="24"/>
      <c r="AM1207" s="24"/>
      <c r="AN1207" s="24"/>
      <c r="AO1207" s="24"/>
    </row>
    <row r="1208" spans="2:41" x14ac:dyDescent="0.25">
      <c r="B1208" s="340">
        <v>15615</v>
      </c>
      <c r="C1208" s="340" t="s">
        <v>3678</v>
      </c>
      <c r="D1208" s="340" t="s">
        <v>1036</v>
      </c>
      <c r="E1208" s="349" t="str">
        <f>HYPERLINK(Table20[[#This Row],[Map Link]],Table20[[#This Row],[Map Text]])</f>
        <v>Open Map</v>
      </c>
      <c r="F1208" s="340" t="s">
        <v>524</v>
      </c>
      <c r="G1208" s="340" t="s">
        <v>495</v>
      </c>
      <c r="H1208" s="340">
        <v>53.276111</v>
      </c>
      <c r="I1208" s="340">
        <v>-122.46722200000001</v>
      </c>
      <c r="J1208" s="340" t="s">
        <v>1591</v>
      </c>
      <c r="K1208" s="340" t="s">
        <v>3679</v>
      </c>
      <c r="L1208" s="348" t="s">
        <v>103</v>
      </c>
      <c r="M1208" s="340"/>
      <c r="N1208" s="340"/>
      <c r="O1208" s="340"/>
      <c r="Y1208" s="24"/>
      <c r="Z1208" s="24"/>
      <c r="AA1208" s="24"/>
      <c r="AB1208" s="24"/>
      <c r="AC1208" s="24"/>
      <c r="AD1208" s="24"/>
      <c r="AE1208" s="24"/>
      <c r="AF1208" s="24"/>
      <c r="AG1208" s="24"/>
      <c r="AH1208" s="24"/>
      <c r="AI1208" s="24"/>
      <c r="AJ1208" s="24"/>
      <c r="AK1208" s="24"/>
      <c r="AL1208" s="24"/>
      <c r="AM1208" s="24"/>
      <c r="AN1208" s="24"/>
      <c r="AO1208" s="24"/>
    </row>
    <row r="1209" spans="2:41" x14ac:dyDescent="0.25">
      <c r="B1209" s="340">
        <v>27990</v>
      </c>
      <c r="C1209" s="340" t="s">
        <v>565</v>
      </c>
      <c r="D1209" s="340" t="s">
        <v>1036</v>
      </c>
      <c r="E1209" s="349" t="str">
        <f>HYPERLINK(Table20[[#This Row],[Map Link]],Table20[[#This Row],[Map Text]])</f>
        <v>Open Map</v>
      </c>
      <c r="F1209" s="340" t="s">
        <v>524</v>
      </c>
      <c r="G1209" s="340" t="s">
        <v>495</v>
      </c>
      <c r="H1209" s="340">
        <v>51.864167000000002</v>
      </c>
      <c r="I1209" s="340">
        <v>-120.866111</v>
      </c>
      <c r="J1209" s="340" t="s">
        <v>1591</v>
      </c>
      <c r="K1209" s="340" t="s">
        <v>3680</v>
      </c>
      <c r="L1209" s="348" t="s">
        <v>103</v>
      </c>
      <c r="M1209" s="340"/>
      <c r="N1209" s="340"/>
      <c r="O1209" s="340"/>
      <c r="Y1209" s="24"/>
      <c r="Z1209" s="24"/>
      <c r="AA1209" s="24"/>
      <c r="AB1209" s="24"/>
      <c r="AC1209" s="24"/>
      <c r="AD1209" s="24"/>
      <c r="AE1209" s="24"/>
      <c r="AF1209" s="24"/>
      <c r="AG1209" s="24"/>
      <c r="AH1209" s="24"/>
      <c r="AI1209" s="24"/>
      <c r="AJ1209" s="24"/>
      <c r="AK1209" s="24"/>
      <c r="AL1209" s="24"/>
      <c r="AM1209" s="24"/>
      <c r="AN1209" s="24"/>
      <c r="AO1209" s="24"/>
    </row>
    <row r="1210" spans="2:41" x14ac:dyDescent="0.25">
      <c r="B1210" s="340">
        <v>28222</v>
      </c>
      <c r="C1210" s="340" t="s">
        <v>3681</v>
      </c>
      <c r="D1210" s="340" t="s">
        <v>1597</v>
      </c>
      <c r="E1210" s="349" t="str">
        <f>HYPERLINK(Table20[[#This Row],[Map Link]],Table20[[#This Row],[Map Text]])</f>
        <v>Open Map</v>
      </c>
      <c r="F1210" s="340" t="s">
        <v>524</v>
      </c>
      <c r="G1210" s="340" t="s">
        <v>495</v>
      </c>
      <c r="H1210" s="340">
        <v>51.971389000000002</v>
      </c>
      <c r="I1210" s="340">
        <v>-121.813333</v>
      </c>
      <c r="J1210" s="340" t="s">
        <v>1591</v>
      </c>
      <c r="K1210" s="340" t="s">
        <v>3682</v>
      </c>
      <c r="L1210" s="348" t="s">
        <v>103</v>
      </c>
      <c r="M1210" s="340"/>
      <c r="N1210" s="340"/>
      <c r="O1210" s="340"/>
      <c r="Y1210" s="24"/>
      <c r="Z1210" s="24"/>
      <c r="AA1210" s="24"/>
      <c r="AB1210" s="24"/>
      <c r="AC1210" s="24"/>
      <c r="AD1210" s="24"/>
      <c r="AE1210" s="24"/>
      <c r="AF1210" s="24"/>
      <c r="AG1210" s="24"/>
      <c r="AH1210" s="24"/>
      <c r="AI1210" s="24"/>
      <c r="AJ1210" s="24"/>
      <c r="AK1210" s="24"/>
      <c r="AL1210" s="24"/>
      <c r="AM1210" s="24"/>
      <c r="AN1210" s="24"/>
      <c r="AO1210" s="24"/>
    </row>
    <row r="1211" spans="2:41" x14ac:dyDescent="0.25">
      <c r="B1211" s="340">
        <v>41162</v>
      </c>
      <c r="C1211" s="340" t="s">
        <v>544</v>
      </c>
      <c r="D1211" s="340" t="s">
        <v>1036</v>
      </c>
      <c r="E1211" s="349" t="str">
        <f>HYPERLINK(Table20[[#This Row],[Map Link]],Table20[[#This Row],[Map Text]])</f>
        <v>Open Map</v>
      </c>
      <c r="F1211" s="340" t="s">
        <v>524</v>
      </c>
      <c r="G1211" s="340" t="s">
        <v>495</v>
      </c>
      <c r="H1211" s="340">
        <v>52.1</v>
      </c>
      <c r="I1211" s="340">
        <v>-122.183333</v>
      </c>
      <c r="J1211" s="340" t="s">
        <v>1591</v>
      </c>
      <c r="K1211" s="340" t="s">
        <v>3683</v>
      </c>
      <c r="L1211" s="348" t="s">
        <v>103</v>
      </c>
      <c r="M1211" s="340"/>
      <c r="N1211" s="340"/>
      <c r="O1211" s="340"/>
      <c r="Y1211" s="24"/>
      <c r="Z1211" s="24"/>
      <c r="AA1211" s="24"/>
      <c r="AB1211" s="24"/>
      <c r="AC1211" s="24"/>
      <c r="AD1211" s="24"/>
      <c r="AE1211" s="24"/>
      <c r="AF1211" s="24"/>
      <c r="AG1211" s="24"/>
      <c r="AH1211" s="24"/>
      <c r="AI1211" s="24"/>
      <c r="AJ1211" s="24"/>
      <c r="AK1211" s="24"/>
      <c r="AL1211" s="24"/>
      <c r="AM1211" s="24"/>
      <c r="AN1211" s="24"/>
      <c r="AO1211" s="24"/>
    </row>
    <row r="1212" spans="2:41" x14ac:dyDescent="0.25">
      <c r="B1212" s="340">
        <v>64531</v>
      </c>
      <c r="C1212" s="340" t="s">
        <v>3684</v>
      </c>
      <c r="D1212" s="340" t="s">
        <v>1590</v>
      </c>
      <c r="E1212" s="349" t="str">
        <f>HYPERLINK(Table20[[#This Row],[Map Link]],Table20[[#This Row],[Map Text]])</f>
        <v>Open Map</v>
      </c>
      <c r="F1212" s="340" t="s">
        <v>524</v>
      </c>
      <c r="G1212" s="340" t="s">
        <v>495</v>
      </c>
      <c r="H1212" s="340">
        <v>53.21649</v>
      </c>
      <c r="I1212" s="340">
        <v>-123.50142200000001</v>
      </c>
      <c r="J1212" s="340" t="s">
        <v>1591</v>
      </c>
      <c r="K1212" s="340" t="s">
        <v>3685</v>
      </c>
      <c r="L1212" s="348" t="s">
        <v>181</v>
      </c>
      <c r="M1212" s="340"/>
      <c r="N1212" s="340"/>
      <c r="O1212" s="340"/>
      <c r="Y1212" s="24"/>
      <c r="Z1212" s="24"/>
      <c r="AA1212" s="24"/>
      <c r="AB1212" s="24"/>
      <c r="AC1212" s="24"/>
      <c r="AD1212" s="24"/>
      <c r="AE1212" s="24"/>
      <c r="AF1212" s="24"/>
      <c r="AG1212" s="24"/>
      <c r="AH1212" s="24"/>
      <c r="AI1212" s="24"/>
      <c r="AJ1212" s="24"/>
      <c r="AK1212" s="24"/>
      <c r="AL1212" s="24"/>
      <c r="AM1212" s="24"/>
      <c r="AN1212" s="24"/>
      <c r="AO1212" s="24"/>
    </row>
    <row r="1213" spans="2:41" x14ac:dyDescent="0.25">
      <c r="B1213" s="340">
        <v>64534</v>
      </c>
      <c r="C1213" s="340" t="s">
        <v>3686</v>
      </c>
      <c r="D1213" s="340" t="s">
        <v>1590</v>
      </c>
      <c r="E1213" s="349" t="str">
        <f>HYPERLINK(Table20[[#This Row],[Map Link]],Table20[[#This Row],[Map Text]])</f>
        <v>Open Map</v>
      </c>
      <c r="F1213" s="340" t="s">
        <v>524</v>
      </c>
      <c r="G1213" s="340" t="s">
        <v>495</v>
      </c>
      <c r="H1213" s="340">
        <v>53.199821999999998</v>
      </c>
      <c r="I1213" s="340">
        <v>-123.534756</v>
      </c>
      <c r="J1213" s="340" t="s">
        <v>1591</v>
      </c>
      <c r="K1213" s="340" t="s">
        <v>3687</v>
      </c>
      <c r="L1213" s="348" t="s">
        <v>181</v>
      </c>
      <c r="M1213" s="340"/>
      <c r="N1213" s="340"/>
      <c r="O1213" s="340"/>
      <c r="Y1213" s="24"/>
      <c r="Z1213" s="24"/>
      <c r="AA1213" s="24"/>
      <c r="AB1213" s="24"/>
      <c r="AC1213" s="24"/>
      <c r="AD1213" s="24"/>
      <c r="AE1213" s="24"/>
      <c r="AF1213" s="24"/>
      <c r="AG1213" s="24"/>
      <c r="AH1213" s="24"/>
      <c r="AI1213" s="24"/>
      <c r="AJ1213" s="24"/>
      <c r="AK1213" s="24"/>
      <c r="AL1213" s="24"/>
      <c r="AM1213" s="24"/>
      <c r="AN1213" s="24"/>
      <c r="AO1213" s="24"/>
    </row>
    <row r="1214" spans="2:41" x14ac:dyDescent="0.25">
      <c r="B1214" s="340">
        <v>64533</v>
      </c>
      <c r="C1214" s="340" t="s">
        <v>3688</v>
      </c>
      <c r="D1214" s="340" t="s">
        <v>1590</v>
      </c>
      <c r="E1214" s="349" t="str">
        <f>HYPERLINK(Table20[[#This Row],[Map Link]],Table20[[#This Row],[Map Text]])</f>
        <v>Open Map</v>
      </c>
      <c r="F1214" s="340" t="s">
        <v>524</v>
      </c>
      <c r="G1214" s="340" t="s">
        <v>495</v>
      </c>
      <c r="H1214" s="340">
        <v>53.255378</v>
      </c>
      <c r="I1214" s="340">
        <v>-123.554203</v>
      </c>
      <c r="J1214" s="340" t="s">
        <v>1591</v>
      </c>
      <c r="K1214" s="340" t="s">
        <v>3689</v>
      </c>
      <c r="L1214" s="348" t="s">
        <v>181</v>
      </c>
      <c r="M1214" s="340"/>
      <c r="N1214" s="340"/>
      <c r="O1214" s="340"/>
      <c r="Y1214" s="24"/>
      <c r="Z1214" s="24"/>
      <c r="AA1214" s="24"/>
      <c r="AB1214" s="24"/>
      <c r="AC1214" s="24"/>
      <c r="AD1214" s="24"/>
      <c r="AE1214" s="24"/>
      <c r="AF1214" s="24"/>
      <c r="AG1214" s="24"/>
      <c r="AH1214" s="24"/>
      <c r="AI1214" s="24"/>
      <c r="AJ1214" s="24"/>
      <c r="AK1214" s="24"/>
      <c r="AL1214" s="24"/>
      <c r="AM1214" s="24"/>
      <c r="AN1214" s="24"/>
      <c r="AO1214" s="24"/>
    </row>
    <row r="1215" spans="2:41" x14ac:dyDescent="0.25">
      <c r="B1215" s="340">
        <v>28245</v>
      </c>
      <c r="C1215" s="340" t="s">
        <v>3690</v>
      </c>
      <c r="D1215" s="340" t="s">
        <v>1597</v>
      </c>
      <c r="E1215" s="349" t="str">
        <f>HYPERLINK(Table20[[#This Row],[Map Link]],Table20[[#This Row],[Map Text]])</f>
        <v>Open Map</v>
      </c>
      <c r="F1215" s="340" t="s">
        <v>524</v>
      </c>
      <c r="G1215" s="340" t="s">
        <v>495</v>
      </c>
      <c r="H1215" s="340">
        <v>51.652777999999998</v>
      </c>
      <c r="I1215" s="340">
        <v>-121.32638900000001</v>
      </c>
      <c r="J1215" s="340" t="s">
        <v>1591</v>
      </c>
      <c r="K1215" s="340" t="s">
        <v>3691</v>
      </c>
      <c r="L1215" s="348" t="s">
        <v>103</v>
      </c>
      <c r="M1215" s="340"/>
      <c r="N1215" s="340"/>
      <c r="O1215" s="340"/>
      <c r="Y1215" s="24"/>
      <c r="Z1215" s="24"/>
      <c r="AA1215" s="24"/>
      <c r="AB1215" s="24"/>
      <c r="AC1215" s="24"/>
      <c r="AD1215" s="24"/>
      <c r="AE1215" s="24"/>
      <c r="AF1215" s="24"/>
      <c r="AG1215" s="24"/>
      <c r="AH1215" s="24"/>
      <c r="AI1215" s="24"/>
      <c r="AJ1215" s="24"/>
      <c r="AK1215" s="24"/>
      <c r="AL1215" s="24"/>
      <c r="AM1215" s="24"/>
      <c r="AN1215" s="24"/>
      <c r="AO1215" s="24"/>
    </row>
    <row r="1216" spans="2:41" x14ac:dyDescent="0.25">
      <c r="B1216" s="340">
        <v>64540</v>
      </c>
      <c r="C1216" s="340" t="s">
        <v>3692</v>
      </c>
      <c r="D1216" s="340" t="s">
        <v>1590</v>
      </c>
      <c r="E1216" s="349" t="str">
        <f>HYPERLINK(Table20[[#This Row],[Map Link]],Table20[[#This Row],[Map Text]])</f>
        <v>Open Map</v>
      </c>
      <c r="F1216" s="340" t="s">
        <v>524</v>
      </c>
      <c r="G1216" s="340" t="s">
        <v>495</v>
      </c>
      <c r="H1216" s="340">
        <v>52.955278</v>
      </c>
      <c r="I1216" s="340">
        <v>-123.78</v>
      </c>
      <c r="J1216" s="340" t="s">
        <v>1591</v>
      </c>
      <c r="K1216" s="340" t="s">
        <v>3693</v>
      </c>
      <c r="L1216" s="348" t="s">
        <v>181</v>
      </c>
      <c r="M1216" s="340"/>
      <c r="N1216" s="340"/>
      <c r="O1216" s="340"/>
      <c r="Y1216" s="24"/>
      <c r="Z1216" s="24"/>
      <c r="AA1216" s="24"/>
      <c r="AB1216" s="24"/>
      <c r="AC1216" s="24"/>
      <c r="AD1216" s="24"/>
      <c r="AE1216" s="24"/>
      <c r="AF1216" s="24"/>
      <c r="AG1216" s="24"/>
      <c r="AH1216" s="24"/>
      <c r="AI1216" s="24"/>
      <c r="AJ1216" s="24"/>
      <c r="AK1216" s="24"/>
      <c r="AL1216" s="24"/>
      <c r="AM1216" s="24"/>
      <c r="AN1216" s="24"/>
      <c r="AO1216" s="24"/>
    </row>
    <row r="1217" spans="2:41" x14ac:dyDescent="0.25">
      <c r="B1217" s="340">
        <v>59984</v>
      </c>
      <c r="C1217" s="340" t="s">
        <v>3694</v>
      </c>
      <c r="D1217" s="340" t="s">
        <v>1590</v>
      </c>
      <c r="E1217" s="349" t="str">
        <f>HYPERLINK(Table20[[#This Row],[Map Link]],Table20[[#This Row],[Map Text]])</f>
        <v>Open Map</v>
      </c>
      <c r="F1217" s="340" t="s">
        <v>524</v>
      </c>
      <c r="G1217" s="340" t="s">
        <v>495</v>
      </c>
      <c r="H1217" s="340">
        <v>52.359166999999999</v>
      </c>
      <c r="I1217" s="340">
        <v>-125.1575</v>
      </c>
      <c r="J1217" s="340" t="s">
        <v>1591</v>
      </c>
      <c r="K1217" s="340" t="s">
        <v>3695</v>
      </c>
      <c r="L1217" s="348" t="s">
        <v>181</v>
      </c>
      <c r="M1217" s="340"/>
      <c r="N1217" s="340"/>
      <c r="O1217" s="340"/>
      <c r="Y1217" s="24"/>
      <c r="Z1217" s="24"/>
      <c r="AA1217" s="24"/>
      <c r="AB1217" s="24"/>
      <c r="AC1217" s="24"/>
      <c r="AD1217" s="24"/>
      <c r="AE1217" s="24"/>
      <c r="AF1217" s="24"/>
      <c r="AG1217" s="24"/>
      <c r="AH1217" s="24"/>
      <c r="AI1217" s="24"/>
      <c r="AJ1217" s="24"/>
      <c r="AK1217" s="24"/>
      <c r="AL1217" s="24"/>
      <c r="AM1217" s="24"/>
      <c r="AN1217" s="24"/>
      <c r="AO1217" s="24"/>
    </row>
    <row r="1218" spans="2:41" x14ac:dyDescent="0.25">
      <c r="B1218" s="340">
        <v>65122</v>
      </c>
      <c r="C1218" s="340" t="s">
        <v>3696</v>
      </c>
      <c r="D1218" s="340" t="s">
        <v>1590</v>
      </c>
      <c r="E1218" s="349" t="str">
        <f>HYPERLINK(Table20[[#This Row],[Map Link]],Table20[[#This Row],[Map Text]])</f>
        <v>Open Map</v>
      </c>
      <c r="F1218" s="340" t="s">
        <v>524</v>
      </c>
      <c r="G1218" s="340" t="s">
        <v>495</v>
      </c>
      <c r="H1218" s="340">
        <v>52.165278000000001</v>
      </c>
      <c r="I1218" s="340">
        <v>-121.96250000000001</v>
      </c>
      <c r="J1218" s="340" t="s">
        <v>1591</v>
      </c>
      <c r="K1218" s="340" t="s">
        <v>3697</v>
      </c>
      <c r="L1218" s="348" t="s">
        <v>181</v>
      </c>
      <c r="M1218" s="340"/>
      <c r="N1218" s="340"/>
      <c r="O1218" s="340"/>
      <c r="Y1218" s="24"/>
      <c r="Z1218" s="24"/>
      <c r="AA1218" s="24"/>
      <c r="AB1218" s="24"/>
      <c r="AC1218" s="24"/>
      <c r="AD1218" s="24"/>
      <c r="AE1218" s="24"/>
      <c r="AF1218" s="24"/>
      <c r="AG1218" s="24"/>
      <c r="AH1218" s="24"/>
      <c r="AI1218" s="24"/>
      <c r="AJ1218" s="24"/>
      <c r="AK1218" s="24"/>
      <c r="AL1218" s="24"/>
      <c r="AM1218" s="24"/>
      <c r="AN1218" s="24"/>
      <c r="AO1218" s="24"/>
    </row>
    <row r="1219" spans="2:41" x14ac:dyDescent="0.25">
      <c r="B1219" s="340">
        <v>28503</v>
      </c>
      <c r="C1219" s="340" t="s">
        <v>564</v>
      </c>
      <c r="D1219" s="340" t="s">
        <v>1036</v>
      </c>
      <c r="E1219" s="349" t="str">
        <f>HYPERLINK(Table20[[#This Row],[Map Link]],Table20[[#This Row],[Map Text]])</f>
        <v>Open Map</v>
      </c>
      <c r="F1219" s="340" t="s">
        <v>524</v>
      </c>
      <c r="G1219" s="340" t="s">
        <v>495</v>
      </c>
      <c r="H1219" s="340">
        <v>51.766666999999998</v>
      </c>
      <c r="I1219" s="340">
        <v>-121.093056</v>
      </c>
      <c r="J1219" s="340" t="s">
        <v>1591</v>
      </c>
      <c r="K1219" s="340" t="s">
        <v>3698</v>
      </c>
      <c r="L1219" s="348" t="s">
        <v>103</v>
      </c>
      <c r="M1219" s="340"/>
      <c r="N1219" s="340"/>
      <c r="O1219" s="340"/>
      <c r="Y1219" s="24"/>
      <c r="Z1219" s="24"/>
      <c r="AA1219" s="24"/>
      <c r="AB1219" s="24"/>
      <c r="AC1219" s="24"/>
      <c r="AD1219" s="24"/>
      <c r="AE1219" s="24"/>
      <c r="AF1219" s="24"/>
      <c r="AG1219" s="24"/>
      <c r="AH1219" s="24"/>
      <c r="AI1219" s="24"/>
      <c r="AJ1219" s="24"/>
      <c r="AK1219" s="24"/>
      <c r="AL1219" s="24"/>
      <c r="AM1219" s="24"/>
      <c r="AN1219" s="24"/>
      <c r="AO1219" s="24"/>
    </row>
    <row r="1220" spans="2:41" x14ac:dyDescent="0.25">
      <c r="B1220" s="340">
        <v>64686</v>
      </c>
      <c r="C1220" s="340" t="s">
        <v>3699</v>
      </c>
      <c r="D1220" s="340" t="s">
        <v>1590</v>
      </c>
      <c r="E1220" s="349" t="str">
        <f>HYPERLINK(Table20[[#This Row],[Map Link]],Table20[[#This Row],[Map Text]])</f>
        <v>Open Map</v>
      </c>
      <c r="F1220" s="340" t="s">
        <v>524</v>
      </c>
      <c r="G1220" s="340" t="s">
        <v>495</v>
      </c>
      <c r="H1220" s="340">
        <v>52.349806999999998</v>
      </c>
      <c r="I1220" s="340">
        <v>-124.118081</v>
      </c>
      <c r="J1220" s="340" t="s">
        <v>1591</v>
      </c>
      <c r="K1220" s="340" t="s">
        <v>3700</v>
      </c>
      <c r="L1220" s="348" t="s">
        <v>181</v>
      </c>
      <c r="M1220" s="340"/>
      <c r="N1220" s="340"/>
      <c r="O1220" s="340"/>
      <c r="Y1220" s="24"/>
      <c r="Z1220" s="24"/>
      <c r="AA1220" s="24"/>
      <c r="AB1220" s="24"/>
      <c r="AC1220" s="24"/>
      <c r="AD1220" s="24"/>
      <c r="AE1220" s="24"/>
      <c r="AF1220" s="24"/>
      <c r="AG1220" s="24"/>
      <c r="AH1220" s="24"/>
      <c r="AI1220" s="24"/>
      <c r="AJ1220" s="24"/>
      <c r="AK1220" s="24"/>
      <c r="AL1220" s="24"/>
      <c r="AM1220" s="24"/>
      <c r="AN1220" s="24"/>
      <c r="AO1220" s="24"/>
    </row>
    <row r="1221" spans="2:41" x14ac:dyDescent="0.25">
      <c r="B1221" s="340">
        <v>64640</v>
      </c>
      <c r="C1221" s="340" t="s">
        <v>3701</v>
      </c>
      <c r="D1221" s="340" t="s">
        <v>1590</v>
      </c>
      <c r="E1221" s="349" t="str">
        <f>HYPERLINK(Table20[[#This Row],[Map Link]],Table20[[#This Row],[Map Text]])</f>
        <v>Open Map</v>
      </c>
      <c r="F1221" s="340" t="s">
        <v>524</v>
      </c>
      <c r="G1221" s="340" t="s">
        <v>495</v>
      </c>
      <c r="H1221" s="340">
        <v>52.483159000000001</v>
      </c>
      <c r="I1221" s="340">
        <v>-122.60136799999999</v>
      </c>
      <c r="J1221" s="340" t="s">
        <v>1591</v>
      </c>
      <c r="K1221" s="340" t="s">
        <v>3702</v>
      </c>
      <c r="L1221" s="348" t="s">
        <v>181</v>
      </c>
      <c r="M1221" s="340"/>
      <c r="N1221" s="340"/>
      <c r="O1221" s="340"/>
      <c r="Y1221" s="24"/>
      <c r="Z1221" s="24"/>
      <c r="AA1221" s="24"/>
      <c r="AB1221" s="24"/>
      <c r="AC1221" s="24"/>
      <c r="AD1221" s="24"/>
      <c r="AE1221" s="24"/>
      <c r="AF1221" s="24"/>
      <c r="AG1221" s="24"/>
      <c r="AH1221" s="24"/>
      <c r="AI1221" s="24"/>
      <c r="AJ1221" s="24"/>
      <c r="AK1221" s="24"/>
      <c r="AL1221" s="24"/>
      <c r="AM1221" s="24"/>
      <c r="AN1221" s="24"/>
      <c r="AO1221" s="24"/>
    </row>
    <row r="1222" spans="2:41" x14ac:dyDescent="0.25">
      <c r="B1222" s="340">
        <v>28559</v>
      </c>
      <c r="C1222" s="340" t="s">
        <v>576</v>
      </c>
      <c r="D1222" s="340" t="s">
        <v>1036</v>
      </c>
      <c r="E1222" s="349" t="str">
        <f>HYPERLINK(Table20[[#This Row],[Map Link]],Table20[[#This Row],[Map Text]])</f>
        <v>Open Map</v>
      </c>
      <c r="F1222" s="340" t="s">
        <v>524</v>
      </c>
      <c r="G1222" s="340" t="s">
        <v>495</v>
      </c>
      <c r="H1222" s="340">
        <v>51.549821000000001</v>
      </c>
      <c r="I1222" s="340">
        <v>-122.334664</v>
      </c>
      <c r="J1222" s="340" t="s">
        <v>1591</v>
      </c>
      <c r="K1222" s="340" t="s">
        <v>3703</v>
      </c>
      <c r="L1222" s="348" t="s">
        <v>103</v>
      </c>
      <c r="M1222" s="340"/>
      <c r="N1222" s="340"/>
      <c r="O1222" s="340"/>
      <c r="Y1222" s="24"/>
      <c r="Z1222" s="24"/>
      <c r="AA1222" s="24"/>
      <c r="AB1222" s="24"/>
      <c r="AC1222" s="24"/>
      <c r="AD1222" s="24"/>
      <c r="AE1222" s="24"/>
      <c r="AF1222" s="24"/>
      <c r="AG1222" s="24"/>
      <c r="AH1222" s="24"/>
      <c r="AI1222" s="24"/>
      <c r="AJ1222" s="24"/>
      <c r="AK1222" s="24"/>
      <c r="AL1222" s="24"/>
      <c r="AM1222" s="24"/>
      <c r="AN1222" s="24"/>
      <c r="AO1222" s="24"/>
    </row>
    <row r="1223" spans="2:41" x14ac:dyDescent="0.25">
      <c r="B1223" s="340">
        <v>65010</v>
      </c>
      <c r="C1223" s="340" t="s">
        <v>3704</v>
      </c>
      <c r="D1223" s="340" t="s">
        <v>1590</v>
      </c>
      <c r="E1223" s="349" t="str">
        <f>HYPERLINK(Table20[[#This Row],[Map Link]],Table20[[#This Row],[Map Text]])</f>
        <v>Open Map</v>
      </c>
      <c r="F1223" s="340" t="s">
        <v>524</v>
      </c>
      <c r="G1223" s="340" t="s">
        <v>495</v>
      </c>
      <c r="H1223" s="340">
        <v>51.483134</v>
      </c>
      <c r="I1223" s="340">
        <v>-124.051385</v>
      </c>
      <c r="J1223" s="340" t="s">
        <v>1591</v>
      </c>
      <c r="K1223" s="340" t="s">
        <v>3705</v>
      </c>
      <c r="L1223" s="348" t="s">
        <v>181</v>
      </c>
      <c r="M1223" s="340"/>
      <c r="N1223" s="340"/>
      <c r="O1223" s="340"/>
      <c r="Y1223" s="24"/>
      <c r="Z1223" s="24"/>
      <c r="AA1223" s="24"/>
      <c r="AB1223" s="24"/>
      <c r="AC1223" s="24"/>
      <c r="AD1223" s="24"/>
      <c r="AE1223" s="24"/>
      <c r="AF1223" s="24"/>
      <c r="AG1223" s="24"/>
      <c r="AH1223" s="24"/>
      <c r="AI1223" s="24"/>
      <c r="AJ1223" s="24"/>
      <c r="AK1223" s="24"/>
      <c r="AL1223" s="24"/>
      <c r="AM1223" s="24"/>
      <c r="AN1223" s="24"/>
      <c r="AO1223" s="24"/>
    </row>
    <row r="1224" spans="2:41" x14ac:dyDescent="0.25">
      <c r="B1224" s="340">
        <v>65039</v>
      </c>
      <c r="C1224" s="340" t="s">
        <v>3706</v>
      </c>
      <c r="D1224" s="340" t="s">
        <v>1590</v>
      </c>
      <c r="E1224" s="349" t="str">
        <f>HYPERLINK(Table20[[#This Row],[Map Link]],Table20[[#This Row],[Map Text]])</f>
        <v>Open Map</v>
      </c>
      <c r="F1224" s="340" t="s">
        <v>524</v>
      </c>
      <c r="G1224" s="340" t="s">
        <v>495</v>
      </c>
      <c r="H1224" s="340">
        <v>51.433132999999998</v>
      </c>
      <c r="I1224" s="340">
        <v>-124.051384</v>
      </c>
      <c r="J1224" s="340" t="s">
        <v>1591</v>
      </c>
      <c r="K1224" s="340" t="s">
        <v>3707</v>
      </c>
      <c r="L1224" s="348" t="s">
        <v>181</v>
      </c>
      <c r="M1224" s="340"/>
      <c r="N1224" s="340"/>
      <c r="O1224" s="340"/>
      <c r="Y1224" s="24"/>
      <c r="Z1224" s="24"/>
      <c r="AA1224" s="24"/>
      <c r="AB1224" s="24"/>
      <c r="AC1224" s="24"/>
      <c r="AD1224" s="24"/>
      <c r="AE1224" s="24"/>
      <c r="AF1224" s="24"/>
      <c r="AG1224" s="24"/>
      <c r="AH1224" s="24"/>
      <c r="AI1224" s="24"/>
      <c r="AJ1224" s="24"/>
      <c r="AK1224" s="24"/>
      <c r="AL1224" s="24"/>
      <c r="AM1224" s="24"/>
      <c r="AN1224" s="24"/>
      <c r="AO1224" s="24"/>
    </row>
    <row r="1225" spans="2:41" x14ac:dyDescent="0.25">
      <c r="B1225" s="340">
        <v>28567</v>
      </c>
      <c r="C1225" s="340" t="s">
        <v>563</v>
      </c>
      <c r="D1225" s="340" t="s">
        <v>1036</v>
      </c>
      <c r="E1225" s="349" t="str">
        <f>HYPERLINK(Table20[[#This Row],[Map Link]],Table20[[#This Row],[Map Text]])</f>
        <v>Open Map</v>
      </c>
      <c r="F1225" s="340" t="s">
        <v>524</v>
      </c>
      <c r="G1225" s="340" t="s">
        <v>495</v>
      </c>
      <c r="H1225" s="340">
        <v>51.666500999999997</v>
      </c>
      <c r="I1225" s="340">
        <v>-121.21796399999999</v>
      </c>
      <c r="J1225" s="340" t="s">
        <v>1591</v>
      </c>
      <c r="K1225" s="340" t="s">
        <v>3708</v>
      </c>
      <c r="L1225" s="348" t="s">
        <v>103</v>
      </c>
      <c r="M1225" s="340"/>
      <c r="N1225" s="340"/>
      <c r="O1225" s="340"/>
      <c r="Y1225" s="24"/>
      <c r="Z1225" s="24"/>
      <c r="AA1225" s="24"/>
      <c r="AB1225" s="24"/>
      <c r="AC1225" s="24"/>
      <c r="AD1225" s="24"/>
      <c r="AE1225" s="24"/>
      <c r="AF1225" s="24"/>
      <c r="AG1225" s="24"/>
      <c r="AH1225" s="24"/>
      <c r="AI1225" s="24"/>
      <c r="AJ1225" s="24"/>
      <c r="AK1225" s="24"/>
      <c r="AL1225" s="24"/>
      <c r="AM1225" s="24"/>
      <c r="AN1225" s="24"/>
      <c r="AO1225" s="24"/>
    </row>
    <row r="1226" spans="2:41" x14ac:dyDescent="0.25">
      <c r="B1226" s="340">
        <v>37644</v>
      </c>
      <c r="C1226" s="340" t="s">
        <v>3709</v>
      </c>
      <c r="D1226" s="340" t="s">
        <v>1036</v>
      </c>
      <c r="E1226" s="349" t="str">
        <f>HYPERLINK(Table20[[#This Row],[Map Link]],Table20[[#This Row],[Map Text]])</f>
        <v>Open Map</v>
      </c>
      <c r="F1226" s="340" t="s">
        <v>524</v>
      </c>
      <c r="G1226" s="340" t="s">
        <v>495</v>
      </c>
      <c r="H1226" s="340">
        <v>52.149827999999999</v>
      </c>
      <c r="I1226" s="340">
        <v>-122.16801</v>
      </c>
      <c r="J1226" s="340" t="s">
        <v>1591</v>
      </c>
      <c r="K1226" s="340" t="s">
        <v>3710</v>
      </c>
      <c r="L1226" s="348" t="s">
        <v>103</v>
      </c>
      <c r="M1226" s="340"/>
      <c r="N1226" s="340"/>
      <c r="O1226" s="340"/>
      <c r="Y1226" s="24"/>
      <c r="Z1226" s="24"/>
      <c r="AA1226" s="24"/>
      <c r="AB1226" s="24"/>
      <c r="AC1226" s="24"/>
      <c r="AD1226" s="24"/>
      <c r="AE1226" s="24"/>
      <c r="AF1226" s="24"/>
      <c r="AG1226" s="24"/>
      <c r="AH1226" s="24"/>
      <c r="AI1226" s="24"/>
      <c r="AJ1226" s="24"/>
      <c r="AK1226" s="24"/>
      <c r="AL1226" s="24"/>
      <c r="AM1226" s="24"/>
      <c r="AN1226" s="24"/>
      <c r="AO1226" s="24"/>
    </row>
    <row r="1227" spans="2:41" x14ac:dyDescent="0.25">
      <c r="B1227" s="340">
        <v>29106</v>
      </c>
      <c r="C1227" s="340" t="s">
        <v>578</v>
      </c>
      <c r="D1227" s="340" t="s">
        <v>1597</v>
      </c>
      <c r="E1227" s="349" t="str">
        <f>HYPERLINK(Table20[[#This Row],[Map Link]],Table20[[#This Row],[Map Text]])</f>
        <v>Open Map</v>
      </c>
      <c r="F1227" s="340" t="s">
        <v>524</v>
      </c>
      <c r="G1227" s="340" t="s">
        <v>495</v>
      </c>
      <c r="H1227" s="340">
        <v>51.919260000000001</v>
      </c>
      <c r="I1227" s="340">
        <v>-123.043032</v>
      </c>
      <c r="J1227" s="340" t="s">
        <v>1591</v>
      </c>
      <c r="K1227" s="340" t="s">
        <v>3711</v>
      </c>
      <c r="L1227" s="348" t="s">
        <v>103</v>
      </c>
      <c r="M1227" s="340"/>
      <c r="N1227" s="340"/>
      <c r="O1227" s="340"/>
      <c r="Y1227" s="24"/>
      <c r="Z1227" s="24"/>
      <c r="AA1227" s="24"/>
      <c r="AB1227" s="24"/>
      <c r="AC1227" s="24"/>
      <c r="AD1227" s="24"/>
      <c r="AE1227" s="24"/>
      <c r="AF1227" s="24"/>
      <c r="AG1227" s="24"/>
      <c r="AH1227" s="24"/>
      <c r="AI1227" s="24"/>
      <c r="AJ1227" s="24"/>
      <c r="AK1227" s="24"/>
      <c r="AL1227" s="24"/>
      <c r="AM1227" s="24"/>
      <c r="AN1227" s="24"/>
      <c r="AO1227" s="24"/>
    </row>
    <row r="1228" spans="2:41" x14ac:dyDescent="0.25">
      <c r="B1228" s="340">
        <v>64664</v>
      </c>
      <c r="C1228" s="340" t="s">
        <v>3712</v>
      </c>
      <c r="D1228" s="340" t="s">
        <v>1590</v>
      </c>
      <c r="E1228" s="349" t="str">
        <f>HYPERLINK(Table20[[#This Row],[Map Link]],Table20[[#This Row],[Map Text]])</f>
        <v>Open Map</v>
      </c>
      <c r="F1228" s="340" t="s">
        <v>524</v>
      </c>
      <c r="G1228" s="340" t="s">
        <v>495</v>
      </c>
      <c r="H1228" s="340">
        <v>52.549829000000003</v>
      </c>
      <c r="I1228" s="340">
        <v>-122.36802900000001</v>
      </c>
      <c r="J1228" s="340" t="s">
        <v>1591</v>
      </c>
      <c r="K1228" s="340" t="s">
        <v>3713</v>
      </c>
      <c r="L1228" s="348" t="s">
        <v>181</v>
      </c>
      <c r="M1228" s="340"/>
      <c r="N1228" s="340"/>
      <c r="O1228" s="340"/>
      <c r="Y1228" s="24"/>
      <c r="Z1228" s="24"/>
      <c r="AA1228" s="24"/>
      <c r="AB1228" s="24"/>
      <c r="AC1228" s="24"/>
      <c r="AD1228" s="24"/>
      <c r="AE1228" s="24"/>
      <c r="AF1228" s="24"/>
      <c r="AG1228" s="24"/>
      <c r="AH1228" s="24"/>
      <c r="AI1228" s="24"/>
      <c r="AJ1228" s="24"/>
      <c r="AK1228" s="24"/>
      <c r="AL1228" s="24"/>
      <c r="AM1228" s="24"/>
      <c r="AN1228" s="24"/>
      <c r="AO1228" s="24"/>
    </row>
    <row r="1229" spans="2:41" x14ac:dyDescent="0.25">
      <c r="B1229" s="340">
        <v>18367</v>
      </c>
      <c r="C1229" s="340" t="s">
        <v>534</v>
      </c>
      <c r="D1229" s="340" t="s">
        <v>1036</v>
      </c>
      <c r="E1229" s="349" t="str">
        <f>HYPERLINK(Table20[[#This Row],[Map Link]],Table20[[#This Row],[Map Text]])</f>
        <v>Open Map</v>
      </c>
      <c r="F1229" s="340" t="s">
        <v>524</v>
      </c>
      <c r="G1229" s="340" t="s">
        <v>495</v>
      </c>
      <c r="H1229" s="340">
        <v>52.333171</v>
      </c>
      <c r="I1229" s="340">
        <v>-121.41799</v>
      </c>
      <c r="J1229" s="340" t="s">
        <v>1591</v>
      </c>
      <c r="K1229" s="340" t="s">
        <v>3714</v>
      </c>
      <c r="L1229" s="348" t="s">
        <v>103</v>
      </c>
      <c r="M1229" s="340"/>
      <c r="N1229" s="340"/>
      <c r="O1229" s="340"/>
      <c r="Y1229" s="24"/>
      <c r="Z1229" s="24"/>
      <c r="AA1229" s="24"/>
      <c r="AB1229" s="24"/>
      <c r="AC1229" s="24"/>
      <c r="AD1229" s="24"/>
      <c r="AE1229" s="24"/>
      <c r="AF1229" s="24"/>
      <c r="AG1229" s="24"/>
      <c r="AH1229" s="24"/>
      <c r="AI1229" s="24"/>
      <c r="AJ1229" s="24"/>
      <c r="AK1229" s="24"/>
      <c r="AL1229" s="24"/>
      <c r="AM1229" s="24"/>
      <c r="AN1229" s="24"/>
      <c r="AO1229" s="24"/>
    </row>
    <row r="1230" spans="2:41" x14ac:dyDescent="0.25">
      <c r="B1230" s="340">
        <v>15715</v>
      </c>
      <c r="C1230" s="340" t="s">
        <v>536</v>
      </c>
      <c r="D1230" s="340" t="s">
        <v>1597</v>
      </c>
      <c r="E1230" s="349" t="str">
        <f>HYPERLINK(Table20[[#This Row],[Map Link]],Table20[[#This Row],[Map Text]])</f>
        <v>Open Map</v>
      </c>
      <c r="F1230" s="340" t="s">
        <v>524</v>
      </c>
      <c r="G1230" s="340" t="s">
        <v>495</v>
      </c>
      <c r="H1230" s="340">
        <v>52.616503999999999</v>
      </c>
      <c r="I1230" s="340">
        <v>-121.701342</v>
      </c>
      <c r="J1230" s="340" t="s">
        <v>1591</v>
      </c>
      <c r="K1230" s="340" t="s">
        <v>3715</v>
      </c>
      <c r="L1230" s="348" t="s">
        <v>103</v>
      </c>
      <c r="M1230" s="340"/>
      <c r="N1230" s="340"/>
      <c r="O1230" s="340"/>
      <c r="Y1230" s="24"/>
      <c r="Z1230" s="24"/>
      <c r="AA1230" s="24"/>
      <c r="AB1230" s="24"/>
      <c r="AC1230" s="24"/>
      <c r="AD1230" s="24"/>
      <c r="AE1230" s="24"/>
      <c r="AF1230" s="24"/>
      <c r="AG1230" s="24"/>
      <c r="AH1230" s="24"/>
      <c r="AI1230" s="24"/>
      <c r="AJ1230" s="24"/>
      <c r="AK1230" s="24"/>
      <c r="AL1230" s="24"/>
      <c r="AM1230" s="24"/>
      <c r="AN1230" s="24"/>
      <c r="AO1230" s="24"/>
    </row>
    <row r="1231" spans="2:41" x14ac:dyDescent="0.25">
      <c r="B1231" s="340">
        <v>64481</v>
      </c>
      <c r="C1231" s="340" t="s">
        <v>3716</v>
      </c>
      <c r="D1231" s="340" t="s">
        <v>1590</v>
      </c>
      <c r="E1231" s="349" t="str">
        <f>HYPERLINK(Table20[[#This Row],[Map Link]],Table20[[#This Row],[Map Text]])</f>
        <v>Open Map</v>
      </c>
      <c r="F1231" s="340" t="s">
        <v>524</v>
      </c>
      <c r="G1231" s="340" t="s">
        <v>495</v>
      </c>
      <c r="H1231" s="340">
        <v>51.799826000000003</v>
      </c>
      <c r="I1231" s="340">
        <v>-122.06799599999999</v>
      </c>
      <c r="J1231" s="340" t="s">
        <v>1591</v>
      </c>
      <c r="K1231" s="340" t="s">
        <v>3717</v>
      </c>
      <c r="L1231" s="348" t="s">
        <v>181</v>
      </c>
      <c r="M1231" s="340"/>
      <c r="N1231" s="340"/>
      <c r="O1231" s="340"/>
      <c r="Y1231" s="24"/>
      <c r="Z1231" s="24"/>
      <c r="AA1231" s="24"/>
      <c r="AB1231" s="24"/>
      <c r="AC1231" s="24"/>
      <c r="AD1231" s="24"/>
      <c r="AE1231" s="24"/>
      <c r="AF1231" s="24"/>
      <c r="AG1231" s="24"/>
      <c r="AH1231" s="24"/>
      <c r="AI1231" s="24"/>
      <c r="AJ1231" s="24"/>
      <c r="AK1231" s="24"/>
      <c r="AL1231" s="24"/>
      <c r="AM1231" s="24"/>
      <c r="AN1231" s="24"/>
      <c r="AO1231" s="24"/>
    </row>
    <row r="1232" spans="2:41" x14ac:dyDescent="0.25">
      <c r="B1232" s="340">
        <v>65123</v>
      </c>
      <c r="C1232" s="340" t="s">
        <v>3718</v>
      </c>
      <c r="D1232" s="340" t="s">
        <v>1590</v>
      </c>
      <c r="E1232" s="349" t="str">
        <f>HYPERLINK(Table20[[#This Row],[Map Link]],Table20[[#This Row],[Map Text]])</f>
        <v>Open Map</v>
      </c>
      <c r="F1232" s="340" t="s">
        <v>524</v>
      </c>
      <c r="G1232" s="340" t="s">
        <v>495</v>
      </c>
      <c r="H1232" s="340">
        <v>52.166497</v>
      </c>
      <c r="I1232" s="340">
        <v>-121.951337</v>
      </c>
      <c r="J1232" s="340" t="s">
        <v>1591</v>
      </c>
      <c r="K1232" s="340" t="s">
        <v>3719</v>
      </c>
      <c r="L1232" s="348" t="s">
        <v>181</v>
      </c>
      <c r="M1232" s="340"/>
      <c r="N1232" s="340"/>
      <c r="O1232" s="340"/>
      <c r="Y1232" s="24"/>
      <c r="Z1232" s="24"/>
      <c r="AA1232" s="24"/>
      <c r="AB1232" s="24"/>
      <c r="AC1232" s="24"/>
      <c r="AD1232" s="24"/>
      <c r="AE1232" s="24"/>
      <c r="AF1232" s="24"/>
      <c r="AG1232" s="24"/>
      <c r="AH1232" s="24"/>
      <c r="AI1232" s="24"/>
      <c r="AJ1232" s="24"/>
      <c r="AK1232" s="24"/>
      <c r="AL1232" s="24"/>
      <c r="AM1232" s="24"/>
      <c r="AN1232" s="24"/>
      <c r="AO1232" s="24"/>
    </row>
    <row r="1233" spans="2:41" x14ac:dyDescent="0.25">
      <c r="B1233" s="340">
        <v>64461</v>
      </c>
      <c r="C1233" s="340" t="s">
        <v>3720</v>
      </c>
      <c r="D1233" s="340" t="s">
        <v>1590</v>
      </c>
      <c r="E1233" s="349" t="str">
        <f>HYPERLINK(Table20[[#This Row],[Map Link]],Table20[[#This Row],[Map Text]])</f>
        <v>Open Map</v>
      </c>
      <c r="F1233" s="340" t="s">
        <v>524</v>
      </c>
      <c r="G1233" s="340" t="s">
        <v>495</v>
      </c>
      <c r="H1233" s="340">
        <v>51.833157999999997</v>
      </c>
      <c r="I1233" s="340">
        <v>-122.168001</v>
      </c>
      <c r="J1233" s="340" t="s">
        <v>1591</v>
      </c>
      <c r="K1233" s="340" t="s">
        <v>3721</v>
      </c>
      <c r="L1233" s="348" t="s">
        <v>181</v>
      </c>
      <c r="M1233" s="340"/>
      <c r="N1233" s="340"/>
      <c r="O1233" s="340"/>
      <c r="Y1233" s="24"/>
      <c r="Z1233" s="24"/>
      <c r="AA1233" s="24"/>
      <c r="AB1233" s="24"/>
      <c r="AC1233" s="24"/>
      <c r="AD1233" s="24"/>
      <c r="AE1233" s="24"/>
      <c r="AF1233" s="24"/>
      <c r="AG1233" s="24"/>
      <c r="AH1233" s="24"/>
      <c r="AI1233" s="24"/>
      <c r="AJ1233" s="24"/>
      <c r="AK1233" s="24"/>
      <c r="AL1233" s="24"/>
      <c r="AM1233" s="24"/>
      <c r="AN1233" s="24"/>
      <c r="AO1233" s="24"/>
    </row>
    <row r="1234" spans="2:41" x14ac:dyDescent="0.25">
      <c r="B1234" s="340">
        <v>3133</v>
      </c>
      <c r="C1234" s="340" t="s">
        <v>3722</v>
      </c>
      <c r="D1234" s="340" t="s">
        <v>1597</v>
      </c>
      <c r="E1234" s="349" t="str">
        <f>HYPERLINK(Table20[[#This Row],[Map Link]],Table20[[#This Row],[Map Text]])</f>
        <v>Open Map</v>
      </c>
      <c r="F1234" s="340" t="s">
        <v>524</v>
      </c>
      <c r="G1234" s="340" t="s">
        <v>495</v>
      </c>
      <c r="H1234" s="340">
        <v>52.766508999999999</v>
      </c>
      <c r="I1234" s="340">
        <v>-121.418003</v>
      </c>
      <c r="J1234" s="340" t="s">
        <v>1591</v>
      </c>
      <c r="K1234" s="340" t="s">
        <v>3723</v>
      </c>
      <c r="L1234" s="348" t="s">
        <v>103</v>
      </c>
      <c r="M1234" s="340"/>
      <c r="N1234" s="340"/>
      <c r="O1234" s="340"/>
      <c r="Y1234" s="24"/>
      <c r="Z1234" s="24"/>
      <c r="AA1234" s="24"/>
      <c r="AB1234" s="24"/>
      <c r="AC1234" s="24"/>
      <c r="AD1234" s="24"/>
      <c r="AE1234" s="24"/>
      <c r="AF1234" s="24"/>
      <c r="AG1234" s="24"/>
      <c r="AH1234" s="24"/>
      <c r="AI1234" s="24"/>
      <c r="AJ1234" s="24"/>
      <c r="AK1234" s="24"/>
      <c r="AL1234" s="24"/>
      <c r="AM1234" s="24"/>
      <c r="AN1234" s="24"/>
      <c r="AO1234" s="24"/>
    </row>
    <row r="1235" spans="2:41" x14ac:dyDescent="0.25">
      <c r="B1235" s="340">
        <v>3791</v>
      </c>
      <c r="C1235" s="340" t="s">
        <v>539</v>
      </c>
      <c r="D1235" s="340" t="s">
        <v>1036</v>
      </c>
      <c r="E1235" s="349" t="str">
        <f>HYPERLINK(Table20[[#This Row],[Map Link]],Table20[[#This Row],[Map Text]])</f>
        <v>Open Map</v>
      </c>
      <c r="F1235" s="340" t="s">
        <v>524</v>
      </c>
      <c r="G1235" s="340" t="s">
        <v>495</v>
      </c>
      <c r="H1235" s="340">
        <v>52.816498000000003</v>
      </c>
      <c r="I1235" s="340">
        <v>-122.41803899999999</v>
      </c>
      <c r="J1235" s="340" t="s">
        <v>1591</v>
      </c>
      <c r="K1235" s="340" t="s">
        <v>3724</v>
      </c>
      <c r="L1235" s="348" t="s">
        <v>103</v>
      </c>
      <c r="M1235" s="340"/>
      <c r="N1235" s="340"/>
      <c r="O1235" s="340"/>
      <c r="Y1235" s="24"/>
      <c r="Z1235" s="24"/>
      <c r="AA1235" s="24"/>
      <c r="AB1235" s="24"/>
      <c r="AC1235" s="24"/>
      <c r="AD1235" s="24"/>
      <c r="AE1235" s="24"/>
      <c r="AF1235" s="24"/>
      <c r="AG1235" s="24"/>
      <c r="AH1235" s="24"/>
      <c r="AI1235" s="24"/>
      <c r="AJ1235" s="24"/>
      <c r="AK1235" s="24"/>
      <c r="AL1235" s="24"/>
      <c r="AM1235" s="24"/>
      <c r="AN1235" s="24"/>
      <c r="AO1235" s="24"/>
    </row>
    <row r="1236" spans="2:41" x14ac:dyDescent="0.25">
      <c r="B1236" s="340">
        <v>71861</v>
      </c>
      <c r="C1236" s="340" t="s">
        <v>3725</v>
      </c>
      <c r="D1236" s="340" t="s">
        <v>1597</v>
      </c>
      <c r="E1236" s="349" t="str">
        <f>HYPERLINK(Table20[[#This Row],[Map Link]],Table20[[#This Row],[Map Text]])</f>
        <v>Open Map</v>
      </c>
      <c r="F1236" s="340" t="s">
        <v>524</v>
      </c>
      <c r="G1236" s="340" t="s">
        <v>495</v>
      </c>
      <c r="H1236" s="340">
        <v>52.304443999999997</v>
      </c>
      <c r="I1236" s="340">
        <v>-124.23138899999999</v>
      </c>
      <c r="J1236" s="340" t="s">
        <v>1591</v>
      </c>
      <c r="K1236" s="340" t="s">
        <v>3726</v>
      </c>
      <c r="L1236" s="348" t="s">
        <v>103</v>
      </c>
      <c r="M1236" s="340"/>
      <c r="N1236" s="340"/>
      <c r="O1236" s="340"/>
      <c r="Y1236" s="24"/>
      <c r="Z1236" s="24"/>
      <c r="AA1236" s="24"/>
      <c r="AB1236" s="24"/>
      <c r="AC1236" s="24"/>
      <c r="AD1236" s="24"/>
      <c r="AE1236" s="24"/>
      <c r="AF1236" s="24"/>
      <c r="AG1236" s="24"/>
      <c r="AH1236" s="24"/>
      <c r="AI1236" s="24"/>
      <c r="AJ1236" s="24"/>
      <c r="AK1236" s="24"/>
      <c r="AL1236" s="24"/>
      <c r="AM1236" s="24"/>
      <c r="AN1236" s="24"/>
      <c r="AO1236" s="24"/>
    </row>
    <row r="1237" spans="2:41" x14ac:dyDescent="0.25">
      <c r="B1237" s="340">
        <v>36170</v>
      </c>
      <c r="C1237" s="340" t="s">
        <v>584</v>
      </c>
      <c r="D1237" s="340" t="s">
        <v>1036</v>
      </c>
      <c r="E1237" s="349" t="str">
        <f>HYPERLINK(Table20[[#This Row],[Map Link]],Table20[[#This Row],[Map Text]])</f>
        <v>Open Map</v>
      </c>
      <c r="F1237" s="340" t="s">
        <v>524</v>
      </c>
      <c r="G1237" s="340" t="s">
        <v>495</v>
      </c>
      <c r="H1237" s="340">
        <v>51.949795000000002</v>
      </c>
      <c r="I1237" s="340">
        <v>-124.83475799999999</v>
      </c>
      <c r="J1237" s="340" t="s">
        <v>1591</v>
      </c>
      <c r="K1237" s="340" t="s">
        <v>3727</v>
      </c>
      <c r="L1237" s="348" t="s">
        <v>103</v>
      </c>
      <c r="M1237" s="340"/>
      <c r="N1237" s="340"/>
      <c r="O1237" s="340"/>
      <c r="Y1237" s="24"/>
      <c r="Z1237" s="24"/>
      <c r="AA1237" s="24"/>
      <c r="AB1237" s="24"/>
      <c r="AC1237" s="24"/>
      <c r="AD1237" s="24"/>
      <c r="AE1237" s="24"/>
      <c r="AF1237" s="24"/>
      <c r="AG1237" s="24"/>
      <c r="AH1237" s="24"/>
      <c r="AI1237" s="24"/>
      <c r="AJ1237" s="24"/>
      <c r="AK1237" s="24"/>
      <c r="AL1237" s="24"/>
      <c r="AM1237" s="24"/>
      <c r="AN1237" s="24"/>
      <c r="AO1237" s="24"/>
    </row>
    <row r="1238" spans="2:41" x14ac:dyDescent="0.25">
      <c r="B1238" s="340">
        <v>64527</v>
      </c>
      <c r="C1238" s="340" t="s">
        <v>3728</v>
      </c>
      <c r="D1238" s="340" t="s">
        <v>1590</v>
      </c>
      <c r="E1238" s="349" t="str">
        <f>HYPERLINK(Table20[[#This Row],[Map Link]],Table20[[#This Row],[Map Text]])</f>
        <v>Open Map</v>
      </c>
      <c r="F1238" s="340" t="s">
        <v>524</v>
      </c>
      <c r="G1238" s="340" t="s">
        <v>495</v>
      </c>
      <c r="H1238" s="340">
        <v>53.116478000000001</v>
      </c>
      <c r="I1238" s="340">
        <v>-124.384781</v>
      </c>
      <c r="J1238" s="340" t="s">
        <v>1591</v>
      </c>
      <c r="K1238" s="340" t="s">
        <v>3729</v>
      </c>
      <c r="L1238" s="348" t="s">
        <v>181</v>
      </c>
      <c r="M1238" s="340"/>
      <c r="N1238" s="340"/>
      <c r="O1238" s="340"/>
      <c r="Y1238" s="24"/>
      <c r="Z1238" s="24"/>
      <c r="AA1238" s="24"/>
      <c r="AB1238" s="24"/>
      <c r="AC1238" s="24"/>
      <c r="AD1238" s="24"/>
      <c r="AE1238" s="24"/>
      <c r="AF1238" s="24"/>
      <c r="AG1238" s="24"/>
      <c r="AH1238" s="24"/>
      <c r="AI1238" s="24"/>
      <c r="AJ1238" s="24"/>
      <c r="AK1238" s="24"/>
      <c r="AL1238" s="24"/>
      <c r="AM1238" s="24"/>
      <c r="AN1238" s="24"/>
      <c r="AO1238" s="24"/>
    </row>
    <row r="1239" spans="2:41" x14ac:dyDescent="0.25">
      <c r="B1239" s="340">
        <v>64526</v>
      </c>
      <c r="C1239" s="340" t="s">
        <v>3730</v>
      </c>
      <c r="D1239" s="340" t="s">
        <v>1590</v>
      </c>
      <c r="E1239" s="349" t="str">
        <f>HYPERLINK(Table20[[#This Row],[Map Link]],Table20[[#This Row],[Map Text]])</f>
        <v>Open Map</v>
      </c>
      <c r="F1239" s="340" t="s">
        <v>524</v>
      </c>
      <c r="G1239" s="340" t="s">
        <v>495</v>
      </c>
      <c r="H1239" s="340">
        <v>53.099809999999998</v>
      </c>
      <c r="I1239" s="340">
        <v>-124.484784</v>
      </c>
      <c r="J1239" s="340" t="s">
        <v>1591</v>
      </c>
      <c r="K1239" s="340" t="s">
        <v>3731</v>
      </c>
      <c r="L1239" s="348" t="s">
        <v>181</v>
      </c>
      <c r="M1239" s="340"/>
      <c r="N1239" s="340"/>
      <c r="O1239" s="340"/>
      <c r="Y1239" s="24"/>
      <c r="Z1239" s="24"/>
      <c r="AA1239" s="24"/>
      <c r="AB1239" s="24"/>
      <c r="AC1239" s="24"/>
      <c r="AD1239" s="24"/>
      <c r="AE1239" s="24"/>
      <c r="AF1239" s="24"/>
      <c r="AG1239" s="24"/>
      <c r="AH1239" s="24"/>
      <c r="AI1239" s="24"/>
      <c r="AJ1239" s="24"/>
      <c r="AK1239" s="24"/>
      <c r="AL1239" s="24"/>
      <c r="AM1239" s="24"/>
      <c r="AN1239" s="24"/>
      <c r="AO1239" s="24"/>
    </row>
    <row r="1240" spans="2:41" x14ac:dyDescent="0.25">
      <c r="B1240" s="340">
        <v>64557</v>
      </c>
      <c r="C1240" s="340" t="s">
        <v>3732</v>
      </c>
      <c r="D1240" s="340" t="s">
        <v>1590</v>
      </c>
      <c r="E1240" s="349" t="str">
        <f>HYPERLINK(Table20[[#This Row],[Map Link]],Table20[[#This Row],[Map Text]])</f>
        <v>Open Map</v>
      </c>
      <c r="F1240" s="340" t="s">
        <v>524</v>
      </c>
      <c r="G1240" s="340" t="s">
        <v>495</v>
      </c>
      <c r="H1240" s="340">
        <v>53.116478999999998</v>
      </c>
      <c r="I1240" s="340">
        <v>-124.301445</v>
      </c>
      <c r="J1240" s="340" t="s">
        <v>1591</v>
      </c>
      <c r="K1240" s="340" t="s">
        <v>3733</v>
      </c>
      <c r="L1240" s="348" t="s">
        <v>181</v>
      </c>
      <c r="M1240" s="340"/>
      <c r="N1240" s="340"/>
      <c r="O1240" s="340"/>
      <c r="Y1240" s="24"/>
      <c r="Z1240" s="24"/>
      <c r="AA1240" s="24"/>
      <c r="AB1240" s="24"/>
      <c r="AC1240" s="24"/>
      <c r="AD1240" s="24"/>
      <c r="AE1240" s="24"/>
      <c r="AF1240" s="24"/>
      <c r="AG1240" s="24"/>
      <c r="AH1240" s="24"/>
      <c r="AI1240" s="24"/>
      <c r="AJ1240" s="24"/>
      <c r="AK1240" s="24"/>
      <c r="AL1240" s="24"/>
      <c r="AM1240" s="24"/>
      <c r="AN1240" s="24"/>
      <c r="AO1240" s="24"/>
    </row>
    <row r="1241" spans="2:41" x14ac:dyDescent="0.25">
      <c r="B1241" s="340">
        <v>64536</v>
      </c>
      <c r="C1241" s="340" t="s">
        <v>3734</v>
      </c>
      <c r="D1241" s="340" t="s">
        <v>1590</v>
      </c>
      <c r="E1241" s="349" t="str">
        <f>HYPERLINK(Table20[[#This Row],[Map Link]],Table20[[#This Row],[Map Text]])</f>
        <v>Open Map</v>
      </c>
      <c r="F1241" s="340" t="s">
        <v>524</v>
      </c>
      <c r="G1241" s="340" t="s">
        <v>495</v>
      </c>
      <c r="H1241" s="340">
        <v>53.083140999999998</v>
      </c>
      <c r="I1241" s="340">
        <v>-124.651456</v>
      </c>
      <c r="J1241" s="340" t="s">
        <v>1591</v>
      </c>
      <c r="K1241" s="340" t="s">
        <v>3735</v>
      </c>
      <c r="L1241" s="348" t="s">
        <v>181</v>
      </c>
      <c r="M1241" s="340"/>
      <c r="N1241" s="340"/>
      <c r="O1241" s="340"/>
      <c r="Y1241" s="24"/>
      <c r="Z1241" s="24"/>
      <c r="AA1241" s="24"/>
      <c r="AB1241" s="24"/>
      <c r="AC1241" s="24"/>
      <c r="AD1241" s="24"/>
      <c r="AE1241" s="24"/>
      <c r="AF1241" s="24"/>
      <c r="AG1241" s="24"/>
      <c r="AH1241" s="24"/>
      <c r="AI1241" s="24"/>
      <c r="AJ1241" s="24"/>
      <c r="AK1241" s="24"/>
      <c r="AL1241" s="24"/>
      <c r="AM1241" s="24"/>
      <c r="AN1241" s="24"/>
      <c r="AO1241" s="24"/>
    </row>
    <row r="1242" spans="2:41" x14ac:dyDescent="0.25">
      <c r="B1242" s="340">
        <v>64516</v>
      </c>
      <c r="C1242" s="340" t="s">
        <v>3736</v>
      </c>
      <c r="D1242" s="340" t="s">
        <v>1590</v>
      </c>
      <c r="E1242" s="349" t="str">
        <f>HYPERLINK(Table20[[#This Row],[Map Link]],Table20[[#This Row],[Map Text]])</f>
        <v>Open Map</v>
      </c>
      <c r="F1242" s="340" t="s">
        <v>524</v>
      </c>
      <c r="G1242" s="340" t="s">
        <v>495</v>
      </c>
      <c r="H1242" s="340">
        <v>53.083140999999998</v>
      </c>
      <c r="I1242" s="340">
        <v>-124.66812299999999</v>
      </c>
      <c r="J1242" s="340" t="s">
        <v>1591</v>
      </c>
      <c r="K1242" s="340" t="s">
        <v>3737</v>
      </c>
      <c r="L1242" s="348" t="s">
        <v>181</v>
      </c>
      <c r="M1242" s="340"/>
      <c r="N1242" s="340"/>
      <c r="O1242" s="340"/>
      <c r="Y1242" s="24"/>
      <c r="Z1242" s="24"/>
      <c r="AA1242" s="24"/>
      <c r="AB1242" s="24"/>
      <c r="AC1242" s="24"/>
      <c r="AD1242" s="24"/>
      <c r="AE1242" s="24"/>
      <c r="AF1242" s="24"/>
      <c r="AG1242" s="24"/>
      <c r="AH1242" s="24"/>
      <c r="AI1242" s="24"/>
      <c r="AJ1242" s="24"/>
      <c r="AK1242" s="24"/>
      <c r="AL1242" s="24"/>
      <c r="AM1242" s="24"/>
      <c r="AN1242" s="24"/>
      <c r="AO1242" s="24"/>
    </row>
    <row r="1243" spans="2:41" x14ac:dyDescent="0.25">
      <c r="B1243" s="340">
        <v>28744</v>
      </c>
      <c r="C1243" s="340" t="s">
        <v>556</v>
      </c>
      <c r="D1243" s="340" t="s">
        <v>1036</v>
      </c>
      <c r="E1243" s="349" t="str">
        <f>HYPERLINK(Table20[[#This Row],[Map Link]],Table20[[#This Row],[Map Text]])</f>
        <v>Open Map</v>
      </c>
      <c r="F1243" s="340" t="s">
        <v>524</v>
      </c>
      <c r="G1243" s="340" t="s">
        <v>495</v>
      </c>
      <c r="H1243" s="340">
        <v>51.816499</v>
      </c>
      <c r="I1243" s="340">
        <v>-121.467977</v>
      </c>
      <c r="J1243" s="340" t="s">
        <v>1591</v>
      </c>
      <c r="K1243" s="340" t="s">
        <v>3738</v>
      </c>
      <c r="L1243" s="348" t="s">
        <v>103</v>
      </c>
      <c r="M1243" s="340"/>
      <c r="N1243" s="340"/>
      <c r="O1243" s="340"/>
      <c r="Y1243" s="24"/>
      <c r="Z1243" s="24"/>
      <c r="AA1243" s="24"/>
      <c r="AB1243" s="24"/>
      <c r="AC1243" s="24"/>
      <c r="AD1243" s="24"/>
      <c r="AE1243" s="24"/>
      <c r="AF1243" s="24"/>
      <c r="AG1243" s="24"/>
      <c r="AH1243" s="24"/>
      <c r="AI1243" s="24"/>
      <c r="AJ1243" s="24"/>
      <c r="AK1243" s="24"/>
      <c r="AL1243" s="24"/>
      <c r="AM1243" s="24"/>
      <c r="AN1243" s="24"/>
      <c r="AO1243" s="24"/>
    </row>
    <row r="1244" spans="2:41" x14ac:dyDescent="0.25">
      <c r="B1244" s="340">
        <v>28805</v>
      </c>
      <c r="C1244" s="340" t="s">
        <v>3739</v>
      </c>
      <c r="D1244" s="340" t="s">
        <v>1597</v>
      </c>
      <c r="E1244" s="349" t="str">
        <f>HYPERLINK(Table20[[#This Row],[Map Link]],Table20[[#This Row],[Map Text]])</f>
        <v>Open Map</v>
      </c>
      <c r="F1244" s="340" t="s">
        <v>524</v>
      </c>
      <c r="G1244" s="340" t="s">
        <v>495</v>
      </c>
      <c r="H1244" s="340">
        <v>51.941482000000001</v>
      </c>
      <c r="I1244" s="340">
        <v>-123.099979</v>
      </c>
      <c r="J1244" s="340" t="s">
        <v>1591</v>
      </c>
      <c r="K1244" s="340" t="s">
        <v>3740</v>
      </c>
      <c r="L1244" s="348" t="s">
        <v>103</v>
      </c>
      <c r="M1244" s="340"/>
      <c r="N1244" s="340"/>
      <c r="O1244" s="340"/>
      <c r="Y1244" s="24"/>
      <c r="Z1244" s="24"/>
      <c r="AA1244" s="24"/>
      <c r="AB1244" s="24"/>
      <c r="AC1244" s="24"/>
      <c r="AD1244" s="24"/>
      <c r="AE1244" s="24"/>
      <c r="AF1244" s="24"/>
      <c r="AG1244" s="24"/>
      <c r="AH1244" s="24"/>
      <c r="AI1244" s="24"/>
      <c r="AJ1244" s="24"/>
      <c r="AK1244" s="24"/>
      <c r="AL1244" s="24"/>
      <c r="AM1244" s="24"/>
      <c r="AN1244" s="24"/>
      <c r="AO1244" s="24"/>
    </row>
    <row r="1245" spans="2:41" x14ac:dyDescent="0.25">
      <c r="B1245" s="340">
        <v>65035</v>
      </c>
      <c r="C1245" s="340" t="s">
        <v>3741</v>
      </c>
      <c r="D1245" s="340" t="s">
        <v>1590</v>
      </c>
      <c r="E1245" s="349" t="str">
        <f>HYPERLINK(Table20[[#This Row],[Map Link]],Table20[[#This Row],[Map Text]])</f>
        <v>Open Map</v>
      </c>
      <c r="F1245" s="340" t="s">
        <v>524</v>
      </c>
      <c r="G1245" s="340" t="s">
        <v>495</v>
      </c>
      <c r="H1245" s="340">
        <v>51.416466</v>
      </c>
      <c r="I1245" s="340">
        <v>-124.06805</v>
      </c>
      <c r="J1245" s="340" t="s">
        <v>1591</v>
      </c>
      <c r="K1245" s="340" t="s">
        <v>3742</v>
      </c>
      <c r="L1245" s="348" t="s">
        <v>181</v>
      </c>
      <c r="M1245" s="340"/>
      <c r="N1245" s="340"/>
      <c r="O1245" s="340"/>
      <c r="Y1245" s="24"/>
      <c r="Z1245" s="24"/>
      <c r="AA1245" s="24"/>
      <c r="AB1245" s="24"/>
      <c r="AC1245" s="24"/>
      <c r="AD1245" s="24"/>
      <c r="AE1245" s="24"/>
      <c r="AF1245" s="24"/>
      <c r="AG1245" s="24"/>
      <c r="AH1245" s="24"/>
      <c r="AI1245" s="24"/>
      <c r="AJ1245" s="24"/>
      <c r="AK1245" s="24"/>
      <c r="AL1245" s="24"/>
      <c r="AM1245" s="24"/>
      <c r="AN1245" s="24"/>
      <c r="AO1245" s="24"/>
    </row>
    <row r="1246" spans="2:41" x14ac:dyDescent="0.25">
      <c r="B1246" s="340">
        <v>1395</v>
      </c>
      <c r="C1246" s="340" t="s">
        <v>535</v>
      </c>
      <c r="D1246" s="340" t="s">
        <v>1036</v>
      </c>
      <c r="E1246" s="349" t="str">
        <f>HYPERLINK(Table20[[#This Row],[Map Link]],Table20[[#This Row],[Map Text]])</f>
        <v>Open Map</v>
      </c>
      <c r="F1246" s="340" t="s">
        <v>524</v>
      </c>
      <c r="G1246" s="340" t="s">
        <v>495</v>
      </c>
      <c r="H1246" s="340">
        <v>52.616506000000001</v>
      </c>
      <c r="I1246" s="340">
        <v>-121.551337</v>
      </c>
      <c r="J1246" s="340" t="s">
        <v>1591</v>
      </c>
      <c r="K1246" s="340" t="s">
        <v>3743</v>
      </c>
      <c r="L1246" s="348" t="s">
        <v>103</v>
      </c>
      <c r="M1246" s="340"/>
      <c r="N1246" s="340"/>
      <c r="O1246" s="340"/>
      <c r="Y1246" s="24"/>
      <c r="Z1246" s="24"/>
      <c r="AA1246" s="24"/>
      <c r="AB1246" s="24"/>
      <c r="AC1246" s="24"/>
      <c r="AD1246" s="24"/>
      <c r="AE1246" s="24"/>
      <c r="AF1246" s="24"/>
      <c r="AG1246" s="24"/>
      <c r="AH1246" s="24"/>
      <c r="AI1246" s="24"/>
      <c r="AJ1246" s="24"/>
      <c r="AK1246" s="24"/>
      <c r="AL1246" s="24"/>
      <c r="AM1246" s="24"/>
      <c r="AN1246" s="24"/>
      <c r="AO1246" s="24"/>
    </row>
    <row r="1247" spans="2:41" x14ac:dyDescent="0.25">
      <c r="B1247" s="340">
        <v>64477</v>
      </c>
      <c r="C1247" s="340" t="s">
        <v>3744</v>
      </c>
      <c r="D1247" s="340" t="s">
        <v>1590</v>
      </c>
      <c r="E1247" s="349" t="str">
        <f>HYPERLINK(Table20[[#This Row],[Map Link]],Table20[[#This Row],[Map Text]])</f>
        <v>Open Map</v>
      </c>
      <c r="F1247" s="340" t="s">
        <v>524</v>
      </c>
      <c r="G1247" s="340" t="s">
        <v>495</v>
      </c>
      <c r="H1247" s="340">
        <v>51.866492999999998</v>
      </c>
      <c r="I1247" s="340">
        <v>-122.084666</v>
      </c>
      <c r="J1247" s="340" t="s">
        <v>1591</v>
      </c>
      <c r="K1247" s="340" t="s">
        <v>3745</v>
      </c>
      <c r="L1247" s="348" t="s">
        <v>181</v>
      </c>
      <c r="M1247" s="340"/>
      <c r="N1247" s="340"/>
      <c r="O1247" s="340"/>
      <c r="Y1247" s="24"/>
      <c r="Z1247" s="24"/>
      <c r="AA1247" s="24"/>
      <c r="AB1247" s="24"/>
      <c r="AC1247" s="24"/>
      <c r="AD1247" s="24"/>
      <c r="AE1247" s="24"/>
      <c r="AF1247" s="24"/>
      <c r="AG1247" s="24"/>
      <c r="AH1247" s="24"/>
      <c r="AI1247" s="24"/>
      <c r="AJ1247" s="24"/>
      <c r="AK1247" s="24"/>
      <c r="AL1247" s="24"/>
      <c r="AM1247" s="24"/>
      <c r="AN1247" s="24"/>
      <c r="AO1247" s="24"/>
    </row>
    <row r="1248" spans="2:41" x14ac:dyDescent="0.25">
      <c r="B1248" s="340">
        <v>64467</v>
      </c>
      <c r="C1248" s="340" t="s">
        <v>3746</v>
      </c>
      <c r="D1248" s="340" t="s">
        <v>1590</v>
      </c>
      <c r="E1248" s="349" t="str">
        <f>HYPERLINK(Table20[[#This Row],[Map Link]],Table20[[#This Row],[Map Text]])</f>
        <v>Open Map</v>
      </c>
      <c r="F1248" s="340" t="s">
        <v>524</v>
      </c>
      <c r="G1248" s="340" t="s">
        <v>495</v>
      </c>
      <c r="H1248" s="340">
        <v>51.849826</v>
      </c>
      <c r="I1248" s="340">
        <v>-122.084665</v>
      </c>
      <c r="J1248" s="340" t="s">
        <v>1591</v>
      </c>
      <c r="K1248" s="340" t="s">
        <v>3747</v>
      </c>
      <c r="L1248" s="348" t="s">
        <v>181</v>
      </c>
      <c r="M1248" s="340"/>
      <c r="N1248" s="340"/>
      <c r="O1248" s="340"/>
      <c r="Y1248" s="24"/>
      <c r="Z1248" s="24"/>
      <c r="AA1248" s="24"/>
      <c r="AB1248" s="24"/>
      <c r="AC1248" s="24"/>
      <c r="AD1248" s="24"/>
      <c r="AE1248" s="24"/>
      <c r="AF1248" s="24"/>
      <c r="AG1248" s="24"/>
      <c r="AH1248" s="24"/>
      <c r="AI1248" s="24"/>
      <c r="AJ1248" s="24"/>
      <c r="AK1248" s="24"/>
      <c r="AL1248" s="24"/>
      <c r="AM1248" s="24"/>
      <c r="AN1248" s="24"/>
      <c r="AO1248" s="24"/>
    </row>
    <row r="1249" spans="2:41" x14ac:dyDescent="0.25">
      <c r="B1249" s="340">
        <v>65040</v>
      </c>
      <c r="C1249" s="340" t="s">
        <v>3748</v>
      </c>
      <c r="D1249" s="340" t="s">
        <v>1590</v>
      </c>
      <c r="E1249" s="349" t="str">
        <f>HYPERLINK(Table20[[#This Row],[Map Link]],Table20[[#This Row],[Map Text]])</f>
        <v>Open Map</v>
      </c>
      <c r="F1249" s="340" t="s">
        <v>524</v>
      </c>
      <c r="G1249" s="340" t="s">
        <v>495</v>
      </c>
      <c r="H1249" s="340">
        <v>51.466467999999999</v>
      </c>
      <c r="I1249" s="340">
        <v>-123.934714</v>
      </c>
      <c r="J1249" s="340" t="s">
        <v>1591</v>
      </c>
      <c r="K1249" s="340" t="s">
        <v>3749</v>
      </c>
      <c r="L1249" s="348" t="s">
        <v>181</v>
      </c>
      <c r="M1249" s="340"/>
      <c r="N1249" s="340"/>
      <c r="O1249" s="340"/>
      <c r="Y1249" s="24"/>
      <c r="Z1249" s="24"/>
      <c r="AA1249" s="24"/>
      <c r="AB1249" s="24"/>
      <c r="AC1249" s="24"/>
      <c r="AD1249" s="24"/>
      <c r="AE1249" s="24"/>
      <c r="AF1249" s="24"/>
      <c r="AG1249" s="24"/>
      <c r="AH1249" s="24"/>
      <c r="AI1249" s="24"/>
      <c r="AJ1249" s="24"/>
      <c r="AK1249" s="24"/>
      <c r="AL1249" s="24"/>
      <c r="AM1249" s="24"/>
      <c r="AN1249" s="24"/>
      <c r="AO1249" s="24"/>
    </row>
    <row r="1250" spans="2:41" x14ac:dyDescent="0.25">
      <c r="B1250" s="340">
        <v>38599</v>
      </c>
      <c r="C1250" s="340" t="s">
        <v>569</v>
      </c>
      <c r="D1250" s="340" t="s">
        <v>1036</v>
      </c>
      <c r="E1250" s="349" t="str">
        <f>HYPERLINK(Table20[[#This Row],[Map Link]],Table20[[#This Row],[Map Text]])</f>
        <v>Open Map</v>
      </c>
      <c r="F1250" s="340" t="s">
        <v>524</v>
      </c>
      <c r="G1250" s="340" t="s">
        <v>495</v>
      </c>
      <c r="H1250" s="340">
        <v>51.554167</v>
      </c>
      <c r="I1250" s="340">
        <v>-121.20694399999999</v>
      </c>
      <c r="J1250" s="340" t="s">
        <v>1591</v>
      </c>
      <c r="K1250" s="340" t="s">
        <v>3750</v>
      </c>
      <c r="L1250" s="348" t="s">
        <v>103</v>
      </c>
      <c r="M1250" s="340"/>
      <c r="N1250" s="340"/>
      <c r="O1250" s="340"/>
      <c r="Y1250" s="24"/>
      <c r="Z1250" s="24"/>
      <c r="AA1250" s="24"/>
      <c r="AB1250" s="24"/>
      <c r="AC1250" s="24"/>
      <c r="AD1250" s="24"/>
      <c r="AE1250" s="24"/>
      <c r="AF1250" s="24"/>
      <c r="AG1250" s="24"/>
      <c r="AH1250" s="24"/>
      <c r="AI1250" s="24"/>
      <c r="AJ1250" s="24"/>
      <c r="AK1250" s="24"/>
      <c r="AL1250" s="24"/>
      <c r="AM1250" s="24"/>
      <c r="AN1250" s="24"/>
      <c r="AO1250" s="24"/>
    </row>
    <row r="1251" spans="2:41" x14ac:dyDescent="0.25">
      <c r="B1251" s="340">
        <v>64478</v>
      </c>
      <c r="C1251" s="340" t="s">
        <v>3751</v>
      </c>
      <c r="D1251" s="340" t="s">
        <v>1590</v>
      </c>
      <c r="E1251" s="349" t="str">
        <f>HYPERLINK(Table20[[#This Row],[Map Link]],Table20[[#This Row],[Map Text]])</f>
        <v>Open Map</v>
      </c>
      <c r="F1251" s="340" t="s">
        <v>524</v>
      </c>
      <c r="G1251" s="340" t="s">
        <v>495</v>
      </c>
      <c r="H1251" s="340">
        <v>51.866494000000003</v>
      </c>
      <c r="I1251" s="340">
        <v>-121.967995</v>
      </c>
      <c r="J1251" s="340" t="s">
        <v>1591</v>
      </c>
      <c r="K1251" s="340" t="s">
        <v>3752</v>
      </c>
      <c r="L1251" s="348" t="s">
        <v>181</v>
      </c>
      <c r="M1251" s="340"/>
      <c r="N1251" s="340"/>
      <c r="O1251" s="340"/>
      <c r="Y1251" s="24"/>
      <c r="Z1251" s="24"/>
      <c r="AA1251" s="24"/>
      <c r="AB1251" s="24"/>
      <c r="AC1251" s="24"/>
      <c r="AD1251" s="24"/>
      <c r="AE1251" s="24"/>
      <c r="AF1251" s="24"/>
      <c r="AG1251" s="24"/>
      <c r="AH1251" s="24"/>
      <c r="AI1251" s="24"/>
      <c r="AJ1251" s="24"/>
      <c r="AK1251" s="24"/>
      <c r="AL1251" s="24"/>
      <c r="AM1251" s="24"/>
      <c r="AN1251" s="24"/>
      <c r="AO1251" s="24"/>
    </row>
    <row r="1252" spans="2:41" x14ac:dyDescent="0.25">
      <c r="B1252" s="340">
        <v>64641</v>
      </c>
      <c r="C1252" s="340" t="s">
        <v>3753</v>
      </c>
      <c r="D1252" s="340" t="s">
        <v>1590</v>
      </c>
      <c r="E1252" s="349" t="str">
        <f>HYPERLINK(Table20[[#This Row],[Map Link]],Table20[[#This Row],[Map Text]])</f>
        <v>Open Map</v>
      </c>
      <c r="F1252" s="340" t="s">
        <v>524</v>
      </c>
      <c r="G1252" s="340" t="s">
        <v>495</v>
      </c>
      <c r="H1252" s="340">
        <v>52.666494999999998</v>
      </c>
      <c r="I1252" s="340">
        <v>-122.58470699999999</v>
      </c>
      <c r="J1252" s="340" t="s">
        <v>1591</v>
      </c>
      <c r="K1252" s="340" t="s">
        <v>3754</v>
      </c>
      <c r="L1252" s="348" t="s">
        <v>181</v>
      </c>
      <c r="M1252" s="340"/>
      <c r="N1252" s="340"/>
      <c r="O1252" s="340"/>
      <c r="Y1252" s="24"/>
      <c r="Z1252" s="24"/>
      <c r="AA1252" s="24"/>
      <c r="AB1252" s="24"/>
      <c r="AC1252" s="24"/>
      <c r="AD1252" s="24"/>
      <c r="AE1252" s="24"/>
      <c r="AF1252" s="24"/>
      <c r="AG1252" s="24"/>
      <c r="AH1252" s="24"/>
      <c r="AI1252" s="24"/>
      <c r="AJ1252" s="24"/>
      <c r="AK1252" s="24"/>
      <c r="AL1252" s="24"/>
      <c r="AM1252" s="24"/>
      <c r="AN1252" s="24"/>
      <c r="AO1252" s="24"/>
    </row>
    <row r="1253" spans="2:41" x14ac:dyDescent="0.25">
      <c r="B1253" s="340">
        <v>65130</v>
      </c>
      <c r="C1253" s="340" t="s">
        <v>3755</v>
      </c>
      <c r="D1253" s="340" t="s">
        <v>1590</v>
      </c>
      <c r="E1253" s="349" t="str">
        <f>HYPERLINK(Table20[[#This Row],[Map Link]],Table20[[#This Row],[Map Text]])</f>
        <v>Open Map</v>
      </c>
      <c r="F1253" s="340" t="s">
        <v>524</v>
      </c>
      <c r="G1253" s="340" t="s">
        <v>495</v>
      </c>
      <c r="H1253" s="340">
        <v>52.583126</v>
      </c>
      <c r="I1253" s="340">
        <v>-125.451465</v>
      </c>
      <c r="J1253" s="340" t="s">
        <v>1591</v>
      </c>
      <c r="K1253" s="340" t="s">
        <v>3756</v>
      </c>
      <c r="L1253" s="348" t="s">
        <v>181</v>
      </c>
      <c r="M1253" s="340"/>
      <c r="N1253" s="340"/>
      <c r="O1253" s="340"/>
      <c r="Y1253" s="24"/>
      <c r="Z1253" s="24"/>
      <c r="AA1253" s="24"/>
      <c r="AB1253" s="24"/>
      <c r="AC1253" s="24"/>
      <c r="AD1253" s="24"/>
      <c r="AE1253" s="24"/>
      <c r="AF1253" s="24"/>
      <c r="AG1253" s="24"/>
      <c r="AH1253" s="24"/>
      <c r="AI1253" s="24"/>
      <c r="AJ1253" s="24"/>
      <c r="AK1253" s="24"/>
      <c r="AL1253" s="24"/>
      <c r="AM1253" s="24"/>
      <c r="AN1253" s="24"/>
      <c r="AO1253" s="24"/>
    </row>
    <row r="1254" spans="2:41" x14ac:dyDescent="0.25">
      <c r="B1254" s="340">
        <v>64539</v>
      </c>
      <c r="C1254" s="340" t="s">
        <v>3757</v>
      </c>
      <c r="D1254" s="340" t="s">
        <v>1590</v>
      </c>
      <c r="E1254" s="349" t="str">
        <f>HYPERLINK(Table20[[#This Row],[Map Link]],Table20[[#This Row],[Map Text]])</f>
        <v>Open Map</v>
      </c>
      <c r="F1254" s="340" t="s">
        <v>524</v>
      </c>
      <c r="G1254" s="340" t="s">
        <v>495</v>
      </c>
      <c r="H1254" s="340">
        <v>52.966482999999997</v>
      </c>
      <c r="I1254" s="340">
        <v>-123.801424</v>
      </c>
      <c r="J1254" s="340" t="s">
        <v>1591</v>
      </c>
      <c r="K1254" s="340" t="s">
        <v>3758</v>
      </c>
      <c r="L1254" s="348" t="s">
        <v>181</v>
      </c>
      <c r="M1254" s="340"/>
      <c r="N1254" s="340"/>
      <c r="O1254" s="340"/>
      <c r="Y1254" s="24"/>
      <c r="Z1254" s="24"/>
      <c r="AA1254" s="24"/>
      <c r="AB1254" s="24"/>
      <c r="AC1254" s="24"/>
      <c r="AD1254" s="24"/>
      <c r="AE1254" s="24"/>
      <c r="AF1254" s="24"/>
      <c r="AG1254" s="24"/>
      <c r="AH1254" s="24"/>
      <c r="AI1254" s="24"/>
      <c r="AJ1254" s="24"/>
      <c r="AK1254" s="24"/>
      <c r="AL1254" s="24"/>
      <c r="AM1254" s="24"/>
      <c r="AN1254" s="24"/>
      <c r="AO1254" s="24"/>
    </row>
    <row r="1255" spans="2:41" x14ac:dyDescent="0.25">
      <c r="B1255" s="340">
        <v>38844</v>
      </c>
      <c r="C1255" s="340" t="s">
        <v>3759</v>
      </c>
      <c r="D1255" s="340" t="s">
        <v>1036</v>
      </c>
      <c r="E1255" s="349" t="str">
        <f>HYPERLINK(Table20[[#This Row],[Map Link]],Table20[[#This Row],[Map Text]])</f>
        <v>Open Map</v>
      </c>
      <c r="F1255" s="340" t="s">
        <v>524</v>
      </c>
      <c r="G1255" s="340" t="s">
        <v>495</v>
      </c>
      <c r="H1255" s="340">
        <v>52.949832999999998</v>
      </c>
      <c r="I1255" s="340">
        <v>-122.43471</v>
      </c>
      <c r="J1255" s="340" t="s">
        <v>1591</v>
      </c>
      <c r="K1255" s="340" t="s">
        <v>3760</v>
      </c>
      <c r="L1255" s="348" t="s">
        <v>103</v>
      </c>
      <c r="M1255" s="340"/>
      <c r="N1255" s="340"/>
      <c r="O1255" s="340"/>
      <c r="Y1255" s="24"/>
      <c r="Z1255" s="24"/>
      <c r="AA1255" s="24"/>
      <c r="AB1255" s="24"/>
      <c r="AC1255" s="24"/>
      <c r="AD1255" s="24"/>
      <c r="AE1255" s="24"/>
      <c r="AF1255" s="24"/>
      <c r="AG1255" s="24"/>
      <c r="AH1255" s="24"/>
      <c r="AI1255" s="24"/>
      <c r="AJ1255" s="24"/>
      <c r="AK1255" s="24"/>
      <c r="AL1255" s="24"/>
      <c r="AM1255" s="24"/>
      <c r="AN1255" s="24"/>
      <c r="AO1255" s="24"/>
    </row>
    <row r="1256" spans="2:41" x14ac:dyDescent="0.25">
      <c r="B1256" s="340">
        <v>12202</v>
      </c>
      <c r="C1256" s="340" t="s">
        <v>3761</v>
      </c>
      <c r="D1256" s="340" t="s">
        <v>1597</v>
      </c>
      <c r="E1256" s="349" t="str">
        <f>HYPERLINK(Table20[[#This Row],[Map Link]],Table20[[#This Row],[Map Text]])</f>
        <v>Open Map</v>
      </c>
      <c r="F1256" s="340" t="s">
        <v>524</v>
      </c>
      <c r="G1256" s="340" t="s">
        <v>495</v>
      </c>
      <c r="H1256" s="340">
        <v>52.449827999999997</v>
      </c>
      <c r="I1256" s="340">
        <v>-122.40136</v>
      </c>
      <c r="J1256" s="340" t="s">
        <v>1591</v>
      </c>
      <c r="K1256" s="340" t="s">
        <v>3762</v>
      </c>
      <c r="L1256" s="348" t="s">
        <v>103</v>
      </c>
      <c r="M1256" s="340"/>
      <c r="N1256" s="340"/>
      <c r="O1256" s="340"/>
      <c r="Y1256" s="24"/>
      <c r="Z1256" s="24"/>
      <c r="AA1256" s="24"/>
      <c r="AB1256" s="24"/>
      <c r="AC1256" s="24"/>
      <c r="AD1256" s="24"/>
      <c r="AE1256" s="24"/>
      <c r="AF1256" s="24"/>
      <c r="AG1256" s="24"/>
      <c r="AH1256" s="24"/>
      <c r="AI1256" s="24"/>
      <c r="AJ1256" s="24"/>
      <c r="AK1256" s="24"/>
      <c r="AL1256" s="24"/>
      <c r="AM1256" s="24"/>
      <c r="AN1256" s="24"/>
      <c r="AO1256" s="24"/>
    </row>
    <row r="1257" spans="2:41" x14ac:dyDescent="0.25">
      <c r="B1257" s="340">
        <v>38602</v>
      </c>
      <c r="C1257" s="340" t="s">
        <v>567</v>
      </c>
      <c r="D1257" s="340" t="s">
        <v>1597</v>
      </c>
      <c r="E1257" s="349" t="str">
        <f>HYPERLINK(Table20[[#This Row],[Map Link]],Table20[[#This Row],[Map Text]])</f>
        <v>Open Map</v>
      </c>
      <c r="F1257" s="340" t="s">
        <v>524</v>
      </c>
      <c r="G1257" s="340" t="s">
        <v>495</v>
      </c>
      <c r="H1257" s="340">
        <v>51.833174999999997</v>
      </c>
      <c r="I1257" s="340">
        <v>-120.65128300000001</v>
      </c>
      <c r="J1257" s="340" t="s">
        <v>1591</v>
      </c>
      <c r="K1257" s="340" t="s">
        <v>3763</v>
      </c>
      <c r="L1257" s="348" t="s">
        <v>103</v>
      </c>
      <c r="M1257" s="340"/>
      <c r="N1257" s="340"/>
      <c r="O1257" s="340"/>
      <c r="Y1257" s="24"/>
      <c r="Z1257" s="24"/>
      <c r="AA1257" s="24"/>
      <c r="AB1257" s="24"/>
      <c r="AC1257" s="24"/>
      <c r="AD1257" s="24"/>
      <c r="AE1257" s="24"/>
      <c r="AF1257" s="24"/>
      <c r="AG1257" s="24"/>
      <c r="AH1257" s="24"/>
      <c r="AI1257" s="24"/>
      <c r="AJ1257" s="24"/>
      <c r="AK1257" s="24"/>
      <c r="AL1257" s="24"/>
      <c r="AM1257" s="24"/>
      <c r="AN1257" s="24"/>
      <c r="AO1257" s="24"/>
    </row>
    <row r="1258" spans="2:41" x14ac:dyDescent="0.25">
      <c r="B1258" s="340">
        <v>21173</v>
      </c>
      <c r="C1258" s="340" t="s">
        <v>3764</v>
      </c>
      <c r="D1258" s="340" t="s">
        <v>1036</v>
      </c>
      <c r="E1258" s="349" t="str">
        <f>HYPERLINK(Table20[[#This Row],[Map Link]],Table20[[#This Row],[Map Text]])</f>
        <v>Open Map</v>
      </c>
      <c r="F1258" s="340" t="s">
        <v>524</v>
      </c>
      <c r="G1258" s="340" t="s">
        <v>495</v>
      </c>
      <c r="H1258" s="340">
        <v>52.499828000000001</v>
      </c>
      <c r="I1258" s="340">
        <v>-122.434696</v>
      </c>
      <c r="J1258" s="340" t="s">
        <v>1591</v>
      </c>
      <c r="K1258" s="340" t="s">
        <v>3765</v>
      </c>
      <c r="L1258" s="348" t="s">
        <v>103</v>
      </c>
      <c r="M1258" s="340"/>
      <c r="N1258" s="340"/>
      <c r="O1258" s="340"/>
      <c r="Y1258" s="24"/>
      <c r="Z1258" s="24"/>
      <c r="AA1258" s="24"/>
      <c r="AB1258" s="24"/>
      <c r="AC1258" s="24"/>
      <c r="AD1258" s="24"/>
      <c r="AE1258" s="24"/>
      <c r="AF1258" s="24"/>
      <c r="AG1258" s="24"/>
      <c r="AH1258" s="24"/>
      <c r="AI1258" s="24"/>
      <c r="AJ1258" s="24"/>
      <c r="AK1258" s="24"/>
      <c r="AL1258" s="24"/>
      <c r="AM1258" s="24"/>
      <c r="AN1258" s="24"/>
      <c r="AO1258" s="24"/>
    </row>
    <row r="1259" spans="2:41" x14ac:dyDescent="0.25">
      <c r="B1259" s="340">
        <v>64669</v>
      </c>
      <c r="C1259" s="340" t="s">
        <v>3766</v>
      </c>
      <c r="D1259" s="340" t="s">
        <v>1590</v>
      </c>
      <c r="E1259" s="349" t="str">
        <f>HYPERLINK(Table20[[#This Row],[Map Link]],Table20[[#This Row],[Map Text]])</f>
        <v>Open Map</v>
      </c>
      <c r="F1259" s="340" t="s">
        <v>524</v>
      </c>
      <c r="G1259" s="340" t="s">
        <v>495</v>
      </c>
      <c r="H1259" s="340">
        <v>52.499825999999999</v>
      </c>
      <c r="I1259" s="340">
        <v>-122.618036</v>
      </c>
      <c r="J1259" s="340" t="s">
        <v>1591</v>
      </c>
      <c r="K1259" s="340" t="s">
        <v>3767</v>
      </c>
      <c r="L1259" s="348" t="s">
        <v>181</v>
      </c>
      <c r="M1259" s="340"/>
      <c r="N1259" s="340"/>
      <c r="O1259" s="340"/>
      <c r="Y1259" s="24"/>
      <c r="Z1259" s="24"/>
      <c r="AA1259" s="24"/>
      <c r="AB1259" s="24"/>
      <c r="AC1259" s="24"/>
      <c r="AD1259" s="24"/>
      <c r="AE1259" s="24"/>
      <c r="AF1259" s="24"/>
      <c r="AG1259" s="24"/>
      <c r="AH1259" s="24"/>
      <c r="AI1259" s="24"/>
      <c r="AJ1259" s="24"/>
      <c r="AK1259" s="24"/>
      <c r="AL1259" s="24"/>
      <c r="AM1259" s="24"/>
      <c r="AN1259" s="24"/>
      <c r="AO1259" s="24"/>
    </row>
    <row r="1260" spans="2:41" x14ac:dyDescent="0.25">
      <c r="B1260" s="340">
        <v>20576</v>
      </c>
      <c r="C1260" s="340" t="s">
        <v>540</v>
      </c>
      <c r="D1260" s="340" t="s">
        <v>1036</v>
      </c>
      <c r="E1260" s="349" t="str">
        <f>HYPERLINK(Table20[[#This Row],[Map Link]],Table20[[#This Row],[Map Text]])</f>
        <v>Open Map</v>
      </c>
      <c r="F1260" s="340" t="s">
        <v>524</v>
      </c>
      <c r="G1260" s="340" t="s">
        <v>495</v>
      </c>
      <c r="H1260" s="340">
        <v>52.42</v>
      </c>
      <c r="I1260" s="340">
        <v>-122.295278</v>
      </c>
      <c r="J1260" s="340" t="s">
        <v>1591</v>
      </c>
      <c r="K1260" s="340" t="s">
        <v>3768</v>
      </c>
      <c r="L1260" s="348" t="s">
        <v>103</v>
      </c>
      <c r="M1260" s="340"/>
      <c r="N1260" s="340"/>
      <c r="O1260" s="340"/>
      <c r="Y1260" s="24"/>
      <c r="Z1260" s="24"/>
      <c r="AA1260" s="24"/>
      <c r="AB1260" s="24"/>
      <c r="AC1260" s="24"/>
      <c r="AD1260" s="24"/>
      <c r="AE1260" s="24"/>
      <c r="AF1260" s="24"/>
      <c r="AG1260" s="24"/>
      <c r="AH1260" s="24"/>
      <c r="AI1260" s="24"/>
      <c r="AJ1260" s="24"/>
      <c r="AK1260" s="24"/>
      <c r="AL1260" s="24"/>
      <c r="AM1260" s="24"/>
      <c r="AN1260" s="24"/>
      <c r="AO1260" s="24"/>
    </row>
    <row r="1261" spans="2:41" x14ac:dyDescent="0.25">
      <c r="B1261" s="340">
        <v>21648</v>
      </c>
      <c r="C1261" s="340" t="s">
        <v>3769</v>
      </c>
      <c r="D1261" s="340" t="s">
        <v>1597</v>
      </c>
      <c r="E1261" s="349" t="str">
        <f>HYPERLINK(Table20[[#This Row],[Map Link]],Table20[[#This Row],[Map Text]])</f>
        <v>Open Map</v>
      </c>
      <c r="F1261" s="340" t="s">
        <v>524</v>
      </c>
      <c r="G1261" s="340" t="s">
        <v>495</v>
      </c>
      <c r="H1261" s="340">
        <v>52.099825000000003</v>
      </c>
      <c r="I1261" s="340">
        <v>-122.334681</v>
      </c>
      <c r="J1261" s="340" t="s">
        <v>1591</v>
      </c>
      <c r="K1261" s="340" t="s">
        <v>3770</v>
      </c>
      <c r="L1261" s="348" t="s">
        <v>103</v>
      </c>
      <c r="M1261" s="340"/>
      <c r="N1261" s="340"/>
      <c r="O1261" s="340"/>
      <c r="Y1261" s="24"/>
      <c r="Z1261" s="24"/>
      <c r="AA1261" s="24"/>
      <c r="AB1261" s="24"/>
      <c r="AC1261" s="24"/>
      <c r="AD1261" s="24"/>
      <c r="AE1261" s="24"/>
      <c r="AF1261" s="24"/>
      <c r="AG1261" s="24"/>
      <c r="AH1261" s="24"/>
      <c r="AI1261" s="24"/>
      <c r="AJ1261" s="24"/>
      <c r="AK1261" s="24"/>
      <c r="AL1261" s="24"/>
      <c r="AM1261" s="24"/>
      <c r="AN1261" s="24"/>
      <c r="AO1261" s="24"/>
    </row>
    <row r="1262" spans="2:41" x14ac:dyDescent="0.25">
      <c r="B1262" s="340">
        <v>60420</v>
      </c>
      <c r="C1262" s="340" t="s">
        <v>3771</v>
      </c>
      <c r="D1262" s="340" t="s">
        <v>1590</v>
      </c>
      <c r="E1262" s="349" t="str">
        <f>HYPERLINK(Table20[[#This Row],[Map Link]],Table20[[#This Row],[Map Text]])</f>
        <v>Open Map</v>
      </c>
      <c r="F1262" s="340" t="s">
        <v>524</v>
      </c>
      <c r="G1262" s="340" t="s">
        <v>495</v>
      </c>
      <c r="H1262" s="340">
        <v>52.150278</v>
      </c>
      <c r="I1262" s="340">
        <v>-123.91500000000001</v>
      </c>
      <c r="J1262" s="340" t="s">
        <v>1591</v>
      </c>
      <c r="K1262" s="340" t="s">
        <v>3772</v>
      </c>
      <c r="L1262" s="348" t="s">
        <v>181</v>
      </c>
      <c r="M1262" s="340"/>
      <c r="N1262" s="340"/>
      <c r="O1262" s="340"/>
      <c r="Y1262" s="24"/>
      <c r="Z1262" s="24"/>
      <c r="AA1262" s="24"/>
      <c r="AB1262" s="24"/>
      <c r="AC1262" s="24"/>
      <c r="AD1262" s="24"/>
      <c r="AE1262" s="24"/>
      <c r="AF1262" s="24"/>
      <c r="AG1262" s="24"/>
      <c r="AH1262" s="24"/>
      <c r="AI1262" s="24"/>
      <c r="AJ1262" s="24"/>
      <c r="AK1262" s="24"/>
      <c r="AL1262" s="24"/>
      <c r="AM1262" s="24"/>
      <c r="AN1262" s="24"/>
      <c r="AO1262" s="24"/>
    </row>
    <row r="1263" spans="2:41" x14ac:dyDescent="0.25">
      <c r="B1263" s="340">
        <v>64561</v>
      </c>
      <c r="C1263" s="340" t="s">
        <v>3773</v>
      </c>
      <c r="D1263" s="340" t="s">
        <v>1590</v>
      </c>
      <c r="E1263" s="349" t="str">
        <f>HYPERLINK(Table20[[#This Row],[Map Link]],Table20[[#This Row],[Map Text]])</f>
        <v>Open Map</v>
      </c>
      <c r="F1263" s="340" t="s">
        <v>524</v>
      </c>
      <c r="G1263" s="340" t="s">
        <v>495</v>
      </c>
      <c r="H1263" s="340">
        <v>52.899818000000003</v>
      </c>
      <c r="I1263" s="340">
        <v>-123.651416</v>
      </c>
      <c r="J1263" s="340" t="s">
        <v>1591</v>
      </c>
      <c r="K1263" s="340" t="s">
        <v>3774</v>
      </c>
      <c r="L1263" s="348" t="s">
        <v>181</v>
      </c>
      <c r="M1263" s="340"/>
      <c r="N1263" s="340"/>
      <c r="O1263" s="340"/>
      <c r="Y1263" s="24"/>
      <c r="Z1263" s="24"/>
      <c r="AA1263" s="24"/>
      <c r="AB1263" s="24"/>
      <c r="AC1263" s="24"/>
      <c r="AD1263" s="24"/>
      <c r="AE1263" s="24"/>
      <c r="AF1263" s="24"/>
      <c r="AG1263" s="24"/>
      <c r="AH1263" s="24"/>
      <c r="AI1263" s="24"/>
      <c r="AJ1263" s="24"/>
      <c r="AK1263" s="24"/>
      <c r="AL1263" s="24"/>
      <c r="AM1263" s="24"/>
      <c r="AN1263" s="24"/>
      <c r="AO1263" s="24"/>
    </row>
    <row r="1264" spans="2:41" x14ac:dyDescent="0.25">
      <c r="B1264" s="340">
        <v>64559</v>
      </c>
      <c r="C1264" s="340" t="s">
        <v>3775</v>
      </c>
      <c r="D1264" s="340" t="s">
        <v>1590</v>
      </c>
      <c r="E1264" s="349" t="str">
        <f>HYPERLINK(Table20[[#This Row],[Map Link]],Table20[[#This Row],[Map Text]])</f>
        <v>Open Map</v>
      </c>
      <c r="F1264" s="340" t="s">
        <v>524</v>
      </c>
      <c r="G1264" s="340" t="s">
        <v>495</v>
      </c>
      <c r="H1264" s="340">
        <v>52.899818000000003</v>
      </c>
      <c r="I1264" s="340">
        <v>-123.651416</v>
      </c>
      <c r="J1264" s="340" t="s">
        <v>1591</v>
      </c>
      <c r="K1264" s="340" t="s">
        <v>3776</v>
      </c>
      <c r="L1264" s="348" t="s">
        <v>181</v>
      </c>
      <c r="M1264" s="340"/>
      <c r="N1264" s="340"/>
      <c r="O1264" s="340"/>
      <c r="Y1264" s="24"/>
      <c r="Z1264" s="24"/>
      <c r="AA1264" s="24"/>
      <c r="AB1264" s="24"/>
      <c r="AC1264" s="24"/>
      <c r="AD1264" s="24"/>
      <c r="AE1264" s="24"/>
      <c r="AF1264" s="24"/>
      <c r="AG1264" s="24"/>
      <c r="AH1264" s="24"/>
      <c r="AI1264" s="24"/>
      <c r="AJ1264" s="24"/>
      <c r="AK1264" s="24"/>
      <c r="AL1264" s="24"/>
      <c r="AM1264" s="24"/>
      <c r="AN1264" s="24"/>
      <c r="AO1264" s="24"/>
    </row>
    <row r="1265" spans="2:41" x14ac:dyDescent="0.25">
      <c r="B1265" s="340">
        <v>24273</v>
      </c>
      <c r="C1265" s="340" t="s">
        <v>549</v>
      </c>
      <c r="D1265" s="340" t="s">
        <v>1597</v>
      </c>
      <c r="E1265" s="349" t="str">
        <f>HYPERLINK(Table20[[#This Row],[Map Link]],Table20[[#This Row],[Map Text]])</f>
        <v>Open Map</v>
      </c>
      <c r="F1265" s="340" t="s">
        <v>524</v>
      </c>
      <c r="G1265" s="340" t="s">
        <v>495</v>
      </c>
      <c r="H1265" s="340">
        <v>52.242888999999998</v>
      </c>
      <c r="I1265" s="340">
        <v>-121.773555</v>
      </c>
      <c r="J1265" s="340" t="s">
        <v>1591</v>
      </c>
      <c r="K1265" s="340" t="s">
        <v>3777</v>
      </c>
      <c r="L1265" s="348" t="s">
        <v>103</v>
      </c>
      <c r="M1265" s="340"/>
      <c r="N1265" s="340"/>
      <c r="O1265" s="340"/>
      <c r="Y1265" s="24"/>
      <c r="Z1265" s="24"/>
      <c r="AA1265" s="24"/>
      <c r="AB1265" s="24"/>
      <c r="AC1265" s="24"/>
      <c r="AD1265" s="24"/>
      <c r="AE1265" s="24"/>
      <c r="AF1265" s="24"/>
      <c r="AG1265" s="24"/>
      <c r="AH1265" s="24"/>
      <c r="AI1265" s="24"/>
      <c r="AJ1265" s="24"/>
      <c r="AK1265" s="24"/>
      <c r="AL1265" s="24"/>
      <c r="AM1265" s="24"/>
      <c r="AN1265" s="24"/>
      <c r="AO1265" s="24"/>
    </row>
    <row r="1266" spans="2:41" x14ac:dyDescent="0.25">
      <c r="B1266" s="340">
        <v>7152</v>
      </c>
      <c r="C1266" s="340" t="s">
        <v>3778</v>
      </c>
      <c r="D1266" s="340" t="s">
        <v>1036</v>
      </c>
      <c r="E1266" s="349" t="str">
        <f>HYPERLINK(Table20[[#This Row],[Map Link]],Table20[[#This Row],[Map Text]])</f>
        <v>Open Map</v>
      </c>
      <c r="F1266" s="340" t="s">
        <v>524</v>
      </c>
      <c r="G1266" s="340" t="s">
        <v>495</v>
      </c>
      <c r="H1266" s="340">
        <v>53.083167000000003</v>
      </c>
      <c r="I1266" s="340">
        <v>-122.501384</v>
      </c>
      <c r="J1266" s="340" t="s">
        <v>1591</v>
      </c>
      <c r="K1266" s="340" t="s">
        <v>3779</v>
      </c>
      <c r="L1266" s="348" t="s">
        <v>103</v>
      </c>
      <c r="M1266" s="340"/>
      <c r="N1266" s="340"/>
      <c r="O1266" s="340"/>
      <c r="Y1266" s="24"/>
      <c r="Z1266" s="24"/>
      <c r="AA1266" s="24"/>
      <c r="AB1266" s="24"/>
      <c r="AC1266" s="24"/>
      <c r="AD1266" s="24"/>
      <c r="AE1266" s="24"/>
      <c r="AF1266" s="24"/>
      <c r="AG1266" s="24"/>
      <c r="AH1266" s="24"/>
      <c r="AI1266" s="24"/>
      <c r="AJ1266" s="24"/>
      <c r="AK1266" s="24"/>
      <c r="AL1266" s="24"/>
      <c r="AM1266" s="24"/>
      <c r="AN1266" s="24"/>
      <c r="AO1266" s="24"/>
    </row>
    <row r="1267" spans="2:41" x14ac:dyDescent="0.25">
      <c r="B1267" s="340">
        <v>38536</v>
      </c>
      <c r="C1267" s="340" t="s">
        <v>3780</v>
      </c>
      <c r="D1267" s="340" t="s">
        <v>1597</v>
      </c>
      <c r="E1267" s="349" t="str">
        <f>HYPERLINK(Table20[[#This Row],[Map Link]],Table20[[#This Row],[Map Text]])</f>
        <v>Open Map</v>
      </c>
      <c r="F1267" s="340" t="s">
        <v>524</v>
      </c>
      <c r="G1267" s="340" t="s">
        <v>495</v>
      </c>
      <c r="H1267" s="340">
        <v>52.734551000000003</v>
      </c>
      <c r="I1267" s="340">
        <v>-122.540263</v>
      </c>
      <c r="J1267" s="340" t="s">
        <v>1591</v>
      </c>
      <c r="K1267" s="340" t="s">
        <v>3781</v>
      </c>
      <c r="L1267" s="348" t="s">
        <v>103</v>
      </c>
      <c r="M1267" s="340"/>
      <c r="N1267" s="340"/>
      <c r="O1267" s="340"/>
      <c r="Y1267" s="24"/>
      <c r="Z1267" s="24"/>
      <c r="AA1267" s="24"/>
      <c r="AB1267" s="24"/>
      <c r="AC1267" s="24"/>
      <c r="AD1267" s="24"/>
      <c r="AE1267" s="24"/>
      <c r="AF1267" s="24"/>
      <c r="AG1267" s="24"/>
      <c r="AH1267" s="24"/>
      <c r="AI1267" s="24"/>
      <c r="AJ1267" s="24"/>
      <c r="AK1267" s="24"/>
      <c r="AL1267" s="24"/>
      <c r="AM1267" s="24"/>
      <c r="AN1267" s="24"/>
      <c r="AO1267" s="24"/>
    </row>
    <row r="1268" spans="2:41" x14ac:dyDescent="0.25">
      <c r="B1268" s="340">
        <v>64554</v>
      </c>
      <c r="C1268" s="340" t="s">
        <v>3782</v>
      </c>
      <c r="D1268" s="340" t="s">
        <v>1590</v>
      </c>
      <c r="E1268" s="349" t="str">
        <f>HYPERLINK(Table20[[#This Row],[Map Link]],Table20[[#This Row],[Map Text]])</f>
        <v>Open Map</v>
      </c>
      <c r="F1268" s="340" t="s">
        <v>524</v>
      </c>
      <c r="G1268" s="340" t="s">
        <v>495</v>
      </c>
      <c r="H1268" s="340">
        <v>52.949818999999998</v>
      </c>
      <c r="I1268" s="340">
        <v>-123.568082</v>
      </c>
      <c r="J1268" s="340" t="s">
        <v>1591</v>
      </c>
      <c r="K1268" s="340" t="s">
        <v>3783</v>
      </c>
      <c r="L1268" s="348" t="s">
        <v>181</v>
      </c>
      <c r="M1268" s="340"/>
      <c r="N1268" s="340"/>
      <c r="O1268" s="340"/>
      <c r="Y1268" s="24"/>
      <c r="Z1268" s="24"/>
      <c r="AA1268" s="24"/>
      <c r="AB1268" s="24"/>
      <c r="AC1268" s="24"/>
      <c r="AD1268" s="24"/>
      <c r="AE1268" s="24"/>
      <c r="AF1268" s="24"/>
      <c r="AG1268" s="24"/>
      <c r="AH1268" s="24"/>
      <c r="AI1268" s="24"/>
      <c r="AJ1268" s="24"/>
      <c r="AK1268" s="24"/>
      <c r="AL1268" s="24"/>
      <c r="AM1268" s="24"/>
      <c r="AN1268" s="24"/>
      <c r="AO1268" s="24"/>
    </row>
    <row r="1269" spans="2:41" x14ac:dyDescent="0.25">
      <c r="B1269" s="340">
        <v>64560</v>
      </c>
      <c r="C1269" s="340" t="s">
        <v>3784</v>
      </c>
      <c r="D1269" s="340" t="s">
        <v>1590</v>
      </c>
      <c r="E1269" s="349" t="str">
        <f>HYPERLINK(Table20[[#This Row],[Map Link]],Table20[[#This Row],[Map Text]])</f>
        <v>Open Map</v>
      </c>
      <c r="F1269" s="340" t="s">
        <v>524</v>
      </c>
      <c r="G1269" s="340" t="s">
        <v>495</v>
      </c>
      <c r="H1269" s="340">
        <v>52.933152</v>
      </c>
      <c r="I1269" s="340">
        <v>-123.63475</v>
      </c>
      <c r="J1269" s="340" t="s">
        <v>1591</v>
      </c>
      <c r="K1269" s="340" t="s">
        <v>3785</v>
      </c>
      <c r="L1269" s="348" t="s">
        <v>181</v>
      </c>
      <c r="M1269" s="340"/>
      <c r="N1269" s="340"/>
      <c r="O1269" s="340"/>
      <c r="Y1269" s="24"/>
      <c r="Z1269" s="24"/>
      <c r="AA1269" s="24"/>
      <c r="AB1269" s="24"/>
      <c r="AC1269" s="24"/>
      <c r="AD1269" s="24"/>
      <c r="AE1269" s="24"/>
      <c r="AF1269" s="24"/>
      <c r="AG1269" s="24"/>
      <c r="AH1269" s="24"/>
      <c r="AI1269" s="24"/>
      <c r="AJ1269" s="24"/>
      <c r="AK1269" s="24"/>
      <c r="AL1269" s="24"/>
      <c r="AM1269" s="24"/>
      <c r="AN1269" s="24"/>
      <c r="AO1269" s="24"/>
    </row>
    <row r="1270" spans="2:41" x14ac:dyDescent="0.25">
      <c r="B1270" s="340">
        <v>65810</v>
      </c>
      <c r="C1270" s="340" t="s">
        <v>3786</v>
      </c>
      <c r="D1270" s="340" t="s">
        <v>1590</v>
      </c>
      <c r="E1270" s="349" t="str">
        <f>HYPERLINK(Table20[[#This Row],[Map Link]],Table20[[#This Row],[Map Text]])</f>
        <v>Open Map</v>
      </c>
      <c r="F1270" s="340" t="s">
        <v>524</v>
      </c>
      <c r="G1270" s="340" t="s">
        <v>495</v>
      </c>
      <c r="H1270" s="340">
        <v>52.966486000000003</v>
      </c>
      <c r="I1270" s="340">
        <v>-123.568083</v>
      </c>
      <c r="J1270" s="340" t="s">
        <v>1591</v>
      </c>
      <c r="K1270" s="340" t="s">
        <v>3787</v>
      </c>
      <c r="L1270" s="348" t="s">
        <v>181</v>
      </c>
      <c r="M1270" s="340"/>
      <c r="N1270" s="340"/>
      <c r="O1270" s="340"/>
    </row>
    <row r="1271" spans="2:41" x14ac:dyDescent="0.25">
      <c r="B1271" s="340">
        <v>9137</v>
      </c>
      <c r="C1271" s="340" t="s">
        <v>593</v>
      </c>
      <c r="D1271" s="340" t="s">
        <v>1036</v>
      </c>
      <c r="E1271" s="349" t="str">
        <f>HYPERLINK(Table20[[#This Row],[Map Link]],Table20[[#This Row],[Map Text]])</f>
        <v>Open Map</v>
      </c>
      <c r="F1271" s="340" t="s">
        <v>524</v>
      </c>
      <c r="G1271" s="340" t="s">
        <v>495</v>
      </c>
      <c r="H1271" s="340">
        <v>52.999819000000002</v>
      </c>
      <c r="I1271" s="340">
        <v>-123.61808499999999</v>
      </c>
      <c r="J1271" s="340" t="s">
        <v>1591</v>
      </c>
      <c r="K1271" s="340" t="s">
        <v>3788</v>
      </c>
      <c r="L1271" s="348" t="s">
        <v>103</v>
      </c>
      <c r="M1271" s="340"/>
      <c r="N1271" s="340"/>
      <c r="O1271" s="340"/>
    </row>
    <row r="1272" spans="2:41" x14ac:dyDescent="0.25">
      <c r="B1272" s="340">
        <v>64642</v>
      </c>
      <c r="C1272" s="340" t="s">
        <v>3789</v>
      </c>
      <c r="D1272" s="340" t="s">
        <v>1590</v>
      </c>
      <c r="E1272" s="349" t="str">
        <f>HYPERLINK(Table20[[#This Row],[Map Link]],Table20[[#This Row],[Map Text]])</f>
        <v>Open Map</v>
      </c>
      <c r="F1272" s="340" t="s">
        <v>524</v>
      </c>
      <c r="G1272" s="340" t="s">
        <v>495</v>
      </c>
      <c r="H1272" s="340">
        <v>52.483159000000001</v>
      </c>
      <c r="I1272" s="340">
        <v>-122.61803500000001</v>
      </c>
      <c r="J1272" s="340" t="s">
        <v>1591</v>
      </c>
      <c r="K1272" s="340" t="s">
        <v>3790</v>
      </c>
      <c r="L1272" s="348" t="s">
        <v>181</v>
      </c>
      <c r="M1272" s="340"/>
      <c r="N1272" s="340"/>
      <c r="O1272" s="340"/>
    </row>
    <row r="1273" spans="2:41" x14ac:dyDescent="0.25">
      <c r="B1273" s="340">
        <v>30050</v>
      </c>
      <c r="C1273" s="340" t="s">
        <v>768</v>
      </c>
      <c r="D1273" s="340" t="s">
        <v>1597</v>
      </c>
      <c r="E1273" s="349" t="str">
        <f>HYPERLINK(Table20[[#This Row],[Map Link]],Table20[[#This Row],[Map Text]])</f>
        <v>Open Map</v>
      </c>
      <c r="F1273" s="340" t="s">
        <v>524</v>
      </c>
      <c r="G1273" s="340" t="s">
        <v>495</v>
      </c>
      <c r="H1273" s="340">
        <v>51.483136000000002</v>
      </c>
      <c r="I1273" s="340">
        <v>-123.884713</v>
      </c>
      <c r="J1273" s="340" t="s">
        <v>1591</v>
      </c>
      <c r="K1273" s="340" t="s">
        <v>3791</v>
      </c>
      <c r="L1273" s="348" t="s">
        <v>103</v>
      </c>
      <c r="M1273" s="340"/>
      <c r="N1273" s="340"/>
      <c r="O1273" s="340"/>
    </row>
    <row r="1274" spans="2:41" x14ac:dyDescent="0.25">
      <c r="B1274" s="340">
        <v>14346</v>
      </c>
      <c r="C1274" s="340" t="s">
        <v>587</v>
      </c>
      <c r="D1274" s="340" t="s">
        <v>1036</v>
      </c>
      <c r="E1274" s="349" t="str">
        <f>HYPERLINK(Table20[[#This Row],[Map Link]],Table20[[#This Row],[Map Text]])</f>
        <v>Open Map</v>
      </c>
      <c r="F1274" s="340" t="s">
        <v>524</v>
      </c>
      <c r="G1274" s="340" t="s">
        <v>495</v>
      </c>
      <c r="H1274" s="340">
        <v>52.333128000000002</v>
      </c>
      <c r="I1274" s="340">
        <v>-125.151447</v>
      </c>
      <c r="J1274" s="340" t="s">
        <v>1591</v>
      </c>
      <c r="K1274" s="340" t="s">
        <v>3792</v>
      </c>
      <c r="L1274" s="348" t="s">
        <v>103</v>
      </c>
      <c r="M1274" s="340"/>
      <c r="N1274" s="340"/>
      <c r="O1274" s="340"/>
    </row>
    <row r="1275" spans="2:41" x14ac:dyDescent="0.25">
      <c r="B1275" s="340">
        <v>64476</v>
      </c>
      <c r="C1275" s="340" t="s">
        <v>3793</v>
      </c>
      <c r="D1275" s="340" t="s">
        <v>1590</v>
      </c>
      <c r="E1275" s="349" t="str">
        <f>HYPERLINK(Table20[[#This Row],[Map Link]],Table20[[#This Row],[Map Text]])</f>
        <v>Open Map</v>
      </c>
      <c r="F1275" s="340" t="s">
        <v>524</v>
      </c>
      <c r="G1275" s="340" t="s">
        <v>495</v>
      </c>
      <c r="H1275" s="340">
        <v>51.716489000000003</v>
      </c>
      <c r="I1275" s="340">
        <v>-122.351337</v>
      </c>
      <c r="J1275" s="340" t="s">
        <v>1591</v>
      </c>
      <c r="K1275" s="340" t="s">
        <v>3794</v>
      </c>
      <c r="L1275" s="348" t="s">
        <v>181</v>
      </c>
      <c r="M1275" s="340"/>
      <c r="N1275" s="340"/>
      <c r="O1275" s="340"/>
    </row>
    <row r="1276" spans="2:41" x14ac:dyDescent="0.25">
      <c r="B1276" s="340">
        <v>64474</v>
      </c>
      <c r="C1276" s="340" t="s">
        <v>3795</v>
      </c>
      <c r="D1276" s="340" t="s">
        <v>1590</v>
      </c>
      <c r="E1276" s="349" t="str">
        <f>HYPERLINK(Table20[[#This Row],[Map Link]],Table20[[#This Row],[Map Text]])</f>
        <v>Open Map</v>
      </c>
      <c r="F1276" s="340" t="s">
        <v>524</v>
      </c>
      <c r="G1276" s="340" t="s">
        <v>495</v>
      </c>
      <c r="H1276" s="340">
        <v>51.783158999999998</v>
      </c>
      <c r="I1276" s="340">
        <v>-122.06799599999999</v>
      </c>
      <c r="J1276" s="340" t="s">
        <v>1591</v>
      </c>
      <c r="K1276" s="340" t="s">
        <v>3796</v>
      </c>
      <c r="L1276" s="348" t="s">
        <v>181</v>
      </c>
      <c r="M1276" s="340"/>
      <c r="N1276" s="340"/>
      <c r="O1276" s="340"/>
    </row>
    <row r="1277" spans="2:41" x14ac:dyDescent="0.25">
      <c r="B1277" s="340">
        <v>38728</v>
      </c>
      <c r="C1277" s="340" t="s">
        <v>547</v>
      </c>
      <c r="D1277" s="340" t="s">
        <v>1036</v>
      </c>
      <c r="E1277" s="349" t="str">
        <f>HYPERLINK(Table20[[#This Row],[Map Link]],Table20[[#This Row],[Map Text]])</f>
        <v>Open Map</v>
      </c>
      <c r="F1277" s="340" t="s">
        <v>524</v>
      </c>
      <c r="G1277" s="340" t="s">
        <v>495</v>
      </c>
      <c r="H1277" s="340">
        <v>52.166496000000002</v>
      </c>
      <c r="I1277" s="340">
        <v>-122.08467400000001</v>
      </c>
      <c r="J1277" s="340" t="s">
        <v>1591</v>
      </c>
      <c r="K1277" s="340" t="s">
        <v>3797</v>
      </c>
      <c r="L1277" s="348" t="s">
        <v>103</v>
      </c>
      <c r="M1277" s="340"/>
      <c r="N1277" s="340"/>
      <c r="O1277" s="340"/>
    </row>
    <row r="1278" spans="2:41" x14ac:dyDescent="0.25">
      <c r="B1278" s="340">
        <v>38651</v>
      </c>
      <c r="C1278" s="340" t="s">
        <v>3798</v>
      </c>
      <c r="D1278" s="340" t="s">
        <v>1597</v>
      </c>
      <c r="E1278" s="349" t="str">
        <f>HYPERLINK(Table20[[#This Row],[Map Link]],Table20[[#This Row],[Map Text]])</f>
        <v>Open Map</v>
      </c>
      <c r="F1278" s="340" t="s">
        <v>524</v>
      </c>
      <c r="G1278" s="340" t="s">
        <v>495</v>
      </c>
      <c r="H1278" s="340">
        <v>53.066505999999997</v>
      </c>
      <c r="I1278" s="340">
        <v>-121.951364</v>
      </c>
      <c r="J1278" s="340" t="s">
        <v>1591</v>
      </c>
      <c r="K1278" s="340" t="s">
        <v>3799</v>
      </c>
      <c r="L1278" s="348" t="s">
        <v>103</v>
      </c>
      <c r="M1278" s="340"/>
      <c r="N1278" s="340"/>
      <c r="O1278" s="340"/>
    </row>
    <row r="1279" spans="2:41" x14ac:dyDescent="0.25">
      <c r="B1279" s="340">
        <v>64650</v>
      </c>
      <c r="C1279" s="340" t="s">
        <v>3800</v>
      </c>
      <c r="D1279" s="340" t="s">
        <v>1590</v>
      </c>
      <c r="E1279" s="349" t="str">
        <f>HYPERLINK(Table20[[#This Row],[Map Link]],Table20[[#This Row],[Map Text]])</f>
        <v>Open Map</v>
      </c>
      <c r="F1279" s="340" t="s">
        <v>524</v>
      </c>
      <c r="G1279" s="340" t="s">
        <v>495</v>
      </c>
      <c r="H1279" s="340">
        <v>52.216473000000001</v>
      </c>
      <c r="I1279" s="340">
        <v>-124.06807499999999</v>
      </c>
      <c r="J1279" s="340" t="s">
        <v>1591</v>
      </c>
      <c r="K1279" s="340" t="s">
        <v>3801</v>
      </c>
      <c r="L1279" s="348" t="s">
        <v>181</v>
      </c>
      <c r="M1279" s="340"/>
      <c r="N1279" s="340"/>
      <c r="O1279" s="340"/>
    </row>
    <row r="1280" spans="2:41" x14ac:dyDescent="0.25">
      <c r="B1280" s="340">
        <v>22304</v>
      </c>
      <c r="C1280" s="340" t="s">
        <v>528</v>
      </c>
      <c r="D1280" s="340" t="s">
        <v>1780</v>
      </c>
      <c r="E1280" s="349" t="str">
        <f>HYPERLINK(Table20[[#This Row],[Map Link]],Table20[[#This Row],[Map Text]])</f>
        <v>Open Map</v>
      </c>
      <c r="F1280" s="340" t="s">
        <v>524</v>
      </c>
      <c r="G1280" s="340" t="s">
        <v>495</v>
      </c>
      <c r="H1280" s="340">
        <v>52.979722000000002</v>
      </c>
      <c r="I1280" s="340">
        <v>-122.493611</v>
      </c>
      <c r="J1280" s="340" t="s">
        <v>1591</v>
      </c>
      <c r="K1280" s="340" t="s">
        <v>3802</v>
      </c>
      <c r="L1280" s="348" t="s">
        <v>103</v>
      </c>
      <c r="M1280" s="340"/>
      <c r="N1280" s="340"/>
      <c r="O1280" s="340"/>
    </row>
    <row r="1281" spans="2:15" x14ac:dyDescent="0.25">
      <c r="B1281" s="340">
        <v>65036</v>
      </c>
      <c r="C1281" s="340" t="s">
        <v>3803</v>
      </c>
      <c r="D1281" s="340" t="s">
        <v>1590</v>
      </c>
      <c r="E1281" s="349" t="str">
        <f>HYPERLINK(Table20[[#This Row],[Map Link]],Table20[[#This Row],[Map Text]])</f>
        <v>Open Map</v>
      </c>
      <c r="F1281" s="340" t="s">
        <v>524</v>
      </c>
      <c r="G1281" s="340" t="s">
        <v>495</v>
      </c>
      <c r="H1281" s="340">
        <v>52.966498999999999</v>
      </c>
      <c r="I1281" s="340">
        <v>-122.484713</v>
      </c>
      <c r="J1281" s="340" t="s">
        <v>1591</v>
      </c>
      <c r="K1281" s="340" t="s">
        <v>3804</v>
      </c>
      <c r="L1281" s="348" t="s">
        <v>181</v>
      </c>
      <c r="M1281" s="340"/>
      <c r="N1281" s="340"/>
      <c r="O1281" s="340"/>
    </row>
    <row r="1282" spans="2:15" x14ac:dyDescent="0.25">
      <c r="B1282" s="340">
        <v>22303</v>
      </c>
      <c r="C1282" s="340" t="s">
        <v>538</v>
      </c>
      <c r="D1282" s="340" t="s">
        <v>1597</v>
      </c>
      <c r="E1282" s="349" t="str">
        <f>HYPERLINK(Table20[[#This Row],[Map Link]],Table20[[#This Row],[Map Text]])</f>
        <v>Open Map</v>
      </c>
      <c r="F1282" s="340" t="s">
        <v>524</v>
      </c>
      <c r="G1282" s="340" t="s">
        <v>495</v>
      </c>
      <c r="H1282" s="340">
        <v>52.666505000000001</v>
      </c>
      <c r="I1282" s="340">
        <v>-121.668009</v>
      </c>
      <c r="J1282" s="340" t="s">
        <v>1591</v>
      </c>
      <c r="K1282" s="340" t="s">
        <v>3805</v>
      </c>
      <c r="L1282" s="348" t="s">
        <v>103</v>
      </c>
      <c r="M1282" s="340"/>
      <c r="N1282" s="340"/>
      <c r="O1282" s="340"/>
    </row>
    <row r="1283" spans="2:15" x14ac:dyDescent="0.25">
      <c r="B1283" s="340">
        <v>22308</v>
      </c>
      <c r="C1283" s="340" t="s">
        <v>3806</v>
      </c>
      <c r="D1283" s="340" t="s">
        <v>1036</v>
      </c>
      <c r="E1283" s="349" t="str">
        <f>HYPERLINK(Table20[[#This Row],[Map Link]],Table20[[#This Row],[Map Text]])</f>
        <v>Open Map</v>
      </c>
      <c r="F1283" s="340" t="s">
        <v>524</v>
      </c>
      <c r="G1283" s="340" t="s">
        <v>495</v>
      </c>
      <c r="H1283" s="340">
        <v>52.949832000000001</v>
      </c>
      <c r="I1283" s="340">
        <v>-122.518047</v>
      </c>
      <c r="J1283" s="340" t="s">
        <v>1591</v>
      </c>
      <c r="K1283" s="340" t="s">
        <v>3807</v>
      </c>
      <c r="L1283" s="348" t="s">
        <v>103</v>
      </c>
      <c r="M1283" s="340"/>
      <c r="N1283" s="340"/>
      <c r="O1283" s="340"/>
    </row>
    <row r="1284" spans="2:15" x14ac:dyDescent="0.25">
      <c r="B1284" s="340">
        <v>23396</v>
      </c>
      <c r="C1284" s="340" t="s">
        <v>529</v>
      </c>
      <c r="D1284" s="340" t="s">
        <v>1036</v>
      </c>
      <c r="E1284" s="349" t="str">
        <f>HYPERLINK(Table20[[#This Row],[Map Link]],Table20[[#This Row],[Map Text]])</f>
        <v>Open Map</v>
      </c>
      <c r="F1284" s="340" t="s">
        <v>524</v>
      </c>
      <c r="G1284" s="340" t="s">
        <v>495</v>
      </c>
      <c r="H1284" s="340">
        <v>52.966498999999999</v>
      </c>
      <c r="I1284" s="340">
        <v>-122.468045</v>
      </c>
      <c r="J1284" s="340" t="s">
        <v>1591</v>
      </c>
      <c r="K1284" s="340" t="s">
        <v>3808</v>
      </c>
      <c r="L1284" s="348" t="s">
        <v>103</v>
      </c>
      <c r="M1284" s="340"/>
      <c r="N1284" s="340"/>
      <c r="O1284" s="340"/>
    </row>
    <row r="1285" spans="2:15" x14ac:dyDescent="0.25">
      <c r="B1285" s="340">
        <v>15746</v>
      </c>
      <c r="C1285" s="340" t="s">
        <v>991</v>
      </c>
      <c r="D1285" s="340" t="s">
        <v>1597</v>
      </c>
      <c r="E1285" s="349" t="str">
        <f>HYPERLINK(Table20[[#This Row],[Map Link]],Table20[[#This Row],[Map Text]])</f>
        <v>Open Map</v>
      </c>
      <c r="F1285" s="340" t="s">
        <v>524</v>
      </c>
      <c r="G1285" s="340" t="s">
        <v>495</v>
      </c>
      <c r="H1285" s="340">
        <v>52.133142999999997</v>
      </c>
      <c r="I1285" s="340">
        <v>-123.70139399999999</v>
      </c>
      <c r="J1285" s="340" t="s">
        <v>1591</v>
      </c>
      <c r="K1285" s="340" t="s">
        <v>3809</v>
      </c>
      <c r="L1285" s="348" t="s">
        <v>103</v>
      </c>
      <c r="M1285" s="340"/>
      <c r="N1285" s="340"/>
      <c r="O1285" s="340"/>
    </row>
    <row r="1286" spans="2:15" x14ac:dyDescent="0.25">
      <c r="B1286" s="340">
        <v>64649</v>
      </c>
      <c r="C1286" s="340" t="s">
        <v>3810</v>
      </c>
      <c r="D1286" s="340" t="s">
        <v>1590</v>
      </c>
      <c r="E1286" s="349" t="str">
        <f>HYPERLINK(Table20[[#This Row],[Map Link]],Table20[[#This Row],[Map Text]])</f>
        <v>Open Map</v>
      </c>
      <c r="F1286" s="340" t="s">
        <v>524</v>
      </c>
      <c r="G1286" s="340" t="s">
        <v>495</v>
      </c>
      <c r="H1286" s="340">
        <v>52.144722000000002</v>
      </c>
      <c r="I1286" s="340">
        <v>-123.92833299999999</v>
      </c>
      <c r="J1286" s="340" t="s">
        <v>1591</v>
      </c>
      <c r="K1286" s="340" t="s">
        <v>3811</v>
      </c>
      <c r="L1286" s="348" t="s">
        <v>181</v>
      </c>
      <c r="M1286" s="340"/>
      <c r="N1286" s="340"/>
      <c r="O1286" s="340"/>
    </row>
    <row r="1287" spans="2:15" x14ac:dyDescent="0.25">
      <c r="B1287" s="340">
        <v>64651</v>
      </c>
      <c r="C1287" s="340" t="s">
        <v>3812</v>
      </c>
      <c r="D1287" s="340" t="s">
        <v>1590</v>
      </c>
      <c r="E1287" s="349" t="str">
        <f>HYPERLINK(Table20[[#This Row],[Map Link]],Table20[[#This Row],[Map Text]])</f>
        <v>Open Map</v>
      </c>
      <c r="F1287" s="340" t="s">
        <v>524</v>
      </c>
      <c r="G1287" s="340" t="s">
        <v>495</v>
      </c>
      <c r="H1287" s="340">
        <v>52.137500000000003</v>
      </c>
      <c r="I1287" s="340">
        <v>-123.957778</v>
      </c>
      <c r="J1287" s="340" t="s">
        <v>1591</v>
      </c>
      <c r="K1287" s="340" t="s">
        <v>3813</v>
      </c>
      <c r="L1287" s="348" t="s">
        <v>181</v>
      </c>
      <c r="M1287" s="340"/>
      <c r="N1287" s="340"/>
      <c r="O1287" s="340"/>
    </row>
    <row r="1288" spans="2:15" x14ac:dyDescent="0.25">
      <c r="B1288" s="340">
        <v>64644</v>
      </c>
      <c r="C1288" s="340" t="s">
        <v>3814</v>
      </c>
      <c r="D1288" s="340" t="s">
        <v>1590</v>
      </c>
      <c r="E1288" s="349" t="str">
        <f>HYPERLINK(Table20[[#This Row],[Map Link]],Table20[[#This Row],[Map Text]])</f>
        <v>Open Map</v>
      </c>
      <c r="F1288" s="340" t="s">
        <v>524</v>
      </c>
      <c r="G1288" s="340" t="s">
        <v>495</v>
      </c>
      <c r="H1288" s="340">
        <v>52.151111</v>
      </c>
      <c r="I1288" s="340">
        <v>-123.954167</v>
      </c>
      <c r="J1288" s="340" t="s">
        <v>1591</v>
      </c>
      <c r="K1288" s="340" t="s">
        <v>3815</v>
      </c>
      <c r="L1288" s="348" t="s">
        <v>181</v>
      </c>
      <c r="M1288" s="340"/>
      <c r="N1288" s="340"/>
      <c r="O1288" s="340"/>
    </row>
    <row r="1289" spans="2:15" x14ac:dyDescent="0.25">
      <c r="B1289" s="340">
        <v>64530</v>
      </c>
      <c r="C1289" s="340" t="s">
        <v>3816</v>
      </c>
      <c r="D1289" s="340" t="s">
        <v>1590</v>
      </c>
      <c r="E1289" s="349" t="str">
        <f>HYPERLINK(Table20[[#This Row],[Map Link]],Table20[[#This Row],[Map Text]])</f>
        <v>Open Map</v>
      </c>
      <c r="F1289" s="340" t="s">
        <v>524</v>
      </c>
      <c r="G1289" s="340" t="s">
        <v>495</v>
      </c>
      <c r="H1289" s="340">
        <v>53.016483999999998</v>
      </c>
      <c r="I1289" s="340">
        <v>-123.784758</v>
      </c>
      <c r="J1289" s="340" t="s">
        <v>1591</v>
      </c>
      <c r="K1289" s="340" t="s">
        <v>3817</v>
      </c>
      <c r="L1289" s="348" t="s">
        <v>181</v>
      </c>
      <c r="M1289" s="340"/>
      <c r="N1289" s="340"/>
      <c r="O1289" s="340"/>
    </row>
    <row r="1290" spans="2:15" x14ac:dyDescent="0.25">
      <c r="B1290" s="340">
        <v>19817</v>
      </c>
      <c r="C1290" s="340" t="s">
        <v>530</v>
      </c>
      <c r="D1290" s="340" t="s">
        <v>1036</v>
      </c>
      <c r="E1290" s="349" t="str">
        <f>HYPERLINK(Table20[[#This Row],[Map Link]],Table20[[#This Row],[Map Text]])</f>
        <v>Open Map</v>
      </c>
      <c r="F1290" s="340" t="s">
        <v>524</v>
      </c>
      <c r="G1290" s="340" t="s">
        <v>495</v>
      </c>
      <c r="H1290" s="340">
        <v>52.916499000000002</v>
      </c>
      <c r="I1290" s="340">
        <v>-122.45137699999999</v>
      </c>
      <c r="J1290" s="340" t="s">
        <v>1591</v>
      </c>
      <c r="K1290" s="340" t="s">
        <v>3818</v>
      </c>
      <c r="L1290" s="348" t="s">
        <v>103</v>
      </c>
      <c r="M1290" s="340"/>
      <c r="N1290" s="340"/>
      <c r="O1290" s="340"/>
    </row>
    <row r="1291" spans="2:15" x14ac:dyDescent="0.25">
      <c r="B1291" s="340">
        <v>65031</v>
      </c>
      <c r="C1291" s="340" t="s">
        <v>3819</v>
      </c>
      <c r="D1291" s="340" t="s">
        <v>1590</v>
      </c>
      <c r="E1291" s="349" t="str">
        <f>HYPERLINK(Table20[[#This Row],[Map Link]],Table20[[#This Row],[Map Text]])</f>
        <v>Open Map</v>
      </c>
      <c r="F1291" s="340" t="s">
        <v>524</v>
      </c>
      <c r="G1291" s="340" t="s">
        <v>495</v>
      </c>
      <c r="H1291" s="340">
        <v>52.933165000000002</v>
      </c>
      <c r="I1291" s="340">
        <v>-122.484712</v>
      </c>
      <c r="J1291" s="340" t="s">
        <v>1591</v>
      </c>
      <c r="K1291" s="340" t="s">
        <v>3820</v>
      </c>
      <c r="L1291" s="348" t="s">
        <v>181</v>
      </c>
      <c r="M1291" s="340"/>
      <c r="N1291" s="340"/>
      <c r="O1291" s="340"/>
    </row>
    <row r="1292" spans="2:15" x14ac:dyDescent="0.25">
      <c r="B1292" s="340">
        <v>30728</v>
      </c>
      <c r="C1292" s="340" t="s">
        <v>552</v>
      </c>
      <c r="D1292" s="340" t="s">
        <v>1036</v>
      </c>
      <c r="E1292" s="349" t="str">
        <f>HYPERLINK(Table20[[#This Row],[Map Link]],Table20[[#This Row],[Map Text]])</f>
        <v>Open Map</v>
      </c>
      <c r="F1292" s="340" t="s">
        <v>524</v>
      </c>
      <c r="G1292" s="340" t="s">
        <v>495</v>
      </c>
      <c r="H1292" s="340">
        <v>51.968611000000003</v>
      </c>
      <c r="I1292" s="340">
        <v>-122.528333</v>
      </c>
      <c r="J1292" s="340" t="s">
        <v>1591</v>
      </c>
      <c r="K1292" s="340" t="s">
        <v>3821</v>
      </c>
      <c r="L1292" s="348" t="s">
        <v>103</v>
      </c>
      <c r="M1292" s="340"/>
      <c r="N1292" s="340"/>
      <c r="O1292" s="340"/>
    </row>
    <row r="1293" spans="2:15" x14ac:dyDescent="0.25">
      <c r="B1293" s="340">
        <v>30758</v>
      </c>
      <c r="C1293" s="340" t="s">
        <v>571</v>
      </c>
      <c r="D1293" s="340" t="s">
        <v>1597</v>
      </c>
      <c r="E1293" s="349" t="str">
        <f>HYPERLINK(Table20[[#This Row],[Map Link]],Table20[[#This Row],[Map Text]])</f>
        <v>Open Map</v>
      </c>
      <c r="F1293" s="340" t="s">
        <v>524</v>
      </c>
      <c r="G1293" s="340" t="s">
        <v>495</v>
      </c>
      <c r="H1293" s="340">
        <v>51.516503999999998</v>
      </c>
      <c r="I1293" s="340">
        <v>-120.834614</v>
      </c>
      <c r="J1293" s="340" t="s">
        <v>1591</v>
      </c>
      <c r="K1293" s="340" t="s">
        <v>3822</v>
      </c>
      <c r="L1293" s="348" t="s">
        <v>103</v>
      </c>
      <c r="M1293" s="340"/>
      <c r="N1293" s="340"/>
      <c r="O1293" s="340"/>
    </row>
    <row r="1294" spans="2:15" x14ac:dyDescent="0.25">
      <c r="B1294" s="340">
        <v>64475</v>
      </c>
      <c r="C1294" s="340" t="s">
        <v>3823</v>
      </c>
      <c r="D1294" s="340" t="s">
        <v>1590</v>
      </c>
      <c r="E1294" s="349" t="str">
        <f>HYPERLINK(Table20[[#This Row],[Map Link]],Table20[[#This Row],[Map Text]])</f>
        <v>Open Map</v>
      </c>
      <c r="F1294" s="340" t="s">
        <v>524</v>
      </c>
      <c r="G1294" s="340" t="s">
        <v>495</v>
      </c>
      <c r="H1294" s="340">
        <v>51.783158</v>
      </c>
      <c r="I1294" s="340">
        <v>-122.151332</v>
      </c>
      <c r="J1294" s="340" t="s">
        <v>1591</v>
      </c>
      <c r="K1294" s="340" t="s">
        <v>3824</v>
      </c>
      <c r="L1294" s="348" t="s">
        <v>181</v>
      </c>
      <c r="M1294" s="340"/>
      <c r="N1294" s="340"/>
      <c r="O1294" s="340"/>
    </row>
    <row r="1295" spans="2:15" x14ac:dyDescent="0.25">
      <c r="B1295" s="340">
        <v>65028</v>
      </c>
      <c r="C1295" s="340" t="s">
        <v>3825</v>
      </c>
      <c r="D1295" s="340" t="s">
        <v>1590</v>
      </c>
      <c r="E1295" s="349" t="str">
        <f>HYPERLINK(Table20[[#This Row],[Map Link]],Table20[[#This Row],[Map Text]])</f>
        <v>Open Map</v>
      </c>
      <c r="F1295" s="340" t="s">
        <v>524</v>
      </c>
      <c r="G1295" s="340" t="s">
        <v>495</v>
      </c>
      <c r="H1295" s="340">
        <v>51.799815000000002</v>
      </c>
      <c r="I1295" s="340">
        <v>-123.051362</v>
      </c>
      <c r="J1295" s="340" t="s">
        <v>1591</v>
      </c>
      <c r="K1295" s="340" t="s">
        <v>3826</v>
      </c>
      <c r="L1295" s="348" t="s">
        <v>181</v>
      </c>
      <c r="M1295" s="340"/>
      <c r="N1295" s="340"/>
      <c r="O1295" s="340"/>
    </row>
    <row r="1296" spans="2:15" x14ac:dyDescent="0.25">
      <c r="B1296" s="340">
        <v>65839</v>
      </c>
      <c r="C1296" s="340" t="s">
        <v>3827</v>
      </c>
      <c r="D1296" s="340" t="s">
        <v>1590</v>
      </c>
      <c r="E1296" s="349" t="str">
        <f>HYPERLINK(Table20[[#This Row],[Map Link]],Table20[[#This Row],[Map Text]])</f>
        <v>Open Map</v>
      </c>
      <c r="F1296" s="340" t="s">
        <v>524</v>
      </c>
      <c r="G1296" s="340" t="s">
        <v>495</v>
      </c>
      <c r="H1296" s="340">
        <v>52.970633999999997</v>
      </c>
      <c r="I1296" s="340">
        <v>-125.16258000000001</v>
      </c>
      <c r="J1296" s="340" t="s">
        <v>1591</v>
      </c>
      <c r="K1296" s="340" t="s">
        <v>3828</v>
      </c>
      <c r="L1296" s="348" t="s">
        <v>181</v>
      </c>
      <c r="M1296" s="340"/>
      <c r="N1296" s="340"/>
      <c r="O1296" s="340"/>
    </row>
    <row r="1297" spans="2:15" x14ac:dyDescent="0.25">
      <c r="B1297" s="340">
        <v>64479</v>
      </c>
      <c r="C1297" s="340" t="s">
        <v>3829</v>
      </c>
      <c r="D1297" s="340" t="s">
        <v>1590</v>
      </c>
      <c r="E1297" s="349" t="str">
        <f>HYPERLINK(Table20[[#This Row],[Map Link]],Table20[[#This Row],[Map Text]])</f>
        <v>Open Map</v>
      </c>
      <c r="F1297" s="340" t="s">
        <v>524</v>
      </c>
      <c r="G1297" s="340" t="s">
        <v>495</v>
      </c>
      <c r="H1297" s="340">
        <v>51.799826000000003</v>
      </c>
      <c r="I1297" s="340">
        <v>-122.017995</v>
      </c>
      <c r="J1297" s="340" t="s">
        <v>1591</v>
      </c>
      <c r="K1297" s="340" t="s">
        <v>3830</v>
      </c>
      <c r="L1297" s="348" t="s">
        <v>181</v>
      </c>
      <c r="M1297" s="340"/>
      <c r="N1297" s="340"/>
      <c r="O1297" s="340"/>
    </row>
    <row r="1298" spans="2:15" x14ac:dyDescent="0.25">
      <c r="B1298" s="340">
        <v>64480</v>
      </c>
      <c r="C1298" s="340" t="s">
        <v>3831</v>
      </c>
      <c r="D1298" s="340" t="s">
        <v>1590</v>
      </c>
      <c r="E1298" s="349" t="str">
        <f>HYPERLINK(Table20[[#This Row],[Map Link]],Table20[[#This Row],[Map Text]])</f>
        <v>Open Map</v>
      </c>
      <c r="F1298" s="340" t="s">
        <v>524</v>
      </c>
      <c r="G1298" s="340" t="s">
        <v>495</v>
      </c>
      <c r="H1298" s="340">
        <v>51.799827000000001</v>
      </c>
      <c r="I1298" s="340">
        <v>-122.001327</v>
      </c>
      <c r="J1298" s="340" t="s">
        <v>1591</v>
      </c>
      <c r="K1298" s="340" t="s">
        <v>3832</v>
      </c>
      <c r="L1298" s="348" t="s">
        <v>181</v>
      </c>
      <c r="M1298" s="340"/>
      <c r="N1298" s="340"/>
      <c r="O1298" s="340"/>
    </row>
    <row r="1299" spans="2:15" x14ac:dyDescent="0.25">
      <c r="B1299" s="340">
        <v>65126</v>
      </c>
      <c r="C1299" s="340" t="s">
        <v>3833</v>
      </c>
      <c r="D1299" s="340" t="s">
        <v>1590</v>
      </c>
      <c r="E1299" s="349" t="str">
        <f>HYPERLINK(Table20[[#This Row],[Map Link]],Table20[[#This Row],[Map Text]])</f>
        <v>Open Map</v>
      </c>
      <c r="F1299" s="340" t="s">
        <v>524</v>
      </c>
      <c r="G1299" s="340" t="s">
        <v>495</v>
      </c>
      <c r="H1299" s="340">
        <v>52.133161999999999</v>
      </c>
      <c r="I1299" s="340">
        <v>-122.118008</v>
      </c>
      <c r="J1299" s="340" t="s">
        <v>1591</v>
      </c>
      <c r="K1299" s="340" t="s">
        <v>3834</v>
      </c>
      <c r="L1299" s="348" t="s">
        <v>181</v>
      </c>
      <c r="M1299" s="340"/>
      <c r="N1299" s="340"/>
      <c r="O1299" s="340"/>
    </row>
    <row r="1300" spans="2:15" x14ac:dyDescent="0.25">
      <c r="B1300" s="340">
        <v>64470</v>
      </c>
      <c r="C1300" s="340" t="s">
        <v>3835</v>
      </c>
      <c r="D1300" s="340" t="s">
        <v>1590</v>
      </c>
      <c r="E1300" s="349" t="str">
        <f>HYPERLINK(Table20[[#This Row],[Map Link]],Table20[[#This Row],[Map Text]])</f>
        <v>Open Map</v>
      </c>
      <c r="F1300" s="340" t="s">
        <v>524</v>
      </c>
      <c r="G1300" s="340" t="s">
        <v>495</v>
      </c>
      <c r="H1300" s="340">
        <v>51.816491999999997</v>
      </c>
      <c r="I1300" s="340">
        <v>-122.101331</v>
      </c>
      <c r="J1300" s="340" t="s">
        <v>1591</v>
      </c>
      <c r="K1300" s="340" t="s">
        <v>3836</v>
      </c>
      <c r="L1300" s="348" t="s">
        <v>181</v>
      </c>
      <c r="M1300" s="340"/>
      <c r="N1300" s="340"/>
      <c r="O1300" s="340"/>
    </row>
    <row r="1301" spans="2:15" x14ac:dyDescent="0.25">
      <c r="B1301" s="340">
        <v>64448</v>
      </c>
      <c r="C1301" s="340" t="s">
        <v>3837</v>
      </c>
      <c r="D1301" s="340" t="s">
        <v>1590</v>
      </c>
      <c r="E1301" s="349" t="str">
        <f>HYPERLINK(Table20[[#This Row],[Map Link]],Table20[[#This Row],[Map Text]])</f>
        <v>Open Map</v>
      </c>
      <c r="F1301" s="340" t="s">
        <v>524</v>
      </c>
      <c r="G1301" s="340" t="s">
        <v>495</v>
      </c>
      <c r="H1301" s="340">
        <v>52.199801999999998</v>
      </c>
      <c r="I1301" s="340">
        <v>-124.45142</v>
      </c>
      <c r="J1301" s="340" t="s">
        <v>1591</v>
      </c>
      <c r="K1301" s="340" t="s">
        <v>3838</v>
      </c>
      <c r="L1301" s="348" t="s">
        <v>181</v>
      </c>
      <c r="M1301" s="340"/>
      <c r="N1301" s="340"/>
      <c r="O1301" s="340"/>
    </row>
    <row r="1302" spans="2:15" x14ac:dyDescent="0.25">
      <c r="B1302" s="340">
        <v>54041</v>
      </c>
      <c r="C1302" s="340" t="s">
        <v>3839</v>
      </c>
      <c r="D1302" s="340" t="s">
        <v>1597</v>
      </c>
      <c r="E1302" s="349" t="str">
        <f>HYPERLINK(Table20[[#This Row],[Map Link]],Table20[[#This Row],[Map Text]])</f>
        <v>Open Map</v>
      </c>
      <c r="F1302" s="340" t="s">
        <v>524</v>
      </c>
      <c r="G1302" s="340" t="s">
        <v>495</v>
      </c>
      <c r="H1302" s="340">
        <v>51.530391999999999</v>
      </c>
      <c r="I1302" s="340">
        <v>-120.88322700000001</v>
      </c>
      <c r="J1302" s="340" t="s">
        <v>1591</v>
      </c>
      <c r="K1302" s="340" t="s">
        <v>3840</v>
      </c>
      <c r="L1302" s="348" t="s">
        <v>103</v>
      </c>
      <c r="M1302" s="340"/>
      <c r="N1302" s="340"/>
      <c r="O1302" s="340"/>
    </row>
    <row r="1303" spans="2:15" x14ac:dyDescent="0.25">
      <c r="B1303" s="340">
        <v>65033</v>
      </c>
      <c r="C1303" s="340" t="s">
        <v>3841</v>
      </c>
      <c r="D1303" s="340" t="s">
        <v>1590</v>
      </c>
      <c r="E1303" s="349" t="str">
        <f>HYPERLINK(Table20[[#This Row],[Map Link]],Table20[[#This Row],[Map Text]])</f>
        <v>Open Map</v>
      </c>
      <c r="F1303" s="340" t="s">
        <v>524</v>
      </c>
      <c r="G1303" s="340" t="s">
        <v>495</v>
      </c>
      <c r="H1303" s="340">
        <v>52.949832000000001</v>
      </c>
      <c r="I1303" s="340">
        <v>-122.501379</v>
      </c>
      <c r="J1303" s="340" t="s">
        <v>1591</v>
      </c>
      <c r="K1303" s="340" t="s">
        <v>3842</v>
      </c>
      <c r="L1303" s="348" t="s">
        <v>181</v>
      </c>
      <c r="M1303" s="340"/>
      <c r="N1303" s="340"/>
      <c r="O1303" s="340"/>
    </row>
    <row r="1304" spans="2:15" x14ac:dyDescent="0.25">
      <c r="B1304" s="340">
        <v>19737</v>
      </c>
      <c r="C1304" s="340" t="s">
        <v>541</v>
      </c>
      <c r="D1304" s="340" t="s">
        <v>1036</v>
      </c>
      <c r="E1304" s="349" t="str">
        <f>HYPERLINK(Table20[[#This Row],[Map Link]],Table20[[#This Row],[Map Text]])</f>
        <v>Open Map</v>
      </c>
      <c r="F1304" s="340" t="s">
        <v>524</v>
      </c>
      <c r="G1304" s="340" t="s">
        <v>495</v>
      </c>
      <c r="H1304" s="340">
        <v>52.349828000000002</v>
      </c>
      <c r="I1304" s="340">
        <v>-122.28468700000001</v>
      </c>
      <c r="J1304" s="340" t="s">
        <v>1591</v>
      </c>
      <c r="K1304" s="340" t="s">
        <v>3843</v>
      </c>
      <c r="L1304" s="348" t="s">
        <v>103</v>
      </c>
      <c r="M1304" s="340"/>
      <c r="N1304" s="340"/>
      <c r="O1304" s="340"/>
    </row>
    <row r="1305" spans="2:15" x14ac:dyDescent="0.25">
      <c r="B1305" s="340">
        <v>65032</v>
      </c>
      <c r="C1305" s="340" t="s">
        <v>3844</v>
      </c>
      <c r="D1305" s="340" t="s">
        <v>1590</v>
      </c>
      <c r="E1305" s="349" t="str">
        <f>HYPERLINK(Table20[[#This Row],[Map Link]],Table20[[#This Row],[Map Text]])</f>
        <v>Open Map</v>
      </c>
      <c r="F1305" s="340" t="s">
        <v>524</v>
      </c>
      <c r="G1305" s="340" t="s">
        <v>495</v>
      </c>
      <c r="H1305" s="340">
        <v>52.316495000000003</v>
      </c>
      <c r="I1305" s="340">
        <v>-122.268018</v>
      </c>
      <c r="J1305" s="340" t="s">
        <v>1591</v>
      </c>
      <c r="K1305" s="340" t="s">
        <v>3845</v>
      </c>
      <c r="L1305" s="348" t="s">
        <v>181</v>
      </c>
      <c r="M1305" s="340"/>
      <c r="N1305" s="340"/>
      <c r="O1305" s="340"/>
    </row>
    <row r="1306" spans="2:15" x14ac:dyDescent="0.25">
      <c r="B1306" s="340">
        <v>41163</v>
      </c>
      <c r="C1306" s="340" t="s">
        <v>546</v>
      </c>
      <c r="D1306" s="340" t="s">
        <v>1036</v>
      </c>
      <c r="E1306" s="349" t="str">
        <f>HYPERLINK(Table20[[#This Row],[Map Link]],Table20[[#This Row],[Map Text]])</f>
        <v>Open Map</v>
      </c>
      <c r="F1306" s="340" t="s">
        <v>524</v>
      </c>
      <c r="G1306" s="340" t="s">
        <v>495</v>
      </c>
      <c r="H1306" s="340">
        <v>52.108162</v>
      </c>
      <c r="I1306" s="340">
        <v>-122.098562</v>
      </c>
      <c r="J1306" s="340" t="s">
        <v>1591</v>
      </c>
      <c r="K1306" s="340" t="s">
        <v>3846</v>
      </c>
      <c r="L1306" s="348" t="s">
        <v>103</v>
      </c>
      <c r="M1306" s="340"/>
      <c r="N1306" s="340"/>
      <c r="O1306" s="340"/>
    </row>
    <row r="1307" spans="2:15" x14ac:dyDescent="0.25">
      <c r="B1307" s="340">
        <v>31604</v>
      </c>
      <c r="C1307" s="340" t="s">
        <v>553</v>
      </c>
      <c r="D1307" s="340" t="s">
        <v>1036</v>
      </c>
      <c r="E1307" s="349" t="str">
        <f>HYPERLINK(Table20[[#This Row],[Map Link]],Table20[[#This Row],[Map Text]])</f>
        <v>Open Map</v>
      </c>
      <c r="F1307" s="340" t="s">
        <v>524</v>
      </c>
      <c r="G1307" s="340" t="s">
        <v>495</v>
      </c>
      <c r="H1307" s="340">
        <v>51.966493</v>
      </c>
      <c r="I1307" s="340">
        <v>-122.13467</v>
      </c>
      <c r="J1307" s="340" t="s">
        <v>1591</v>
      </c>
      <c r="K1307" s="340" t="s">
        <v>3847</v>
      </c>
      <c r="L1307" s="348" t="s">
        <v>103</v>
      </c>
      <c r="M1307" s="340"/>
      <c r="N1307" s="340"/>
      <c r="O1307" s="340"/>
    </row>
    <row r="1308" spans="2:15" x14ac:dyDescent="0.25">
      <c r="B1308" s="340">
        <v>65117</v>
      </c>
      <c r="C1308" s="340" t="s">
        <v>3848</v>
      </c>
      <c r="D1308" s="340" t="s">
        <v>1590</v>
      </c>
      <c r="E1308" s="349" t="str">
        <f>HYPERLINK(Table20[[#This Row],[Map Link]],Table20[[#This Row],[Map Text]])</f>
        <v>Open Map</v>
      </c>
      <c r="F1308" s="340" t="s">
        <v>524</v>
      </c>
      <c r="G1308" s="340" t="s">
        <v>495</v>
      </c>
      <c r="H1308" s="340">
        <v>52.466459999999998</v>
      </c>
      <c r="I1308" s="340">
        <v>-125.301457</v>
      </c>
      <c r="J1308" s="340" t="s">
        <v>1591</v>
      </c>
      <c r="K1308" s="340" t="s">
        <v>3849</v>
      </c>
      <c r="L1308" s="348" t="s">
        <v>181</v>
      </c>
      <c r="M1308" s="340"/>
      <c r="N1308" s="340"/>
      <c r="O1308" s="340"/>
    </row>
    <row r="1309" spans="2:15" x14ac:dyDescent="0.25">
      <c r="B1309" s="340">
        <v>13580</v>
      </c>
      <c r="C1309" s="340" t="s">
        <v>554</v>
      </c>
      <c r="D1309" s="340" t="s">
        <v>1036</v>
      </c>
      <c r="E1309" s="349" t="str">
        <f>HYPERLINK(Table20[[#This Row],[Map Link]],Table20[[#This Row],[Map Text]])</f>
        <v>Open Map</v>
      </c>
      <c r="F1309" s="340" t="s">
        <v>524</v>
      </c>
      <c r="G1309" s="340" t="s">
        <v>495</v>
      </c>
      <c r="H1309" s="340">
        <v>52.066496000000001</v>
      </c>
      <c r="I1309" s="340">
        <v>-121.951334</v>
      </c>
      <c r="J1309" s="340" t="s">
        <v>1591</v>
      </c>
      <c r="K1309" s="340" t="s">
        <v>3850</v>
      </c>
      <c r="L1309" s="348" t="s">
        <v>103</v>
      </c>
      <c r="M1309" s="340"/>
      <c r="N1309" s="340"/>
      <c r="O1309" s="340"/>
    </row>
    <row r="1310" spans="2:15" x14ac:dyDescent="0.25">
      <c r="B1310" s="340">
        <v>6787</v>
      </c>
      <c r="C1310" s="340" t="s">
        <v>3851</v>
      </c>
      <c r="D1310" s="340" t="s">
        <v>1597</v>
      </c>
      <c r="E1310" s="349" t="str">
        <f>HYPERLINK(Table20[[#This Row],[Map Link]],Table20[[#This Row],[Map Text]])</f>
        <v>Open Map</v>
      </c>
      <c r="F1310" s="340" t="s">
        <v>524</v>
      </c>
      <c r="G1310" s="340" t="s">
        <v>495</v>
      </c>
      <c r="H1310" s="340">
        <v>53.033175</v>
      </c>
      <c r="I1310" s="340">
        <v>-121.718022</v>
      </c>
      <c r="J1310" s="340" t="s">
        <v>1591</v>
      </c>
      <c r="K1310" s="340" t="s">
        <v>3852</v>
      </c>
      <c r="L1310" s="348" t="s">
        <v>103</v>
      </c>
      <c r="M1310" s="340"/>
      <c r="N1310" s="340"/>
      <c r="O1310" s="340"/>
    </row>
    <row r="1311" spans="2:15" x14ac:dyDescent="0.25">
      <c r="B1311" s="340">
        <v>65030</v>
      </c>
      <c r="C1311" s="340" t="s">
        <v>3853</v>
      </c>
      <c r="D1311" s="340" t="s">
        <v>1590</v>
      </c>
      <c r="E1311" s="349" t="str">
        <f>HYPERLINK(Table20[[#This Row],[Map Link]],Table20[[#This Row],[Map Text]])</f>
        <v>Open Map</v>
      </c>
      <c r="F1311" s="340" t="s">
        <v>524</v>
      </c>
      <c r="G1311" s="340" t="s">
        <v>495</v>
      </c>
      <c r="H1311" s="340">
        <v>51.949815000000001</v>
      </c>
      <c r="I1311" s="340">
        <v>-123.134703</v>
      </c>
      <c r="J1311" s="340" t="s">
        <v>1591</v>
      </c>
      <c r="K1311" s="340" t="s">
        <v>3854</v>
      </c>
      <c r="L1311" s="348" t="s">
        <v>181</v>
      </c>
      <c r="M1311" s="340"/>
      <c r="N1311" s="340"/>
      <c r="O1311" s="340"/>
    </row>
    <row r="1312" spans="2:15" x14ac:dyDescent="0.25">
      <c r="B1312" s="340">
        <v>65027</v>
      </c>
      <c r="C1312" s="340" t="s">
        <v>3855</v>
      </c>
      <c r="D1312" s="340" t="s">
        <v>1590</v>
      </c>
      <c r="E1312" s="349" t="str">
        <f>HYPERLINK(Table20[[#This Row],[Map Link]],Table20[[#This Row],[Map Text]])</f>
        <v>Open Map</v>
      </c>
      <c r="F1312" s="340" t="s">
        <v>524</v>
      </c>
      <c r="G1312" s="340" t="s">
        <v>495</v>
      </c>
      <c r="H1312" s="340">
        <v>51.899814999999997</v>
      </c>
      <c r="I1312" s="340">
        <v>-123.13470100000001</v>
      </c>
      <c r="J1312" s="340" t="s">
        <v>1591</v>
      </c>
      <c r="K1312" s="340" t="s">
        <v>3856</v>
      </c>
      <c r="L1312" s="348" t="s">
        <v>181</v>
      </c>
      <c r="M1312" s="340"/>
      <c r="N1312" s="340"/>
      <c r="O1312" s="340"/>
    </row>
    <row r="1313" spans="2:15" x14ac:dyDescent="0.25">
      <c r="B1313" s="340">
        <v>65026</v>
      </c>
      <c r="C1313" s="340" t="s">
        <v>3857</v>
      </c>
      <c r="D1313" s="340" t="s">
        <v>1590</v>
      </c>
      <c r="E1313" s="349" t="str">
        <f>HYPERLINK(Table20[[#This Row],[Map Link]],Table20[[#This Row],[Map Text]])</f>
        <v>Open Map</v>
      </c>
      <c r="F1313" s="340" t="s">
        <v>524</v>
      </c>
      <c r="G1313" s="340" t="s">
        <v>495</v>
      </c>
      <c r="H1313" s="340">
        <v>51.849812999999997</v>
      </c>
      <c r="I1313" s="340">
        <v>-123.201369</v>
      </c>
      <c r="J1313" s="340" t="s">
        <v>1591</v>
      </c>
      <c r="K1313" s="340" t="s">
        <v>3858</v>
      </c>
      <c r="L1313" s="348" t="s">
        <v>181</v>
      </c>
      <c r="M1313" s="340"/>
      <c r="N1313" s="340"/>
      <c r="O1313" s="340"/>
    </row>
    <row r="1314" spans="2:15" x14ac:dyDescent="0.25">
      <c r="B1314" s="340">
        <v>8689</v>
      </c>
      <c r="C1314" s="340" t="s">
        <v>3859</v>
      </c>
      <c r="D1314" s="340" t="s">
        <v>1036</v>
      </c>
      <c r="E1314" s="349" t="str">
        <f>HYPERLINK(Table20[[#This Row],[Map Link]],Table20[[#This Row],[Map Text]])</f>
        <v>Open Map</v>
      </c>
      <c r="F1314" s="340" t="s">
        <v>524</v>
      </c>
      <c r="G1314" s="340" t="s">
        <v>495</v>
      </c>
      <c r="H1314" s="340">
        <v>53.283611000000001</v>
      </c>
      <c r="I1314" s="340">
        <v>-122.492222</v>
      </c>
      <c r="J1314" s="340" t="s">
        <v>1591</v>
      </c>
      <c r="K1314" s="340" t="s">
        <v>3860</v>
      </c>
      <c r="L1314" s="348" t="s">
        <v>103</v>
      </c>
      <c r="M1314" s="340"/>
      <c r="N1314" s="340"/>
      <c r="O1314" s="340"/>
    </row>
    <row r="1315" spans="2:15" x14ac:dyDescent="0.25">
      <c r="B1315" s="340">
        <v>8792</v>
      </c>
      <c r="C1315" s="340" t="s">
        <v>3861</v>
      </c>
      <c r="D1315" s="340" t="s">
        <v>1036</v>
      </c>
      <c r="E1315" s="349" t="str">
        <f>HYPERLINK(Table20[[#This Row],[Map Link]],Table20[[#This Row],[Map Text]])</f>
        <v>Open Map</v>
      </c>
      <c r="F1315" s="340" t="s">
        <v>524</v>
      </c>
      <c r="G1315" s="340" t="s">
        <v>495</v>
      </c>
      <c r="H1315" s="340">
        <v>52.108333000000002</v>
      </c>
      <c r="I1315" s="340">
        <v>-121.994444</v>
      </c>
      <c r="J1315" s="340" t="s">
        <v>1591</v>
      </c>
      <c r="K1315" s="340" t="s">
        <v>3862</v>
      </c>
      <c r="L1315" s="348" t="s">
        <v>103</v>
      </c>
      <c r="M1315" s="340"/>
      <c r="N1315" s="340"/>
      <c r="O1315" s="340"/>
    </row>
    <row r="1316" spans="2:15" x14ac:dyDescent="0.25">
      <c r="B1316" s="340">
        <v>64528</v>
      </c>
      <c r="C1316" s="340" t="s">
        <v>3863</v>
      </c>
      <c r="D1316" s="340" t="s">
        <v>1590</v>
      </c>
      <c r="E1316" s="349" t="str">
        <f>HYPERLINK(Table20[[#This Row],[Map Link]],Table20[[#This Row],[Map Text]])</f>
        <v>Open Map</v>
      </c>
      <c r="F1316" s="340" t="s">
        <v>524</v>
      </c>
      <c r="G1316" s="340" t="s">
        <v>495</v>
      </c>
      <c r="H1316" s="340">
        <v>53.116478000000001</v>
      </c>
      <c r="I1316" s="340">
        <v>-124.33477999999999</v>
      </c>
      <c r="J1316" s="340" t="s">
        <v>1591</v>
      </c>
      <c r="K1316" s="340" t="s">
        <v>3864</v>
      </c>
      <c r="L1316" s="348" t="s">
        <v>181</v>
      </c>
      <c r="M1316" s="340"/>
      <c r="N1316" s="340"/>
      <c r="O1316" s="340"/>
    </row>
    <row r="1317" spans="2:15" x14ac:dyDescent="0.25">
      <c r="B1317" s="340">
        <v>64460</v>
      </c>
      <c r="C1317" s="340" t="s">
        <v>3865</v>
      </c>
      <c r="D1317" s="340" t="s">
        <v>1590</v>
      </c>
      <c r="E1317" s="349" t="str">
        <f>HYPERLINK(Table20[[#This Row],[Map Link]],Table20[[#This Row],[Map Text]])</f>
        <v>Open Map</v>
      </c>
      <c r="F1317" s="340" t="s">
        <v>524</v>
      </c>
      <c r="G1317" s="340" t="s">
        <v>495</v>
      </c>
      <c r="H1317" s="340">
        <v>51.849826</v>
      </c>
      <c r="I1317" s="340">
        <v>-122.117999</v>
      </c>
      <c r="J1317" s="340" t="s">
        <v>1591</v>
      </c>
      <c r="K1317" s="340" t="s">
        <v>3866</v>
      </c>
      <c r="L1317" s="348" t="s">
        <v>181</v>
      </c>
      <c r="M1317" s="340"/>
      <c r="N1317" s="340"/>
      <c r="O1317" s="340"/>
    </row>
    <row r="1318" spans="2:15" x14ac:dyDescent="0.25">
      <c r="B1318" s="340">
        <v>65037</v>
      </c>
      <c r="C1318" s="340" t="s">
        <v>3867</v>
      </c>
      <c r="D1318" s="340" t="s">
        <v>1590</v>
      </c>
      <c r="E1318" s="349" t="str">
        <f>HYPERLINK(Table20[[#This Row],[Map Link]],Table20[[#This Row],[Map Text]])</f>
        <v>Open Map</v>
      </c>
      <c r="F1318" s="340" t="s">
        <v>524</v>
      </c>
      <c r="G1318" s="340" t="s">
        <v>495</v>
      </c>
      <c r="H1318" s="340">
        <v>51.483136000000002</v>
      </c>
      <c r="I1318" s="340">
        <v>-123.85137899999999</v>
      </c>
      <c r="J1318" s="340" t="s">
        <v>1591</v>
      </c>
      <c r="K1318" s="340" t="s">
        <v>3868</v>
      </c>
      <c r="L1318" s="348" t="s">
        <v>181</v>
      </c>
      <c r="M1318" s="340"/>
      <c r="N1318" s="340"/>
      <c r="O1318" s="340"/>
    </row>
    <row r="1319" spans="2:15" x14ac:dyDescent="0.25">
      <c r="B1319" s="340">
        <v>64537</v>
      </c>
      <c r="C1319" s="340" t="s">
        <v>3869</v>
      </c>
      <c r="D1319" s="340" t="s">
        <v>1590</v>
      </c>
      <c r="E1319" s="349" t="str">
        <f>HYPERLINK(Table20[[#This Row],[Map Link]],Table20[[#This Row],[Map Text]])</f>
        <v>Open Map</v>
      </c>
      <c r="F1319" s="340" t="s">
        <v>524</v>
      </c>
      <c r="G1319" s="340" t="s">
        <v>495</v>
      </c>
      <c r="H1319" s="340">
        <v>53.299809000000003</v>
      </c>
      <c r="I1319" s="340">
        <v>-124.718132</v>
      </c>
      <c r="J1319" s="340" t="s">
        <v>1591</v>
      </c>
      <c r="K1319" s="340" t="s">
        <v>3870</v>
      </c>
      <c r="L1319" s="348" t="s">
        <v>181</v>
      </c>
      <c r="M1319" s="340"/>
      <c r="N1319" s="340"/>
      <c r="O1319" s="340"/>
    </row>
    <row r="1320" spans="2:15" x14ac:dyDescent="0.25">
      <c r="B1320" s="340">
        <v>30908</v>
      </c>
      <c r="C1320" s="340" t="s">
        <v>583</v>
      </c>
      <c r="D1320" s="340" t="s">
        <v>1597</v>
      </c>
      <c r="E1320" s="349" t="str">
        <f>HYPERLINK(Table20[[#This Row],[Map Link]],Table20[[#This Row],[Map Text]])</f>
        <v>Open Map</v>
      </c>
      <c r="F1320" s="340" t="s">
        <v>524</v>
      </c>
      <c r="G1320" s="340" t="s">
        <v>495</v>
      </c>
      <c r="H1320" s="340">
        <v>51.899797</v>
      </c>
      <c r="I1320" s="340">
        <v>-124.601416</v>
      </c>
      <c r="J1320" s="340" t="s">
        <v>1591</v>
      </c>
      <c r="K1320" s="340" t="s">
        <v>3871</v>
      </c>
      <c r="L1320" s="348" t="s">
        <v>103</v>
      </c>
      <c r="M1320" s="340"/>
      <c r="N1320" s="340"/>
      <c r="O1320" s="340"/>
    </row>
    <row r="1321" spans="2:15" x14ac:dyDescent="0.25">
      <c r="B1321" s="340">
        <v>30910</v>
      </c>
      <c r="C1321" s="340" t="s">
        <v>767</v>
      </c>
      <c r="D1321" s="340" t="s">
        <v>1597</v>
      </c>
      <c r="E1321" s="349" t="str">
        <f>HYPERLINK(Table20[[#This Row],[Map Link]],Table20[[#This Row],[Map Text]])</f>
        <v>Open Map</v>
      </c>
      <c r="F1321" s="340" t="s">
        <v>524</v>
      </c>
      <c r="G1321" s="340" t="s">
        <v>495</v>
      </c>
      <c r="H1321" s="340">
        <v>51.716464000000002</v>
      </c>
      <c r="I1321" s="340">
        <v>-124.434738</v>
      </c>
      <c r="J1321" s="340" t="s">
        <v>1591</v>
      </c>
      <c r="K1321" s="340" t="s">
        <v>3872</v>
      </c>
      <c r="L1321" s="348" t="s">
        <v>103</v>
      </c>
      <c r="M1321" s="340"/>
      <c r="N1321" s="340"/>
      <c r="O1321" s="340"/>
    </row>
    <row r="1322" spans="2:15" x14ac:dyDescent="0.25">
      <c r="B1322" s="340">
        <v>30912</v>
      </c>
      <c r="C1322" s="340" t="s">
        <v>558</v>
      </c>
      <c r="D1322" s="340" t="s">
        <v>1597</v>
      </c>
      <c r="E1322" s="349" t="str">
        <f>HYPERLINK(Table20[[#This Row],[Map Link]],Table20[[#This Row],[Map Text]])</f>
        <v>Open Map</v>
      </c>
      <c r="F1322" s="340" t="s">
        <v>524</v>
      </c>
      <c r="G1322" s="340" t="s">
        <v>495</v>
      </c>
      <c r="H1322" s="340">
        <v>51.716500000000003</v>
      </c>
      <c r="I1322" s="340">
        <v>-121.367971</v>
      </c>
      <c r="J1322" s="340" t="s">
        <v>1591</v>
      </c>
      <c r="K1322" s="340" t="s">
        <v>3873</v>
      </c>
      <c r="L1322" s="348" t="s">
        <v>103</v>
      </c>
      <c r="M1322" s="340"/>
      <c r="N1322" s="340"/>
      <c r="O1322" s="340"/>
    </row>
    <row r="1323" spans="2:15" x14ac:dyDescent="0.25">
      <c r="B1323" s="340">
        <v>15021</v>
      </c>
      <c r="C1323" s="340" t="s">
        <v>526</v>
      </c>
      <c r="D1323" s="340" t="s">
        <v>1036</v>
      </c>
      <c r="E1323" s="349" t="str">
        <f>HYPERLINK(Table20[[#This Row],[Map Link]],Table20[[#This Row],[Map Text]])</f>
        <v>Open Map</v>
      </c>
      <c r="F1323" s="340" t="s">
        <v>524</v>
      </c>
      <c r="G1323" s="340" t="s">
        <v>495</v>
      </c>
      <c r="H1323" s="340">
        <v>53.083167000000003</v>
      </c>
      <c r="I1323" s="340">
        <v>-122.434715</v>
      </c>
      <c r="J1323" s="340" t="s">
        <v>1591</v>
      </c>
      <c r="K1323" s="340" t="s">
        <v>3874</v>
      </c>
      <c r="L1323" s="348" t="s">
        <v>103</v>
      </c>
      <c r="M1323" s="340"/>
      <c r="N1323" s="340"/>
      <c r="O1323" s="340"/>
    </row>
    <row r="1324" spans="2:15" x14ac:dyDescent="0.25">
      <c r="B1324" s="340">
        <v>65120</v>
      </c>
      <c r="C1324" s="340" t="s">
        <v>3875</v>
      </c>
      <c r="D1324" s="340" t="s">
        <v>1590</v>
      </c>
      <c r="E1324" s="349" t="str">
        <f>HYPERLINK(Table20[[#This Row],[Map Link]],Table20[[#This Row],[Map Text]])</f>
        <v>Open Map</v>
      </c>
      <c r="F1324" s="340" t="s">
        <v>524</v>
      </c>
      <c r="G1324" s="340" t="s">
        <v>495</v>
      </c>
      <c r="H1324" s="340">
        <v>52.483127000000003</v>
      </c>
      <c r="I1324" s="340">
        <v>-125.318124</v>
      </c>
      <c r="J1324" s="340" t="s">
        <v>1591</v>
      </c>
      <c r="K1324" s="340" t="s">
        <v>3876</v>
      </c>
      <c r="L1324" s="348" t="s">
        <v>181</v>
      </c>
      <c r="M1324" s="340"/>
      <c r="N1324" s="340"/>
      <c r="O1324" s="340"/>
    </row>
    <row r="1325" spans="2:15" x14ac:dyDescent="0.25">
      <c r="B1325" s="340">
        <v>65134</v>
      </c>
      <c r="C1325" s="340" t="s">
        <v>3877</v>
      </c>
      <c r="D1325" s="340" t="s">
        <v>1590</v>
      </c>
      <c r="E1325" s="349" t="str">
        <f>HYPERLINK(Table20[[#This Row],[Map Link]],Table20[[#This Row],[Map Text]])</f>
        <v>Open Map</v>
      </c>
      <c r="F1325" s="340" t="s">
        <v>524</v>
      </c>
      <c r="G1325" s="340" t="s">
        <v>495</v>
      </c>
      <c r="H1325" s="340">
        <v>52.866458999999999</v>
      </c>
      <c r="I1325" s="340">
        <v>-125.701483</v>
      </c>
      <c r="J1325" s="340" t="s">
        <v>1591</v>
      </c>
      <c r="K1325" s="340" t="s">
        <v>3878</v>
      </c>
      <c r="L1325" s="348" t="s">
        <v>181</v>
      </c>
      <c r="M1325" s="340"/>
      <c r="N1325" s="340"/>
      <c r="O1325" s="340"/>
    </row>
    <row r="1326" spans="2:15" x14ac:dyDescent="0.25">
      <c r="B1326" s="340">
        <v>65124</v>
      </c>
      <c r="C1326" s="340" t="s">
        <v>3879</v>
      </c>
      <c r="D1326" s="340" t="s">
        <v>1590</v>
      </c>
      <c r="E1326" s="349" t="str">
        <f>HYPERLINK(Table20[[#This Row],[Map Link]],Table20[[#This Row],[Map Text]])</f>
        <v>Open Map</v>
      </c>
      <c r="F1326" s="340" t="s">
        <v>524</v>
      </c>
      <c r="G1326" s="340" t="s">
        <v>495</v>
      </c>
      <c r="H1326" s="340">
        <v>52.164444000000003</v>
      </c>
      <c r="I1326" s="340">
        <v>-122.27166699999999</v>
      </c>
      <c r="J1326" s="340" t="s">
        <v>1591</v>
      </c>
      <c r="K1326" s="340" t="s">
        <v>3880</v>
      </c>
      <c r="L1326" s="348" t="s">
        <v>181</v>
      </c>
      <c r="M1326" s="340"/>
      <c r="N1326" s="340"/>
      <c r="O1326" s="340"/>
    </row>
    <row r="1327" spans="2:15" x14ac:dyDescent="0.25">
      <c r="B1327" s="340">
        <v>70045</v>
      </c>
      <c r="C1327" s="340" t="s">
        <v>3881</v>
      </c>
      <c r="D1327" s="340" t="s">
        <v>1036</v>
      </c>
      <c r="E1327" s="349" t="str">
        <f>HYPERLINK(Table20[[#This Row],[Map Link]],Table20[[#This Row],[Map Text]])</f>
        <v>Open Map</v>
      </c>
      <c r="F1327" s="340" t="s">
        <v>524</v>
      </c>
      <c r="G1327" s="340" t="s">
        <v>495</v>
      </c>
      <c r="H1327" s="340">
        <v>51.930833</v>
      </c>
      <c r="I1327" s="340">
        <v>-122.50277800000001</v>
      </c>
      <c r="J1327" s="340" t="s">
        <v>1591</v>
      </c>
      <c r="K1327" s="340" t="s">
        <v>3882</v>
      </c>
      <c r="L1327" s="348" t="s">
        <v>103</v>
      </c>
      <c r="M1327" s="340"/>
      <c r="N1327" s="340"/>
      <c r="O1327" s="340"/>
    </row>
    <row r="1328" spans="2:15" x14ac:dyDescent="0.25">
      <c r="B1328" s="340">
        <v>70044</v>
      </c>
      <c r="C1328" s="340" t="s">
        <v>3883</v>
      </c>
      <c r="D1328" s="340" t="s">
        <v>1036</v>
      </c>
      <c r="E1328" s="349" t="str">
        <f>HYPERLINK(Table20[[#This Row],[Map Link]],Table20[[#This Row],[Map Text]])</f>
        <v>Open Map</v>
      </c>
      <c r="F1328" s="340" t="s">
        <v>524</v>
      </c>
      <c r="G1328" s="340" t="s">
        <v>495</v>
      </c>
      <c r="H1328" s="340">
        <v>52.013610999999997</v>
      </c>
      <c r="I1328" s="340">
        <v>-123.17</v>
      </c>
      <c r="J1328" s="340" t="s">
        <v>1591</v>
      </c>
      <c r="K1328" s="340" t="s">
        <v>3884</v>
      </c>
      <c r="L1328" s="348" t="s">
        <v>103</v>
      </c>
      <c r="M1328" s="340"/>
      <c r="N1328" s="340"/>
      <c r="O1328" s="340"/>
    </row>
    <row r="1329" spans="2:15" x14ac:dyDescent="0.25">
      <c r="B1329" s="340">
        <v>64687</v>
      </c>
      <c r="C1329" s="340" t="s">
        <v>3885</v>
      </c>
      <c r="D1329" s="340" t="s">
        <v>1590</v>
      </c>
      <c r="E1329" s="349" t="str">
        <f>HYPERLINK(Table20[[#This Row],[Map Link]],Table20[[#This Row],[Map Text]])</f>
        <v>Open Map</v>
      </c>
      <c r="F1329" s="340" t="s">
        <v>524</v>
      </c>
      <c r="G1329" s="340" t="s">
        <v>495</v>
      </c>
      <c r="H1329" s="340">
        <v>52.216472000000003</v>
      </c>
      <c r="I1329" s="340">
        <v>-124.118077</v>
      </c>
      <c r="J1329" s="340" t="s">
        <v>1591</v>
      </c>
      <c r="K1329" s="340" t="s">
        <v>3886</v>
      </c>
      <c r="L1329" s="348" t="s">
        <v>181</v>
      </c>
      <c r="M1329" s="340"/>
      <c r="N1329" s="340"/>
      <c r="O1329" s="340"/>
    </row>
    <row r="1330" spans="2:15" x14ac:dyDescent="0.25">
      <c r="B1330" s="340">
        <v>64689</v>
      </c>
      <c r="C1330" s="340" t="s">
        <v>3887</v>
      </c>
      <c r="D1330" s="340" t="s">
        <v>1590</v>
      </c>
      <c r="E1330" s="349" t="str">
        <f>HYPERLINK(Table20[[#This Row],[Map Link]],Table20[[#This Row],[Map Text]])</f>
        <v>Open Map</v>
      </c>
      <c r="F1330" s="340" t="s">
        <v>524</v>
      </c>
      <c r="G1330" s="340" t="s">
        <v>495</v>
      </c>
      <c r="H1330" s="340">
        <v>52.216472000000003</v>
      </c>
      <c r="I1330" s="340">
        <v>-124.134744</v>
      </c>
      <c r="J1330" s="340" t="s">
        <v>1591</v>
      </c>
      <c r="K1330" s="340" t="s">
        <v>3888</v>
      </c>
      <c r="L1330" s="348" t="s">
        <v>181</v>
      </c>
      <c r="M1330" s="340"/>
      <c r="N1330" s="340"/>
      <c r="O1330" s="340"/>
    </row>
    <row r="1331" spans="2:15" x14ac:dyDescent="0.25">
      <c r="B1331" s="340">
        <v>64688</v>
      </c>
      <c r="C1331" s="340" t="s">
        <v>3889</v>
      </c>
      <c r="D1331" s="340" t="s">
        <v>1590</v>
      </c>
      <c r="E1331" s="349" t="str">
        <f>HYPERLINK(Table20[[#This Row],[Map Link]],Table20[[#This Row],[Map Text]])</f>
        <v>Open Map</v>
      </c>
      <c r="F1331" s="340" t="s">
        <v>524</v>
      </c>
      <c r="G1331" s="340" t="s">
        <v>495</v>
      </c>
      <c r="H1331" s="340">
        <v>52.266472</v>
      </c>
      <c r="I1331" s="340">
        <v>-124.16808</v>
      </c>
      <c r="J1331" s="340" t="s">
        <v>1591</v>
      </c>
      <c r="K1331" s="340" t="s">
        <v>3890</v>
      </c>
      <c r="L1331" s="348" t="s">
        <v>181</v>
      </c>
      <c r="M1331" s="340"/>
      <c r="N1331" s="340"/>
      <c r="O1331" s="340"/>
    </row>
    <row r="1332" spans="2:15" x14ac:dyDescent="0.25">
      <c r="B1332" s="340">
        <v>64648</v>
      </c>
      <c r="C1332" s="340" t="s">
        <v>3891</v>
      </c>
      <c r="D1332" s="340" t="s">
        <v>1590</v>
      </c>
      <c r="E1332" s="349" t="str">
        <f>HYPERLINK(Table20[[#This Row],[Map Link]],Table20[[#This Row],[Map Text]])</f>
        <v>Open Map</v>
      </c>
      <c r="F1332" s="340" t="s">
        <v>524</v>
      </c>
      <c r="G1332" s="340" t="s">
        <v>495</v>
      </c>
      <c r="H1332" s="340">
        <v>52.299805999999997</v>
      </c>
      <c r="I1332" s="340">
        <v>-124.184748</v>
      </c>
      <c r="J1332" s="340" t="s">
        <v>1591</v>
      </c>
      <c r="K1332" s="340" t="s">
        <v>3892</v>
      </c>
      <c r="L1332" s="348" t="s">
        <v>181</v>
      </c>
      <c r="M1332" s="340"/>
      <c r="N1332" s="340"/>
      <c r="O1332" s="340"/>
    </row>
    <row r="1333" spans="2:15" x14ac:dyDescent="0.25">
      <c r="B1333" s="340">
        <v>65114</v>
      </c>
      <c r="C1333" s="340" t="s">
        <v>3893</v>
      </c>
      <c r="D1333" s="340" t="s">
        <v>1590</v>
      </c>
      <c r="E1333" s="349" t="str">
        <f>HYPERLINK(Table20[[#This Row],[Map Link]],Table20[[#This Row],[Map Text]])</f>
        <v>Open Map</v>
      </c>
      <c r="F1333" s="340" t="s">
        <v>524</v>
      </c>
      <c r="G1333" s="340" t="s">
        <v>495</v>
      </c>
      <c r="H1333" s="340">
        <v>51.919266999999998</v>
      </c>
      <c r="I1333" s="340">
        <v>-122.48468</v>
      </c>
      <c r="J1333" s="340" t="s">
        <v>1591</v>
      </c>
      <c r="K1333" s="340" t="s">
        <v>3894</v>
      </c>
      <c r="L1333" s="348" t="s">
        <v>181</v>
      </c>
      <c r="M1333" s="340"/>
      <c r="N1333" s="340"/>
      <c r="O1333" s="340"/>
    </row>
    <row r="1334" spans="2:15" x14ac:dyDescent="0.25">
      <c r="B1334" s="340">
        <v>65113</v>
      </c>
      <c r="C1334" s="340" t="s">
        <v>3895</v>
      </c>
      <c r="D1334" s="340" t="s">
        <v>1590</v>
      </c>
      <c r="E1334" s="349" t="str">
        <f>HYPERLINK(Table20[[#This Row],[Map Link]],Table20[[#This Row],[Map Text]])</f>
        <v>Open Map</v>
      </c>
      <c r="F1334" s="340" t="s">
        <v>524</v>
      </c>
      <c r="G1334" s="340" t="s">
        <v>495</v>
      </c>
      <c r="H1334" s="340">
        <v>51.916488000000001</v>
      </c>
      <c r="I1334" s="340">
        <v>-122.534682</v>
      </c>
      <c r="J1334" s="340" t="s">
        <v>1591</v>
      </c>
      <c r="K1334" s="340" t="s">
        <v>3896</v>
      </c>
      <c r="L1334" s="348" t="s">
        <v>181</v>
      </c>
      <c r="M1334" s="340"/>
      <c r="N1334" s="340"/>
      <c r="O1334" s="340"/>
    </row>
    <row r="1335" spans="2:15" x14ac:dyDescent="0.25">
      <c r="B1335" s="340">
        <v>65115</v>
      </c>
      <c r="C1335" s="340" t="s">
        <v>3897</v>
      </c>
      <c r="D1335" s="340" t="s">
        <v>1590</v>
      </c>
      <c r="E1335" s="349" t="str">
        <f>HYPERLINK(Table20[[#This Row],[Map Link]],Table20[[#This Row],[Map Text]])</f>
        <v>Open Map</v>
      </c>
      <c r="F1335" s="340" t="s">
        <v>524</v>
      </c>
      <c r="G1335" s="340" t="s">
        <v>495</v>
      </c>
      <c r="H1335" s="340">
        <v>51.883156999999997</v>
      </c>
      <c r="I1335" s="340">
        <v>-122.351342</v>
      </c>
      <c r="J1335" s="340" t="s">
        <v>1591</v>
      </c>
      <c r="K1335" s="340" t="s">
        <v>3898</v>
      </c>
      <c r="L1335" s="348" t="s">
        <v>181</v>
      </c>
      <c r="M1335" s="340"/>
      <c r="N1335" s="340"/>
      <c r="O1335" s="340"/>
    </row>
    <row r="1336" spans="2:15" x14ac:dyDescent="0.25">
      <c r="B1336" s="340">
        <v>21012</v>
      </c>
      <c r="C1336" s="340" t="s">
        <v>585</v>
      </c>
      <c r="D1336" s="340" t="s">
        <v>1597</v>
      </c>
      <c r="E1336" s="349" t="str">
        <f>HYPERLINK(Table20[[#This Row],[Map Link]],Table20[[#This Row],[Map Text]])</f>
        <v>Open Map</v>
      </c>
      <c r="F1336" s="340" t="s">
        <v>524</v>
      </c>
      <c r="G1336" s="340" t="s">
        <v>495</v>
      </c>
      <c r="H1336" s="340">
        <v>52.266461</v>
      </c>
      <c r="I1336" s="340">
        <v>-125.08477600000001</v>
      </c>
      <c r="J1336" s="340" t="s">
        <v>1591</v>
      </c>
      <c r="K1336" s="340" t="s">
        <v>3899</v>
      </c>
      <c r="L1336" s="348" t="s">
        <v>103</v>
      </c>
      <c r="M1336" s="340"/>
      <c r="N1336" s="340"/>
      <c r="O1336" s="340"/>
    </row>
    <row r="1337" spans="2:15" x14ac:dyDescent="0.25">
      <c r="B1337" s="340">
        <v>65119</v>
      </c>
      <c r="C1337" s="340" t="s">
        <v>3900</v>
      </c>
      <c r="D1337" s="340" t="s">
        <v>1590</v>
      </c>
      <c r="E1337" s="349" t="str">
        <f>HYPERLINK(Table20[[#This Row],[Map Link]],Table20[[#This Row],[Map Text]])</f>
        <v>Open Map</v>
      </c>
      <c r="F1337" s="340" t="s">
        <v>524</v>
      </c>
      <c r="G1337" s="340" t="s">
        <v>495</v>
      </c>
      <c r="H1337" s="340">
        <v>52.283127</v>
      </c>
      <c r="I1337" s="340">
        <v>-125.118111</v>
      </c>
      <c r="J1337" s="340" t="s">
        <v>1591</v>
      </c>
      <c r="K1337" s="340" t="s">
        <v>3901</v>
      </c>
      <c r="L1337" s="348" t="s">
        <v>181</v>
      </c>
      <c r="M1337" s="340"/>
      <c r="N1337" s="340"/>
      <c r="O1337" s="340"/>
    </row>
    <row r="1338" spans="2:15" x14ac:dyDescent="0.25">
      <c r="B1338" s="340">
        <v>64532</v>
      </c>
      <c r="C1338" s="340" t="s">
        <v>3902</v>
      </c>
      <c r="D1338" s="340" t="s">
        <v>1590</v>
      </c>
      <c r="E1338" s="349" t="str">
        <f>HYPERLINK(Table20[[#This Row],[Map Link]],Table20[[#This Row],[Map Text]])</f>
        <v>Open Map</v>
      </c>
      <c r="F1338" s="340" t="s">
        <v>524</v>
      </c>
      <c r="G1338" s="340" t="s">
        <v>495</v>
      </c>
      <c r="H1338" s="340">
        <v>53.183155999999997</v>
      </c>
      <c r="I1338" s="340">
        <v>-123.534755</v>
      </c>
      <c r="J1338" s="340" t="s">
        <v>1591</v>
      </c>
      <c r="K1338" s="340" t="s">
        <v>3903</v>
      </c>
      <c r="L1338" s="348" t="s">
        <v>181</v>
      </c>
      <c r="M1338" s="340"/>
      <c r="N1338" s="340"/>
      <c r="O1338" s="340"/>
    </row>
    <row r="1339" spans="2:15" x14ac:dyDescent="0.25">
      <c r="B1339" s="340">
        <v>64545</v>
      </c>
      <c r="C1339" s="340" t="s">
        <v>3904</v>
      </c>
      <c r="D1339" s="340" t="s">
        <v>1590</v>
      </c>
      <c r="E1339" s="349" t="str">
        <f>HYPERLINK(Table20[[#This Row],[Map Link]],Table20[[#This Row],[Map Text]])</f>
        <v>Open Map</v>
      </c>
      <c r="F1339" s="340" t="s">
        <v>524</v>
      </c>
      <c r="G1339" s="340" t="s">
        <v>495</v>
      </c>
      <c r="H1339" s="340">
        <v>53.233156000000001</v>
      </c>
      <c r="I1339" s="340">
        <v>-123.568091</v>
      </c>
      <c r="J1339" s="340" t="s">
        <v>1591</v>
      </c>
      <c r="K1339" s="340" t="s">
        <v>3905</v>
      </c>
      <c r="L1339" s="348" t="s">
        <v>181</v>
      </c>
      <c r="M1339" s="340"/>
      <c r="N1339" s="340"/>
      <c r="O1339" s="340"/>
    </row>
    <row r="1340" spans="2:15" x14ac:dyDescent="0.25">
      <c r="B1340" s="340">
        <v>64517</v>
      </c>
      <c r="C1340" s="340" t="s">
        <v>3906</v>
      </c>
      <c r="D1340" s="340" t="s">
        <v>1590</v>
      </c>
      <c r="E1340" s="349" t="str">
        <f>HYPERLINK(Table20[[#This Row],[Map Link]],Table20[[#This Row],[Map Text]])</f>
        <v>Open Map</v>
      </c>
      <c r="F1340" s="340" t="s">
        <v>524</v>
      </c>
      <c r="G1340" s="340" t="s">
        <v>495</v>
      </c>
      <c r="H1340" s="340">
        <v>52.999803999999997</v>
      </c>
      <c r="I1340" s="340">
        <v>-124.901461</v>
      </c>
      <c r="J1340" s="340" t="s">
        <v>1591</v>
      </c>
      <c r="K1340" s="340" t="s">
        <v>3907</v>
      </c>
      <c r="L1340" s="348" t="s">
        <v>181</v>
      </c>
      <c r="M1340" s="340"/>
      <c r="N1340" s="340"/>
      <c r="O1340" s="340"/>
    </row>
    <row r="1341" spans="2:15" x14ac:dyDescent="0.25">
      <c r="B1341" s="340">
        <v>73403</v>
      </c>
      <c r="C1341" s="340" t="s">
        <v>3908</v>
      </c>
      <c r="D1341" s="340" t="s">
        <v>1036</v>
      </c>
      <c r="E1341" s="349" t="str">
        <f>HYPERLINK(Table20[[#This Row],[Map Link]],Table20[[#This Row],[Map Text]])</f>
        <v>Open Map</v>
      </c>
      <c r="F1341" s="340" t="s">
        <v>524</v>
      </c>
      <c r="G1341" s="340" t="s">
        <v>495</v>
      </c>
      <c r="H1341" s="340">
        <v>52.139167</v>
      </c>
      <c r="I1341" s="340">
        <v>-123.95222200000001</v>
      </c>
      <c r="J1341" s="340" t="s">
        <v>1591</v>
      </c>
      <c r="K1341" s="340" t="s">
        <v>3909</v>
      </c>
      <c r="L1341" s="348" t="s">
        <v>103</v>
      </c>
      <c r="M1341" s="340"/>
      <c r="N1341" s="340"/>
      <c r="O1341" s="340"/>
    </row>
    <row r="1342" spans="2:15" x14ac:dyDescent="0.25">
      <c r="B1342" s="340">
        <v>65038</v>
      </c>
      <c r="C1342" s="340" t="s">
        <v>3910</v>
      </c>
      <c r="D1342" s="340" t="s">
        <v>1590</v>
      </c>
      <c r="E1342" s="349" t="str">
        <f>HYPERLINK(Table20[[#This Row],[Map Link]],Table20[[#This Row],[Map Text]])</f>
        <v>Open Map</v>
      </c>
      <c r="F1342" s="340" t="s">
        <v>524</v>
      </c>
      <c r="G1342" s="340" t="s">
        <v>495</v>
      </c>
      <c r="H1342" s="340">
        <v>51.533132999999999</v>
      </c>
      <c r="I1342" s="340">
        <v>-124.15139000000001</v>
      </c>
      <c r="J1342" s="340" t="s">
        <v>1591</v>
      </c>
      <c r="K1342" s="340" t="s">
        <v>3911</v>
      </c>
      <c r="L1342" s="348" t="s">
        <v>181</v>
      </c>
      <c r="M1342" s="340"/>
      <c r="N1342" s="340"/>
      <c r="O1342" s="340"/>
    </row>
    <row r="1343" spans="2:15" x14ac:dyDescent="0.25">
      <c r="B1343" s="340">
        <v>64538</v>
      </c>
      <c r="C1343" s="340" t="s">
        <v>3912</v>
      </c>
      <c r="D1343" s="340" t="s">
        <v>1590</v>
      </c>
      <c r="E1343" s="349" t="str">
        <f>HYPERLINK(Table20[[#This Row],[Map Link]],Table20[[#This Row],[Map Text]])</f>
        <v>Open Map</v>
      </c>
      <c r="F1343" s="340" t="s">
        <v>524</v>
      </c>
      <c r="G1343" s="340" t="s">
        <v>495</v>
      </c>
      <c r="H1343" s="340">
        <v>52.983136000000002</v>
      </c>
      <c r="I1343" s="340">
        <v>-125.001464</v>
      </c>
      <c r="J1343" s="340" t="s">
        <v>1591</v>
      </c>
      <c r="K1343" s="340" t="s">
        <v>3913</v>
      </c>
      <c r="L1343" s="348" t="s">
        <v>181</v>
      </c>
      <c r="M1343" s="340"/>
      <c r="N1343" s="340"/>
      <c r="O1343" s="340"/>
    </row>
    <row r="1344" spans="2:15" x14ac:dyDescent="0.25">
      <c r="B1344" s="340">
        <v>24432</v>
      </c>
      <c r="C1344" s="340" t="s">
        <v>586</v>
      </c>
      <c r="D1344" s="340" t="s">
        <v>1597</v>
      </c>
      <c r="E1344" s="349" t="str">
        <f>HYPERLINK(Table20[[#This Row],[Map Link]],Table20[[#This Row],[Map Text]])</f>
        <v>Open Map</v>
      </c>
      <c r="F1344" s="340" t="s">
        <v>524</v>
      </c>
      <c r="G1344" s="340" t="s">
        <v>495</v>
      </c>
      <c r="H1344" s="340">
        <v>52.999794000000001</v>
      </c>
      <c r="I1344" s="340">
        <v>-125.701487</v>
      </c>
      <c r="J1344" s="340" t="s">
        <v>1591</v>
      </c>
      <c r="K1344" s="340" t="s">
        <v>3914</v>
      </c>
      <c r="L1344" s="348" t="s">
        <v>103</v>
      </c>
      <c r="M1344" s="340"/>
      <c r="N1344" s="340"/>
      <c r="O1344" s="340"/>
    </row>
    <row r="1345" spans="2:15" x14ac:dyDescent="0.25">
      <c r="B1345" s="340">
        <v>65118</v>
      </c>
      <c r="C1345" s="340" t="s">
        <v>3915</v>
      </c>
      <c r="D1345" s="340" t="s">
        <v>1590</v>
      </c>
      <c r="E1345" s="349" t="str">
        <f>HYPERLINK(Table20[[#This Row],[Map Link]],Table20[[#This Row],[Map Text]])</f>
        <v>Open Map</v>
      </c>
      <c r="F1345" s="340" t="s">
        <v>524</v>
      </c>
      <c r="G1345" s="340" t="s">
        <v>495</v>
      </c>
      <c r="H1345" s="340">
        <v>52.978960000000001</v>
      </c>
      <c r="I1345" s="340">
        <v>-125.694542</v>
      </c>
      <c r="J1345" s="340" t="s">
        <v>1591</v>
      </c>
      <c r="K1345" s="340" t="s">
        <v>3916</v>
      </c>
      <c r="L1345" s="348" t="s">
        <v>181</v>
      </c>
      <c r="M1345" s="340"/>
      <c r="N1345" s="340"/>
      <c r="O1345" s="340"/>
    </row>
    <row r="1346" spans="2:15" x14ac:dyDescent="0.25">
      <c r="B1346" s="340">
        <v>65129</v>
      </c>
      <c r="C1346" s="340" t="s">
        <v>3917</v>
      </c>
      <c r="D1346" s="340" t="s">
        <v>1590</v>
      </c>
      <c r="E1346" s="349" t="str">
        <f>HYPERLINK(Table20[[#This Row],[Map Link]],Table20[[#This Row],[Map Text]])</f>
        <v>Open Map</v>
      </c>
      <c r="F1346" s="340" t="s">
        <v>524</v>
      </c>
      <c r="G1346" s="340" t="s">
        <v>495</v>
      </c>
      <c r="H1346" s="340">
        <v>52.383128999999997</v>
      </c>
      <c r="I1346" s="340">
        <v>-125.034778</v>
      </c>
      <c r="J1346" s="340" t="s">
        <v>1591</v>
      </c>
      <c r="K1346" s="340" t="s">
        <v>3918</v>
      </c>
      <c r="L1346" s="348" t="s">
        <v>181</v>
      </c>
      <c r="M1346" s="340"/>
      <c r="N1346" s="340"/>
      <c r="O1346" s="340"/>
    </row>
    <row r="1347" spans="2:15" x14ac:dyDescent="0.25">
      <c r="B1347" s="340">
        <v>65131</v>
      </c>
      <c r="C1347" s="340" t="s">
        <v>3919</v>
      </c>
      <c r="D1347" s="340" t="s">
        <v>1590</v>
      </c>
      <c r="E1347" s="349" t="str">
        <f>HYPERLINK(Table20[[#This Row],[Map Link]],Table20[[#This Row],[Map Text]])</f>
        <v>Open Map</v>
      </c>
      <c r="F1347" s="340" t="s">
        <v>524</v>
      </c>
      <c r="G1347" s="340" t="s">
        <v>495</v>
      </c>
      <c r="H1347" s="340">
        <v>52.449793999999997</v>
      </c>
      <c r="I1347" s="340">
        <v>-125.26812200000001</v>
      </c>
      <c r="J1347" s="340" t="s">
        <v>1591</v>
      </c>
      <c r="K1347" s="340" t="s">
        <v>3920</v>
      </c>
      <c r="L1347" s="348" t="s">
        <v>181</v>
      </c>
      <c r="M1347" s="340"/>
      <c r="N1347" s="340"/>
      <c r="O1347" s="340"/>
    </row>
    <row r="1348" spans="2:15" x14ac:dyDescent="0.25">
      <c r="B1348" s="340">
        <v>64518</v>
      </c>
      <c r="C1348" s="340" t="s">
        <v>3921</v>
      </c>
      <c r="D1348" s="340" t="s">
        <v>1590</v>
      </c>
      <c r="E1348" s="349" t="str">
        <f>HYPERLINK(Table20[[#This Row],[Map Link]],Table20[[#This Row],[Map Text]])</f>
        <v>Open Map</v>
      </c>
      <c r="F1348" s="340" t="s">
        <v>524</v>
      </c>
      <c r="G1348" s="340" t="s">
        <v>495</v>
      </c>
      <c r="H1348" s="340">
        <v>53.083142000000002</v>
      </c>
      <c r="I1348" s="340">
        <v>-124.58478700000001</v>
      </c>
      <c r="J1348" s="340" t="s">
        <v>1591</v>
      </c>
      <c r="K1348" s="340" t="s">
        <v>3922</v>
      </c>
      <c r="L1348" s="348" t="s">
        <v>181</v>
      </c>
      <c r="M1348" s="340"/>
      <c r="N1348" s="340"/>
      <c r="O1348" s="340"/>
    </row>
    <row r="1349" spans="2:15" x14ac:dyDescent="0.25">
      <c r="B1349" s="340">
        <v>64668</v>
      </c>
      <c r="C1349" s="340" t="s">
        <v>3923</v>
      </c>
      <c r="D1349" s="340" t="s">
        <v>1590</v>
      </c>
      <c r="E1349" s="349" t="str">
        <f>HYPERLINK(Table20[[#This Row],[Map Link]],Table20[[#This Row],[Map Text]])</f>
        <v>Open Map</v>
      </c>
      <c r="F1349" s="340" t="s">
        <v>524</v>
      </c>
      <c r="G1349" s="340" t="s">
        <v>495</v>
      </c>
      <c r="H1349" s="340">
        <v>52.483159000000001</v>
      </c>
      <c r="I1349" s="340">
        <v>-122.65137</v>
      </c>
      <c r="J1349" s="340" t="s">
        <v>1591</v>
      </c>
      <c r="K1349" s="340" t="s">
        <v>3924</v>
      </c>
      <c r="L1349" s="348" t="s">
        <v>181</v>
      </c>
      <c r="M1349" s="340"/>
      <c r="N1349" s="340"/>
      <c r="O1349" s="340"/>
    </row>
    <row r="1350" spans="2:15" x14ac:dyDescent="0.25">
      <c r="B1350" s="340">
        <v>20113</v>
      </c>
      <c r="C1350" s="340" t="s">
        <v>533</v>
      </c>
      <c r="D1350" s="340" t="s">
        <v>1036</v>
      </c>
      <c r="E1350" s="349" t="str">
        <f>HYPERLINK(Table20[[#This Row],[Map Link]],Table20[[#This Row],[Map Text]])</f>
        <v>Open Map</v>
      </c>
      <c r="F1350" s="340" t="s">
        <v>524</v>
      </c>
      <c r="G1350" s="340" t="s">
        <v>495</v>
      </c>
      <c r="H1350" s="340">
        <v>53.099843999999997</v>
      </c>
      <c r="I1350" s="340">
        <v>-121.56801900000001</v>
      </c>
      <c r="J1350" s="340" t="s">
        <v>1591</v>
      </c>
      <c r="K1350" s="340" t="s">
        <v>3925</v>
      </c>
      <c r="L1350" s="348" t="s">
        <v>103</v>
      </c>
      <c r="M1350" s="340"/>
      <c r="N1350" s="340"/>
      <c r="O1350" s="340"/>
    </row>
    <row r="1351" spans="2:15" x14ac:dyDescent="0.25">
      <c r="B1351" s="340">
        <v>54458</v>
      </c>
      <c r="C1351" s="340" t="s">
        <v>533</v>
      </c>
      <c r="D1351" s="340" t="s">
        <v>1728</v>
      </c>
      <c r="E1351" s="349" t="str">
        <f>HYPERLINK(Table20[[#This Row],[Map Link]],Table20[[#This Row],[Map Text]])</f>
        <v>Open Map</v>
      </c>
      <c r="F1351" s="340" t="s">
        <v>524</v>
      </c>
      <c r="G1351" s="340" t="s">
        <v>495</v>
      </c>
      <c r="H1351" s="340">
        <v>53.104444000000001</v>
      </c>
      <c r="I1351" s="340">
        <v>-121.57250000000001</v>
      </c>
      <c r="J1351" s="340" t="s">
        <v>1591</v>
      </c>
      <c r="K1351" s="340" t="s">
        <v>3926</v>
      </c>
      <c r="L1351" s="348" t="s">
        <v>103</v>
      </c>
      <c r="M1351" s="340"/>
      <c r="N1351" s="340"/>
      <c r="O1351" s="340"/>
    </row>
    <row r="1352" spans="2:15" x14ac:dyDescent="0.25">
      <c r="B1352" s="340">
        <v>25533</v>
      </c>
      <c r="C1352" s="340" t="s">
        <v>542</v>
      </c>
      <c r="D1352" s="340" t="s">
        <v>1780</v>
      </c>
      <c r="E1352" s="349" t="str">
        <f>HYPERLINK(Table20[[#This Row],[Map Link]],Table20[[#This Row],[Map Text]])</f>
        <v>Open Map</v>
      </c>
      <c r="F1352" s="340" t="s">
        <v>524</v>
      </c>
      <c r="G1352" s="340" t="s">
        <v>495</v>
      </c>
      <c r="H1352" s="340">
        <v>52.129167000000002</v>
      </c>
      <c r="I1352" s="340">
        <v>-122.14</v>
      </c>
      <c r="J1352" s="340" t="s">
        <v>1591</v>
      </c>
      <c r="K1352" s="340" t="s">
        <v>3927</v>
      </c>
      <c r="L1352" s="348" t="s">
        <v>103</v>
      </c>
      <c r="M1352" s="340"/>
      <c r="N1352" s="340"/>
      <c r="O1352" s="340"/>
    </row>
    <row r="1353" spans="2:15" x14ac:dyDescent="0.25">
      <c r="B1353" s="340">
        <v>65136</v>
      </c>
      <c r="C1353" s="340" t="s">
        <v>3928</v>
      </c>
      <c r="D1353" s="340" t="s">
        <v>1590</v>
      </c>
      <c r="E1353" s="349" t="str">
        <f>HYPERLINK(Table20[[#This Row],[Map Link]],Table20[[#This Row],[Map Text]])</f>
        <v>Open Map</v>
      </c>
      <c r="F1353" s="340" t="s">
        <v>524</v>
      </c>
      <c r="G1353" s="340" t="s">
        <v>495</v>
      </c>
      <c r="H1353" s="340">
        <v>52.116495999999998</v>
      </c>
      <c r="I1353" s="340">
        <v>-122.00133700000001</v>
      </c>
      <c r="J1353" s="340" t="s">
        <v>1591</v>
      </c>
      <c r="K1353" s="340" t="s">
        <v>3929</v>
      </c>
      <c r="L1353" s="348" t="s">
        <v>181</v>
      </c>
      <c r="M1353" s="340"/>
      <c r="N1353" s="340"/>
      <c r="O1353" s="340"/>
    </row>
    <row r="1354" spans="2:15" x14ac:dyDescent="0.25">
      <c r="B1354" s="340">
        <v>65110</v>
      </c>
      <c r="C1354" s="340" t="s">
        <v>3930</v>
      </c>
      <c r="D1354" s="340" t="s">
        <v>1590</v>
      </c>
      <c r="E1354" s="349" t="str">
        <f>HYPERLINK(Table20[[#This Row],[Map Link]],Table20[[#This Row],[Map Text]])</f>
        <v>Open Map</v>
      </c>
      <c r="F1354" s="340" t="s">
        <v>524</v>
      </c>
      <c r="G1354" s="340" t="s">
        <v>495</v>
      </c>
      <c r="H1354" s="340">
        <v>52.749792999999997</v>
      </c>
      <c r="I1354" s="340">
        <v>-125.534807</v>
      </c>
      <c r="J1354" s="340" t="s">
        <v>1591</v>
      </c>
      <c r="K1354" s="340" t="s">
        <v>3931</v>
      </c>
      <c r="L1354" s="348" t="s">
        <v>181</v>
      </c>
      <c r="M1354" s="340"/>
      <c r="N1354" s="340"/>
      <c r="O1354" s="340"/>
    </row>
    <row r="1355" spans="2:15" x14ac:dyDescent="0.25">
      <c r="B1355" s="340">
        <v>64466</v>
      </c>
      <c r="C1355" s="340" t="s">
        <v>3932</v>
      </c>
      <c r="D1355" s="340" t="s">
        <v>1590</v>
      </c>
      <c r="E1355" s="349" t="str">
        <f>HYPERLINK(Table20[[#This Row],[Map Link]],Table20[[#This Row],[Map Text]])</f>
        <v>Open Map</v>
      </c>
      <c r="F1355" s="340" t="s">
        <v>524</v>
      </c>
      <c r="G1355" s="340" t="s">
        <v>495</v>
      </c>
      <c r="H1355" s="340">
        <v>51.849831999999999</v>
      </c>
      <c r="I1355" s="340">
        <v>-121.584648</v>
      </c>
      <c r="J1355" s="340" t="s">
        <v>1591</v>
      </c>
      <c r="K1355" s="340" t="s">
        <v>3933</v>
      </c>
      <c r="L1355" s="348" t="s">
        <v>181</v>
      </c>
      <c r="M1355" s="340"/>
      <c r="N1355" s="340"/>
      <c r="O1355" s="340"/>
    </row>
    <row r="1356" spans="2:15" x14ac:dyDescent="0.25">
      <c r="B1356" s="340">
        <v>23141</v>
      </c>
      <c r="C1356" s="340" t="s">
        <v>3934</v>
      </c>
      <c r="D1356" s="340" t="s">
        <v>1597</v>
      </c>
      <c r="E1356" s="349" t="str">
        <f>HYPERLINK(Table20[[#This Row],[Map Link]],Table20[[#This Row],[Map Text]])</f>
        <v>Open Map</v>
      </c>
      <c r="F1356" s="340" t="s">
        <v>524</v>
      </c>
      <c r="G1356" s="340" t="s">
        <v>495</v>
      </c>
      <c r="H1356" s="340">
        <v>53.049838999999999</v>
      </c>
      <c r="I1356" s="340">
        <v>-121.968031</v>
      </c>
      <c r="J1356" s="340" t="s">
        <v>1591</v>
      </c>
      <c r="K1356" s="340" t="s">
        <v>3935</v>
      </c>
      <c r="L1356" s="348" t="s">
        <v>103</v>
      </c>
      <c r="M1356" s="340"/>
      <c r="N1356" s="340"/>
      <c r="O1356" s="340"/>
    </row>
    <row r="1357" spans="2:15" x14ac:dyDescent="0.25">
      <c r="B1357" s="340">
        <v>31564</v>
      </c>
      <c r="C1357" s="340" t="s">
        <v>3936</v>
      </c>
      <c r="D1357" s="340" t="s">
        <v>1597</v>
      </c>
      <c r="E1357" s="349" t="str">
        <f>HYPERLINK(Table20[[#This Row],[Map Link]],Table20[[#This Row],[Map Text]])</f>
        <v>Open Map</v>
      </c>
      <c r="F1357" s="340" t="s">
        <v>524</v>
      </c>
      <c r="G1357" s="340" t="s">
        <v>495</v>
      </c>
      <c r="H1357" s="340">
        <v>51.866498</v>
      </c>
      <c r="I1357" s="340">
        <v>-121.667985</v>
      </c>
      <c r="J1357" s="340" t="s">
        <v>1591</v>
      </c>
      <c r="K1357" s="340" t="s">
        <v>3937</v>
      </c>
      <c r="L1357" s="348" t="s">
        <v>103</v>
      </c>
      <c r="M1357" s="340"/>
      <c r="N1357" s="340"/>
      <c r="O1357" s="340"/>
    </row>
    <row r="1358" spans="2:15" x14ac:dyDescent="0.25">
      <c r="B1358" s="340">
        <v>64473</v>
      </c>
      <c r="C1358" s="340" t="s">
        <v>3938</v>
      </c>
      <c r="D1358" s="340" t="s">
        <v>1590</v>
      </c>
      <c r="E1358" s="349" t="str">
        <f>HYPERLINK(Table20[[#This Row],[Map Link]],Table20[[#This Row],[Map Text]])</f>
        <v>Open Map</v>
      </c>
      <c r="F1358" s="340" t="s">
        <v>524</v>
      </c>
      <c r="G1358" s="340" t="s">
        <v>495</v>
      </c>
      <c r="H1358" s="340">
        <v>51.616487999999997</v>
      </c>
      <c r="I1358" s="340">
        <v>-122.317999</v>
      </c>
      <c r="J1358" s="340" t="s">
        <v>1591</v>
      </c>
      <c r="K1358" s="340" t="s">
        <v>3939</v>
      </c>
      <c r="L1358" s="348" t="s">
        <v>181</v>
      </c>
      <c r="M1358" s="340"/>
      <c r="N1358" s="340"/>
      <c r="O1358" s="340"/>
    </row>
    <row r="1359" spans="2:15" x14ac:dyDescent="0.25">
      <c r="B1359" s="340">
        <v>70241</v>
      </c>
      <c r="C1359" s="340" t="s">
        <v>3940</v>
      </c>
      <c r="D1359" s="340" t="s">
        <v>1036</v>
      </c>
      <c r="E1359" s="349" t="str">
        <f>HYPERLINK(Table20[[#This Row],[Map Link]],Table20[[#This Row],[Map Text]])</f>
        <v>Open Map</v>
      </c>
      <c r="F1359" s="340" t="s">
        <v>524</v>
      </c>
      <c r="G1359" s="340" t="s">
        <v>495</v>
      </c>
      <c r="H1359" s="340">
        <v>51.467222</v>
      </c>
      <c r="I1359" s="340">
        <v>-123.944722</v>
      </c>
      <c r="J1359" s="340" t="s">
        <v>1591</v>
      </c>
      <c r="K1359" s="340" t="s">
        <v>3941</v>
      </c>
      <c r="L1359" s="348" t="s">
        <v>103</v>
      </c>
      <c r="M1359" s="340"/>
      <c r="N1359" s="340"/>
      <c r="O1359" s="340"/>
    </row>
    <row r="1360" spans="2:15" x14ac:dyDescent="0.25">
      <c r="B1360" s="340">
        <v>64529</v>
      </c>
      <c r="C1360" s="340" t="s">
        <v>3942</v>
      </c>
      <c r="D1360" s="340" t="s">
        <v>1590</v>
      </c>
      <c r="E1360" s="349" t="str">
        <f>HYPERLINK(Table20[[#This Row],[Map Link]],Table20[[#This Row],[Map Text]])</f>
        <v>Open Map</v>
      </c>
      <c r="F1360" s="340" t="s">
        <v>524</v>
      </c>
      <c r="G1360" s="340" t="s">
        <v>495</v>
      </c>
      <c r="H1360" s="340">
        <v>53.149811999999997</v>
      </c>
      <c r="I1360" s="340">
        <v>-124.351448</v>
      </c>
      <c r="J1360" s="340" t="s">
        <v>1591</v>
      </c>
      <c r="K1360" s="340" t="s">
        <v>3943</v>
      </c>
      <c r="L1360" s="348" t="s">
        <v>181</v>
      </c>
      <c r="M1360" s="340"/>
      <c r="N1360" s="340"/>
      <c r="O1360" s="340"/>
    </row>
    <row r="1361" spans="2:15" x14ac:dyDescent="0.25">
      <c r="B1361" s="340">
        <v>70042</v>
      </c>
      <c r="C1361" s="340" t="s">
        <v>3944</v>
      </c>
      <c r="D1361" s="340" t="s">
        <v>1036</v>
      </c>
      <c r="E1361" s="349" t="str">
        <f>HYPERLINK(Table20[[#This Row],[Map Link]],Table20[[#This Row],[Map Text]])</f>
        <v>Open Map</v>
      </c>
      <c r="F1361" s="340" t="s">
        <v>524</v>
      </c>
      <c r="G1361" s="340" t="s">
        <v>495</v>
      </c>
      <c r="H1361" s="340">
        <v>51.924444000000001</v>
      </c>
      <c r="I1361" s="340">
        <v>-123.13638899999999</v>
      </c>
      <c r="J1361" s="340" t="s">
        <v>1591</v>
      </c>
      <c r="K1361" s="340" t="s">
        <v>3945</v>
      </c>
      <c r="L1361" s="348" t="s">
        <v>103</v>
      </c>
      <c r="M1361" s="340"/>
      <c r="N1361" s="340"/>
      <c r="O1361" s="340"/>
    </row>
    <row r="1362" spans="2:15" x14ac:dyDescent="0.25">
      <c r="B1362" s="340">
        <v>70047</v>
      </c>
      <c r="C1362" s="340" t="s">
        <v>3946</v>
      </c>
      <c r="D1362" s="340" t="s">
        <v>1036</v>
      </c>
      <c r="E1362" s="349" t="str">
        <f>HYPERLINK(Table20[[#This Row],[Map Link]],Table20[[#This Row],[Map Text]])</f>
        <v>Open Map</v>
      </c>
      <c r="F1362" s="340" t="s">
        <v>524</v>
      </c>
      <c r="G1362" s="340" t="s">
        <v>495</v>
      </c>
      <c r="H1362" s="340">
        <v>52.563056000000003</v>
      </c>
      <c r="I1362" s="340">
        <v>-122.49722199999999</v>
      </c>
      <c r="J1362" s="340" t="s">
        <v>1591</v>
      </c>
      <c r="K1362" s="340" t="s">
        <v>3947</v>
      </c>
      <c r="L1362" s="348" t="s">
        <v>103</v>
      </c>
      <c r="M1362" s="340"/>
      <c r="N1362" s="340"/>
      <c r="O1362" s="340"/>
    </row>
    <row r="1363" spans="2:15" x14ac:dyDescent="0.25">
      <c r="B1363" s="340">
        <v>64630</v>
      </c>
      <c r="C1363" s="340" t="s">
        <v>3948</v>
      </c>
      <c r="D1363" s="340" t="s">
        <v>1590</v>
      </c>
      <c r="E1363" s="349" t="str">
        <f>HYPERLINK(Table20[[#This Row],[Map Link]],Table20[[#This Row],[Map Text]])</f>
        <v>Open Map</v>
      </c>
      <c r="F1363" s="340" t="s">
        <v>212</v>
      </c>
      <c r="G1363" s="340" t="s">
        <v>213</v>
      </c>
      <c r="H1363" s="340">
        <v>49.599818999999997</v>
      </c>
      <c r="I1363" s="340">
        <v>-121.41791499999999</v>
      </c>
      <c r="J1363" s="340" t="s">
        <v>1591</v>
      </c>
      <c r="K1363" s="340" t="s">
        <v>3949</v>
      </c>
      <c r="L1363" s="348" t="s">
        <v>181</v>
      </c>
      <c r="M1363" s="340"/>
      <c r="N1363" s="340"/>
      <c r="O1363" s="340"/>
    </row>
    <row r="1364" spans="2:15" x14ac:dyDescent="0.25">
      <c r="B1364" s="340">
        <v>752</v>
      </c>
      <c r="C1364" s="340" t="s">
        <v>233</v>
      </c>
      <c r="D1364" s="340" t="s">
        <v>1780</v>
      </c>
      <c r="E1364" s="349" t="str">
        <f>HYPERLINK(Table20[[#This Row],[Map Link]],Table20[[#This Row],[Map Text]])</f>
        <v>Open Map</v>
      </c>
      <c r="F1364" s="340" t="s">
        <v>212</v>
      </c>
      <c r="G1364" s="340" t="s">
        <v>213</v>
      </c>
      <c r="H1364" s="340">
        <v>49.052222</v>
      </c>
      <c r="I1364" s="340">
        <v>-122.329167</v>
      </c>
      <c r="J1364" s="340" t="s">
        <v>1591</v>
      </c>
      <c r="K1364" s="340" t="s">
        <v>3950</v>
      </c>
      <c r="L1364" s="348" t="s">
        <v>103</v>
      </c>
      <c r="M1364" s="340"/>
      <c r="N1364" s="340"/>
      <c r="O1364" s="340"/>
    </row>
    <row r="1365" spans="2:15" x14ac:dyDescent="0.25">
      <c r="B1365" s="340">
        <v>22601</v>
      </c>
      <c r="C1365" s="340" t="s">
        <v>233</v>
      </c>
      <c r="D1365" s="340" t="s">
        <v>1036</v>
      </c>
      <c r="E1365" s="349" t="str">
        <f>HYPERLINK(Table20[[#This Row],[Map Link]],Table20[[#This Row],[Map Text]])</f>
        <v>Open Map</v>
      </c>
      <c r="F1365" s="340" t="s">
        <v>212</v>
      </c>
      <c r="G1365" s="340" t="s">
        <v>213</v>
      </c>
      <c r="H1365" s="340">
        <v>49.049807999999999</v>
      </c>
      <c r="I1365" s="340">
        <v>-122.284595</v>
      </c>
      <c r="J1365" s="340" t="s">
        <v>1591</v>
      </c>
      <c r="K1365" s="340" t="s">
        <v>3951</v>
      </c>
      <c r="L1365" s="348" t="s">
        <v>103</v>
      </c>
      <c r="M1365" s="340"/>
      <c r="N1365" s="340"/>
      <c r="O1365" s="340"/>
    </row>
    <row r="1366" spans="2:15" x14ac:dyDescent="0.25">
      <c r="B1366" s="340">
        <v>135</v>
      </c>
      <c r="C1366" s="340" t="s">
        <v>236</v>
      </c>
      <c r="D1366" s="340" t="s">
        <v>1036</v>
      </c>
      <c r="E1366" s="349" t="str">
        <f>HYPERLINK(Table20[[#This Row],[Map Link]],Table20[[#This Row],[Map Text]])</f>
        <v>Open Map</v>
      </c>
      <c r="F1366" s="340" t="s">
        <v>367</v>
      </c>
      <c r="G1366" s="340" t="s">
        <v>169</v>
      </c>
      <c r="H1366" s="340">
        <v>50.649836000000001</v>
      </c>
      <c r="I1366" s="340">
        <v>-120.367908</v>
      </c>
      <c r="J1366" s="340" t="s">
        <v>1591</v>
      </c>
      <c r="K1366" s="340" t="s">
        <v>3952</v>
      </c>
      <c r="L1366" s="348" t="s">
        <v>103</v>
      </c>
      <c r="M1366" s="340"/>
      <c r="N1366" s="340"/>
      <c r="O1366" s="340"/>
    </row>
    <row r="1367" spans="2:15" x14ac:dyDescent="0.25">
      <c r="B1367" s="340">
        <v>136</v>
      </c>
      <c r="C1367" s="340" t="s">
        <v>236</v>
      </c>
      <c r="D1367" s="340" t="s">
        <v>1036</v>
      </c>
      <c r="E1367" s="349" t="str">
        <f>HYPERLINK(Table20[[#This Row],[Map Link]],Table20[[#This Row],[Map Text]])</f>
        <v>Open Map</v>
      </c>
      <c r="F1367" s="340" t="s">
        <v>212</v>
      </c>
      <c r="G1367" s="340" t="s">
        <v>213</v>
      </c>
      <c r="H1367" s="340">
        <v>49.049805999999997</v>
      </c>
      <c r="I1367" s="340">
        <v>-122.41793199999999</v>
      </c>
      <c r="J1367" s="340" t="s">
        <v>1591</v>
      </c>
      <c r="K1367" s="340" t="s">
        <v>3953</v>
      </c>
      <c r="L1367" s="348" t="s">
        <v>103</v>
      </c>
      <c r="M1367" s="340"/>
      <c r="N1367" s="340"/>
      <c r="O1367" s="340"/>
    </row>
    <row r="1368" spans="2:15" x14ac:dyDescent="0.25">
      <c r="B1368" s="340">
        <v>174</v>
      </c>
      <c r="C1368" s="340" t="s">
        <v>414</v>
      </c>
      <c r="D1368" s="340" t="s">
        <v>1036</v>
      </c>
      <c r="E1368" s="349" t="str">
        <f>HYPERLINK(Table20[[#This Row],[Map Link]],Table20[[#This Row],[Map Text]])</f>
        <v>Open Map</v>
      </c>
      <c r="F1368" s="340" t="s">
        <v>367</v>
      </c>
      <c r="G1368" s="340" t="s">
        <v>169</v>
      </c>
      <c r="H1368" s="340">
        <v>50.966512000000002</v>
      </c>
      <c r="I1368" s="340">
        <v>-119.68456</v>
      </c>
      <c r="J1368" s="340" t="s">
        <v>1591</v>
      </c>
      <c r="K1368" s="340" t="s">
        <v>3954</v>
      </c>
      <c r="L1368" s="348" t="s">
        <v>103</v>
      </c>
      <c r="M1368" s="340"/>
      <c r="N1368" s="340"/>
      <c r="O1368" s="340"/>
    </row>
    <row r="1369" spans="2:15" x14ac:dyDescent="0.25">
      <c r="B1369" s="340">
        <v>363</v>
      </c>
      <c r="C1369" s="340" t="s">
        <v>221</v>
      </c>
      <c r="D1369" s="340" t="s">
        <v>1036</v>
      </c>
      <c r="E1369" s="349" t="str">
        <f>HYPERLINK(Table20[[#This Row],[Map Link]],Table20[[#This Row],[Map Text]])</f>
        <v>Open Map</v>
      </c>
      <c r="F1369" s="340" t="s">
        <v>212</v>
      </c>
      <c r="G1369" s="340" t="s">
        <v>213</v>
      </c>
      <c r="H1369" s="340">
        <v>49.233147000000002</v>
      </c>
      <c r="I1369" s="340">
        <v>-121.767917</v>
      </c>
      <c r="J1369" s="340" t="s">
        <v>1591</v>
      </c>
      <c r="K1369" s="340" t="s">
        <v>3955</v>
      </c>
      <c r="L1369" s="348" t="s">
        <v>103</v>
      </c>
      <c r="M1369" s="340"/>
      <c r="N1369" s="340"/>
      <c r="O1369" s="340"/>
    </row>
    <row r="1370" spans="2:15" x14ac:dyDescent="0.25">
      <c r="B1370" s="340">
        <v>64902</v>
      </c>
      <c r="C1370" s="340" t="s">
        <v>3956</v>
      </c>
      <c r="D1370" s="340" t="s">
        <v>1590</v>
      </c>
      <c r="E1370" s="349" t="str">
        <f>HYPERLINK(Table20[[#This Row],[Map Link]],Table20[[#This Row],[Map Text]])</f>
        <v>Open Map</v>
      </c>
      <c r="F1370" s="340" t="s">
        <v>212</v>
      </c>
      <c r="G1370" s="340" t="s">
        <v>213</v>
      </c>
      <c r="H1370" s="340">
        <v>49.149811</v>
      </c>
      <c r="I1370" s="340">
        <v>-121.984588</v>
      </c>
      <c r="J1370" s="340" t="s">
        <v>1591</v>
      </c>
      <c r="K1370" s="340" t="s">
        <v>3957</v>
      </c>
      <c r="L1370" s="348" t="s">
        <v>181</v>
      </c>
      <c r="M1370" s="340"/>
      <c r="N1370" s="340"/>
      <c r="O1370" s="340"/>
    </row>
    <row r="1371" spans="2:15" x14ac:dyDescent="0.25">
      <c r="B1371" s="340">
        <v>64628</v>
      </c>
      <c r="C1371" s="340" t="s">
        <v>3958</v>
      </c>
      <c r="D1371" s="340" t="s">
        <v>1590</v>
      </c>
      <c r="E1371" s="349" t="str">
        <f>HYPERLINK(Table20[[#This Row],[Map Link]],Table20[[#This Row],[Map Text]])</f>
        <v>Open Map</v>
      </c>
      <c r="F1371" s="340" t="s">
        <v>212</v>
      </c>
      <c r="G1371" s="340" t="s">
        <v>213</v>
      </c>
      <c r="H1371" s="340">
        <v>49.516486</v>
      </c>
      <c r="I1371" s="340">
        <v>-121.417913</v>
      </c>
      <c r="J1371" s="340" t="s">
        <v>1591</v>
      </c>
      <c r="K1371" s="340" t="s">
        <v>3959</v>
      </c>
      <c r="L1371" s="348" t="s">
        <v>181</v>
      </c>
      <c r="M1371" s="340"/>
      <c r="N1371" s="340"/>
      <c r="O1371" s="340"/>
    </row>
    <row r="1372" spans="2:15" x14ac:dyDescent="0.25">
      <c r="B1372" s="340">
        <v>708</v>
      </c>
      <c r="C1372" s="340" t="s">
        <v>496</v>
      </c>
      <c r="D1372" s="340" t="s">
        <v>1597</v>
      </c>
      <c r="E1372" s="349" t="str">
        <f>HYPERLINK(Table20[[#This Row],[Map Link]],Table20[[#This Row],[Map Text]])</f>
        <v>Open Map</v>
      </c>
      <c r="F1372" s="340" t="s">
        <v>494</v>
      </c>
      <c r="G1372" s="340" t="s">
        <v>495</v>
      </c>
      <c r="H1372" s="340">
        <v>52.637366</v>
      </c>
      <c r="I1372" s="340">
        <v>-119.16375499999999</v>
      </c>
      <c r="J1372" s="340" t="s">
        <v>1591</v>
      </c>
      <c r="K1372" s="340" t="s">
        <v>3960</v>
      </c>
      <c r="L1372" s="348" t="s">
        <v>103</v>
      </c>
      <c r="M1372" s="340"/>
      <c r="N1372" s="340"/>
      <c r="O1372" s="340"/>
    </row>
    <row r="1373" spans="2:15" x14ac:dyDescent="0.25">
      <c r="B1373" s="340">
        <v>1452</v>
      </c>
      <c r="C1373" s="340" t="s">
        <v>3961</v>
      </c>
      <c r="D1373" s="340" t="s">
        <v>1597</v>
      </c>
      <c r="E1373" s="349" t="str">
        <f>HYPERLINK(Table20[[#This Row],[Map Link]],Table20[[#This Row],[Map Text]])</f>
        <v>Open Map</v>
      </c>
      <c r="F1373" s="340" t="s">
        <v>212</v>
      </c>
      <c r="G1373" s="340" t="s">
        <v>213</v>
      </c>
      <c r="H1373" s="340">
        <v>49.599806000000001</v>
      </c>
      <c r="I1373" s="340">
        <v>-122.63462</v>
      </c>
      <c r="J1373" s="340" t="s">
        <v>1591</v>
      </c>
      <c r="K1373" s="340" t="s">
        <v>3962</v>
      </c>
      <c r="L1373" s="348" t="s">
        <v>103</v>
      </c>
      <c r="M1373" s="340"/>
      <c r="N1373" s="340"/>
      <c r="O1373" s="340"/>
    </row>
    <row r="1374" spans="2:15" x14ac:dyDescent="0.25">
      <c r="B1374" s="340">
        <v>60003</v>
      </c>
      <c r="C1374" s="340" t="s">
        <v>3963</v>
      </c>
      <c r="D1374" s="340" t="s">
        <v>1590</v>
      </c>
      <c r="E1374" s="349" t="str">
        <f>HYPERLINK(Table20[[#This Row],[Map Link]],Table20[[#This Row],[Map Text]])</f>
        <v>Open Map</v>
      </c>
      <c r="F1374" s="340" t="s">
        <v>367</v>
      </c>
      <c r="G1374" s="340" t="s">
        <v>169</v>
      </c>
      <c r="H1374" s="340">
        <v>50.084167000000001</v>
      </c>
      <c r="I1374" s="340">
        <v>-120.76083300000001</v>
      </c>
      <c r="J1374" s="340" t="s">
        <v>1591</v>
      </c>
      <c r="K1374" s="340" t="s">
        <v>3964</v>
      </c>
      <c r="L1374" s="348" t="s">
        <v>181</v>
      </c>
      <c r="M1374" s="340"/>
      <c r="N1374" s="340"/>
      <c r="O1374" s="340"/>
    </row>
    <row r="1375" spans="2:15" x14ac:dyDescent="0.25">
      <c r="B1375" s="340">
        <v>9229</v>
      </c>
      <c r="C1375" s="340" t="s">
        <v>3965</v>
      </c>
      <c r="D1375" s="340" t="s">
        <v>1036</v>
      </c>
      <c r="E1375" s="349" t="str">
        <f>HYPERLINK(Table20[[#This Row],[Map Link]],Table20[[#This Row],[Map Text]])</f>
        <v>Open Map</v>
      </c>
      <c r="F1375" s="340" t="s">
        <v>212</v>
      </c>
      <c r="G1375" s="340" t="s">
        <v>213</v>
      </c>
      <c r="H1375" s="340">
        <v>49.008142999999997</v>
      </c>
      <c r="I1375" s="340">
        <v>-122.151256</v>
      </c>
      <c r="J1375" s="340" t="s">
        <v>1591</v>
      </c>
      <c r="K1375" s="340" t="s">
        <v>3966</v>
      </c>
      <c r="L1375" s="348" t="s">
        <v>103</v>
      </c>
      <c r="M1375" s="340"/>
      <c r="N1375" s="340"/>
      <c r="O1375" s="340"/>
    </row>
    <row r="1376" spans="2:15" x14ac:dyDescent="0.25">
      <c r="B1376" s="340">
        <v>27631</v>
      </c>
      <c r="C1376" s="340" t="s">
        <v>1024</v>
      </c>
      <c r="D1376" s="340" t="s">
        <v>1597</v>
      </c>
      <c r="E1376" s="349" t="str">
        <f>HYPERLINK(Table20[[#This Row],[Map Link]],Table20[[#This Row],[Map Text]])</f>
        <v>Open Map</v>
      </c>
      <c r="F1376" s="340" t="s">
        <v>367</v>
      </c>
      <c r="G1376" s="340" t="s">
        <v>169</v>
      </c>
      <c r="H1376" s="340">
        <v>49.933163</v>
      </c>
      <c r="I1376" s="340">
        <v>-120.617898</v>
      </c>
      <c r="J1376" s="340" t="s">
        <v>1591</v>
      </c>
      <c r="K1376" s="340" t="s">
        <v>3967</v>
      </c>
      <c r="L1376" s="348" t="s">
        <v>103</v>
      </c>
      <c r="M1376" s="340"/>
      <c r="N1376" s="340"/>
      <c r="O1376" s="340"/>
    </row>
    <row r="1377" spans="2:15" x14ac:dyDescent="0.25">
      <c r="B1377" s="340">
        <v>9816</v>
      </c>
      <c r="C1377" s="340" t="s">
        <v>3968</v>
      </c>
      <c r="D1377" s="340" t="s">
        <v>1036</v>
      </c>
      <c r="E1377" s="349" t="str">
        <f>HYPERLINK(Table20[[#This Row],[Map Link]],Table20[[#This Row],[Map Text]])</f>
        <v>Open Map</v>
      </c>
      <c r="F1377" s="340" t="s">
        <v>212</v>
      </c>
      <c r="G1377" s="340" t="s">
        <v>213</v>
      </c>
      <c r="H1377" s="340">
        <v>49.116478000000001</v>
      </c>
      <c r="I1377" s="340">
        <v>-122.017922</v>
      </c>
      <c r="J1377" s="340" t="s">
        <v>1591</v>
      </c>
      <c r="K1377" s="340" t="s">
        <v>3969</v>
      </c>
      <c r="L1377" s="348" t="s">
        <v>103</v>
      </c>
      <c r="M1377" s="340"/>
      <c r="N1377" s="340"/>
      <c r="O1377" s="340"/>
    </row>
    <row r="1378" spans="2:15" x14ac:dyDescent="0.25">
      <c r="B1378" s="340">
        <v>65635</v>
      </c>
      <c r="C1378" s="340" t="s">
        <v>3970</v>
      </c>
      <c r="D1378" s="340" t="s">
        <v>1590</v>
      </c>
      <c r="E1378" s="349" t="str">
        <f>HYPERLINK(Table20[[#This Row],[Map Link]],Table20[[#This Row],[Map Text]])</f>
        <v>Open Map</v>
      </c>
      <c r="F1378" s="340" t="s">
        <v>212</v>
      </c>
      <c r="G1378" s="340" t="s">
        <v>213</v>
      </c>
      <c r="H1378" s="340">
        <v>49.783152999999999</v>
      </c>
      <c r="I1378" s="340">
        <v>-121.45125400000001</v>
      </c>
      <c r="J1378" s="340" t="s">
        <v>1591</v>
      </c>
      <c r="K1378" s="340" t="s">
        <v>3971</v>
      </c>
      <c r="L1378" s="348" t="s">
        <v>181</v>
      </c>
      <c r="M1378" s="340"/>
      <c r="N1378" s="340"/>
      <c r="O1378" s="340"/>
    </row>
    <row r="1379" spans="2:15" x14ac:dyDescent="0.25">
      <c r="B1379" s="340">
        <v>10358</v>
      </c>
      <c r="C1379" s="340" t="s">
        <v>489</v>
      </c>
      <c r="D1379" s="340" t="s">
        <v>1036</v>
      </c>
      <c r="E1379" s="349" t="str">
        <f>HYPERLINK(Table20[[#This Row],[Map Link]],Table20[[#This Row],[Map Text]])</f>
        <v>Open Map</v>
      </c>
      <c r="F1379" s="340" t="s">
        <v>367</v>
      </c>
      <c r="G1379" s="340" t="s">
        <v>169</v>
      </c>
      <c r="H1379" s="340">
        <v>51.783189</v>
      </c>
      <c r="I1379" s="340">
        <v>-119.317903</v>
      </c>
      <c r="J1379" s="340" t="s">
        <v>1591</v>
      </c>
      <c r="K1379" s="340" t="s">
        <v>3972</v>
      </c>
      <c r="L1379" s="348" t="s">
        <v>103</v>
      </c>
      <c r="M1379" s="340"/>
      <c r="N1379" s="340"/>
      <c r="O1379" s="340"/>
    </row>
    <row r="1380" spans="2:15" x14ac:dyDescent="0.25">
      <c r="B1380" s="340">
        <v>64142</v>
      </c>
      <c r="C1380" s="340" t="s">
        <v>3973</v>
      </c>
      <c r="D1380" s="340" t="s">
        <v>1590</v>
      </c>
      <c r="E1380" s="349" t="str">
        <f>HYPERLINK(Table20[[#This Row],[Map Link]],Table20[[#This Row],[Map Text]])</f>
        <v>Open Map</v>
      </c>
      <c r="F1380" s="340" t="s">
        <v>212</v>
      </c>
      <c r="G1380" s="340" t="s">
        <v>213</v>
      </c>
      <c r="H1380" s="340">
        <v>49.123888999999998</v>
      </c>
      <c r="I1380" s="340">
        <v>-122.101111</v>
      </c>
      <c r="J1380" s="340" t="s">
        <v>1591</v>
      </c>
      <c r="K1380" s="340" t="s">
        <v>3974</v>
      </c>
      <c r="L1380" s="348" t="s">
        <v>181</v>
      </c>
      <c r="M1380" s="340"/>
      <c r="N1380" s="340"/>
      <c r="O1380" s="340"/>
    </row>
    <row r="1381" spans="2:15" x14ac:dyDescent="0.25">
      <c r="B1381" s="340">
        <v>64634</v>
      </c>
      <c r="C1381" s="340" t="s">
        <v>3975</v>
      </c>
      <c r="D1381" s="340" t="s">
        <v>1590</v>
      </c>
      <c r="E1381" s="349" t="str">
        <f>HYPERLINK(Table20[[#This Row],[Map Link]],Table20[[#This Row],[Map Text]])</f>
        <v>Open Map</v>
      </c>
      <c r="F1381" s="340" t="s">
        <v>212</v>
      </c>
      <c r="G1381" s="340" t="s">
        <v>213</v>
      </c>
      <c r="H1381" s="340">
        <v>49.399818000000003</v>
      </c>
      <c r="I1381" s="340">
        <v>-121.41791000000001</v>
      </c>
      <c r="J1381" s="340" t="s">
        <v>1591</v>
      </c>
      <c r="K1381" s="340" t="s">
        <v>3976</v>
      </c>
      <c r="L1381" s="348" t="s">
        <v>181</v>
      </c>
      <c r="M1381" s="340"/>
      <c r="N1381" s="340"/>
      <c r="O1381" s="340"/>
    </row>
    <row r="1382" spans="2:15" x14ac:dyDescent="0.25">
      <c r="B1382" s="340">
        <v>38112</v>
      </c>
      <c r="C1382" s="340" t="s">
        <v>465</v>
      </c>
      <c r="D1382" s="340" t="s">
        <v>1036</v>
      </c>
      <c r="E1382" s="349" t="str">
        <f>HYPERLINK(Table20[[#This Row],[Map Link]],Table20[[#This Row],[Map Text]])</f>
        <v>Open Map</v>
      </c>
      <c r="F1382" s="340" t="s">
        <v>367</v>
      </c>
      <c r="G1382" s="340" t="s">
        <v>169</v>
      </c>
      <c r="H1382" s="340">
        <v>50.649838000000003</v>
      </c>
      <c r="I1382" s="340">
        <v>-120.167901</v>
      </c>
      <c r="J1382" s="340" t="s">
        <v>1591</v>
      </c>
      <c r="K1382" s="340" t="s">
        <v>3977</v>
      </c>
      <c r="L1382" s="348" t="s">
        <v>103</v>
      </c>
      <c r="M1382" s="340"/>
      <c r="N1382" s="340"/>
      <c r="O1382" s="340"/>
    </row>
    <row r="1383" spans="2:15" x14ac:dyDescent="0.25">
      <c r="B1383" s="340">
        <v>59020</v>
      </c>
      <c r="C1383" s="340" t="s">
        <v>481</v>
      </c>
      <c r="D1383" s="340" t="s">
        <v>1728</v>
      </c>
      <c r="E1383" s="349" t="str">
        <f>HYPERLINK(Table20[[#This Row],[Map Link]],Table20[[#This Row],[Map Text]])</f>
        <v>Open Map</v>
      </c>
      <c r="F1383" s="340" t="s">
        <v>367</v>
      </c>
      <c r="G1383" s="340" t="s">
        <v>169</v>
      </c>
      <c r="H1383" s="340">
        <v>51.179721999999998</v>
      </c>
      <c r="I1383" s="340">
        <v>-120.123611</v>
      </c>
      <c r="J1383" s="340" t="s">
        <v>1591</v>
      </c>
      <c r="K1383" s="340" t="s">
        <v>3978</v>
      </c>
      <c r="L1383" s="348" t="s">
        <v>103</v>
      </c>
      <c r="M1383" s="340"/>
      <c r="N1383" s="340"/>
      <c r="O1383" s="340"/>
    </row>
    <row r="1384" spans="2:15" x14ac:dyDescent="0.25">
      <c r="B1384" s="340">
        <v>65673</v>
      </c>
      <c r="C1384" s="340" t="s">
        <v>3979</v>
      </c>
      <c r="D1384" s="340" t="s">
        <v>1590</v>
      </c>
      <c r="E1384" s="349" t="str">
        <f>HYPERLINK(Table20[[#This Row],[Map Link]],Table20[[#This Row],[Map Text]])</f>
        <v>Open Map</v>
      </c>
      <c r="F1384" s="340" t="s">
        <v>367</v>
      </c>
      <c r="G1384" s="340" t="s">
        <v>169</v>
      </c>
      <c r="H1384" s="340">
        <v>51.183176000000003</v>
      </c>
      <c r="I1384" s="340">
        <v>-120.117914</v>
      </c>
      <c r="J1384" s="340" t="s">
        <v>1591</v>
      </c>
      <c r="K1384" s="340" t="s">
        <v>3980</v>
      </c>
      <c r="L1384" s="348" t="s">
        <v>181</v>
      </c>
      <c r="M1384" s="340"/>
      <c r="N1384" s="340"/>
      <c r="O1384" s="340"/>
    </row>
    <row r="1385" spans="2:15" x14ac:dyDescent="0.25">
      <c r="B1385" s="340">
        <v>11700</v>
      </c>
      <c r="C1385" s="340" t="s">
        <v>3981</v>
      </c>
      <c r="D1385" s="340" t="s">
        <v>1036</v>
      </c>
      <c r="E1385" s="349" t="str">
        <f>HYPERLINK(Table20[[#This Row],[Map Link]],Table20[[#This Row],[Map Text]])</f>
        <v>Open Map</v>
      </c>
      <c r="F1385" s="340" t="s">
        <v>212</v>
      </c>
      <c r="G1385" s="340" t="s">
        <v>213</v>
      </c>
      <c r="H1385" s="340">
        <v>49.099809999999998</v>
      </c>
      <c r="I1385" s="340">
        <v>-122.101257</v>
      </c>
      <c r="J1385" s="340" t="s">
        <v>1591</v>
      </c>
      <c r="K1385" s="340" t="s">
        <v>3982</v>
      </c>
      <c r="L1385" s="348" t="s">
        <v>103</v>
      </c>
      <c r="M1385" s="340"/>
      <c r="N1385" s="340"/>
      <c r="O1385" s="340"/>
    </row>
    <row r="1386" spans="2:15" x14ac:dyDescent="0.25">
      <c r="B1386" s="340">
        <v>12459</v>
      </c>
      <c r="C1386" s="340" t="s">
        <v>3983</v>
      </c>
      <c r="D1386" s="340" t="s">
        <v>1036</v>
      </c>
      <c r="E1386" s="349" t="str">
        <f>HYPERLINK(Table20[[#This Row],[Map Link]],Table20[[#This Row],[Map Text]])</f>
        <v>Open Map</v>
      </c>
      <c r="F1386" s="340" t="s">
        <v>367</v>
      </c>
      <c r="G1386" s="340" t="s">
        <v>169</v>
      </c>
      <c r="H1386" s="340">
        <v>50.716503000000003</v>
      </c>
      <c r="I1386" s="340">
        <v>-120.36790999999999</v>
      </c>
      <c r="J1386" s="340" t="s">
        <v>1591</v>
      </c>
      <c r="K1386" s="340" t="s">
        <v>3984</v>
      </c>
      <c r="L1386" s="348" t="s">
        <v>103</v>
      </c>
      <c r="M1386" s="340"/>
      <c r="N1386" s="340"/>
      <c r="O1386" s="340"/>
    </row>
    <row r="1387" spans="2:15" x14ac:dyDescent="0.25">
      <c r="B1387" s="340">
        <v>12566</v>
      </c>
      <c r="C1387" s="340" t="s">
        <v>359</v>
      </c>
      <c r="D1387" s="340" t="s">
        <v>1597</v>
      </c>
      <c r="E1387" s="349" t="str">
        <f>HYPERLINK(Table20[[#This Row],[Map Link]],Table20[[#This Row],[Map Text]])</f>
        <v>Open Map</v>
      </c>
      <c r="F1387" s="340" t="s">
        <v>212</v>
      </c>
      <c r="G1387" s="340" t="s">
        <v>213</v>
      </c>
      <c r="H1387" s="340">
        <v>49.533149000000002</v>
      </c>
      <c r="I1387" s="340">
        <v>-121.751257</v>
      </c>
      <c r="J1387" s="340" t="s">
        <v>1591</v>
      </c>
      <c r="K1387" s="340" t="s">
        <v>3985</v>
      </c>
      <c r="L1387" s="348" t="s">
        <v>103</v>
      </c>
      <c r="M1387" s="340"/>
      <c r="N1387" s="340"/>
      <c r="O1387" s="340"/>
    </row>
    <row r="1388" spans="2:15" x14ac:dyDescent="0.25">
      <c r="B1388" s="340">
        <v>4216</v>
      </c>
      <c r="C1388" s="340" t="s">
        <v>3986</v>
      </c>
      <c r="D1388" s="340" t="s">
        <v>1597</v>
      </c>
      <c r="E1388" s="349" t="str">
        <f>HYPERLINK(Table20[[#This Row],[Map Link]],Table20[[#This Row],[Map Text]])</f>
        <v>Open Map</v>
      </c>
      <c r="F1388" s="340" t="s">
        <v>367</v>
      </c>
      <c r="G1388" s="340" t="s">
        <v>169</v>
      </c>
      <c r="H1388" s="340">
        <v>50.583170000000003</v>
      </c>
      <c r="I1388" s="340">
        <v>-120.25123600000001</v>
      </c>
      <c r="J1388" s="340" t="s">
        <v>1591</v>
      </c>
      <c r="K1388" s="340" t="s">
        <v>3987</v>
      </c>
      <c r="L1388" s="348" t="s">
        <v>103</v>
      </c>
      <c r="M1388" s="340"/>
      <c r="N1388" s="340"/>
      <c r="O1388" s="340"/>
    </row>
    <row r="1389" spans="2:15" x14ac:dyDescent="0.25">
      <c r="B1389" s="340">
        <v>4271</v>
      </c>
      <c r="C1389" s="340" t="s">
        <v>3988</v>
      </c>
      <c r="D1389" s="340" t="s">
        <v>1036</v>
      </c>
      <c r="E1389" s="349" t="str">
        <f>HYPERLINK(Table20[[#This Row],[Map Link]],Table20[[#This Row],[Map Text]])</f>
        <v>Open Map</v>
      </c>
      <c r="F1389" s="340" t="s">
        <v>367</v>
      </c>
      <c r="G1389" s="340" t="s">
        <v>169</v>
      </c>
      <c r="H1389" s="340">
        <v>50.566504999999999</v>
      </c>
      <c r="I1389" s="340">
        <v>-120.084563</v>
      </c>
      <c r="J1389" s="340" t="s">
        <v>1591</v>
      </c>
      <c r="K1389" s="340" t="s">
        <v>3989</v>
      </c>
      <c r="L1389" s="348" t="s">
        <v>103</v>
      </c>
      <c r="M1389" s="340"/>
      <c r="N1389" s="340"/>
      <c r="O1389" s="340"/>
    </row>
    <row r="1390" spans="2:15" x14ac:dyDescent="0.25">
      <c r="B1390" s="340">
        <v>5087</v>
      </c>
      <c r="C1390" s="340" t="s">
        <v>487</v>
      </c>
      <c r="D1390" s="340" t="s">
        <v>1036</v>
      </c>
      <c r="E1390" s="349" t="str">
        <f>HYPERLINK(Table20[[#This Row],[Map Link]],Table20[[#This Row],[Map Text]])</f>
        <v>Open Map</v>
      </c>
      <c r="F1390" s="340" t="s">
        <v>367</v>
      </c>
      <c r="G1390" s="340" t="s">
        <v>169</v>
      </c>
      <c r="H1390" s="340">
        <v>51.599848000000001</v>
      </c>
      <c r="I1390" s="340">
        <v>-119.917918</v>
      </c>
      <c r="J1390" s="340" t="s">
        <v>1591</v>
      </c>
      <c r="K1390" s="340" t="s">
        <v>3990</v>
      </c>
      <c r="L1390" s="348" t="s">
        <v>103</v>
      </c>
      <c r="M1390" s="340"/>
      <c r="N1390" s="340"/>
      <c r="O1390" s="340"/>
    </row>
    <row r="1391" spans="2:15" x14ac:dyDescent="0.25">
      <c r="B1391" s="340">
        <v>5689</v>
      </c>
      <c r="C1391" s="340" t="s">
        <v>477</v>
      </c>
      <c r="D1391" s="340" t="s">
        <v>1036</v>
      </c>
      <c r="E1391" s="349" t="str">
        <f>HYPERLINK(Table20[[#This Row],[Map Link]],Table20[[#This Row],[Map Text]])</f>
        <v>Open Map</v>
      </c>
      <c r="F1391" s="340" t="s">
        <v>367</v>
      </c>
      <c r="G1391" s="340" t="s">
        <v>169</v>
      </c>
      <c r="H1391" s="340">
        <v>50.933172999999996</v>
      </c>
      <c r="I1391" s="340">
        <v>-120.251245</v>
      </c>
      <c r="J1391" s="340" t="s">
        <v>1591</v>
      </c>
      <c r="K1391" s="340" t="s">
        <v>3991</v>
      </c>
      <c r="L1391" s="348" t="s">
        <v>103</v>
      </c>
      <c r="M1391" s="340"/>
      <c r="N1391" s="340"/>
      <c r="O1391" s="340"/>
    </row>
    <row r="1392" spans="2:15" x14ac:dyDescent="0.25">
      <c r="B1392" s="340">
        <v>35873</v>
      </c>
      <c r="C1392" s="340" t="s">
        <v>3992</v>
      </c>
      <c r="D1392" s="340" t="s">
        <v>1597</v>
      </c>
      <c r="E1392" s="349" t="str">
        <f>HYPERLINK(Table20[[#This Row],[Map Link]],Table20[[#This Row],[Map Text]])</f>
        <v>Open Map</v>
      </c>
      <c r="F1392" s="340" t="s">
        <v>367</v>
      </c>
      <c r="G1392" s="340" t="s">
        <v>169</v>
      </c>
      <c r="H1392" s="340">
        <v>50.649836999999998</v>
      </c>
      <c r="I1392" s="340">
        <v>-120.251237</v>
      </c>
      <c r="J1392" s="340" t="s">
        <v>1591</v>
      </c>
      <c r="K1392" s="340" t="s">
        <v>3993</v>
      </c>
      <c r="L1392" s="348" t="s">
        <v>103</v>
      </c>
      <c r="M1392" s="340"/>
      <c r="N1392" s="340"/>
      <c r="O1392" s="340"/>
    </row>
    <row r="1393" spans="2:15" x14ac:dyDescent="0.25">
      <c r="B1393" s="340">
        <v>28647</v>
      </c>
      <c r="C1393" s="340" t="s">
        <v>486</v>
      </c>
      <c r="D1393" s="340" t="s">
        <v>1036</v>
      </c>
      <c r="E1393" s="349" t="str">
        <f>HYPERLINK(Table20[[#This Row],[Map Link]],Table20[[#This Row],[Map Text]])</f>
        <v>Open Map</v>
      </c>
      <c r="F1393" s="340" t="s">
        <v>367</v>
      </c>
      <c r="G1393" s="340" t="s">
        <v>169</v>
      </c>
      <c r="H1393" s="340">
        <v>51.609721999999998</v>
      </c>
      <c r="I1393" s="340">
        <v>-120.108889</v>
      </c>
      <c r="J1393" s="340" t="s">
        <v>1591</v>
      </c>
      <c r="K1393" s="340" t="s">
        <v>3994</v>
      </c>
      <c r="L1393" s="348" t="s">
        <v>103</v>
      </c>
      <c r="M1393" s="340"/>
      <c r="N1393" s="340"/>
      <c r="O1393" s="340"/>
    </row>
    <row r="1394" spans="2:15" x14ac:dyDescent="0.25">
      <c r="B1394" s="340">
        <v>28040</v>
      </c>
      <c r="C1394" s="340" t="s">
        <v>3995</v>
      </c>
      <c r="D1394" s="340" t="s">
        <v>1036</v>
      </c>
      <c r="E1394" s="349" t="str">
        <f>HYPERLINK(Table20[[#This Row],[Map Link]],Table20[[#This Row],[Map Text]])</f>
        <v>Open Map</v>
      </c>
      <c r="F1394" s="340" t="s">
        <v>367</v>
      </c>
      <c r="G1394" s="340" t="s">
        <v>169</v>
      </c>
      <c r="H1394" s="340">
        <v>51.099843</v>
      </c>
      <c r="I1394" s="340">
        <v>-120.01790800000001</v>
      </c>
      <c r="J1394" s="340" t="s">
        <v>1591</v>
      </c>
      <c r="K1394" s="340" t="s">
        <v>3996</v>
      </c>
      <c r="L1394" s="348" t="s">
        <v>103</v>
      </c>
      <c r="M1394" s="340"/>
      <c r="N1394" s="340"/>
      <c r="O1394" s="340"/>
    </row>
    <row r="1395" spans="2:15" x14ac:dyDescent="0.25">
      <c r="B1395" s="340">
        <v>6719</v>
      </c>
      <c r="C1395" s="340" t="s">
        <v>490</v>
      </c>
      <c r="D1395" s="340" t="s">
        <v>1036</v>
      </c>
      <c r="E1395" s="349" t="str">
        <f>HYPERLINK(Table20[[#This Row],[Map Link]],Table20[[#This Row],[Map Text]])</f>
        <v>Open Map</v>
      </c>
      <c r="F1395" s="340" t="s">
        <v>367</v>
      </c>
      <c r="G1395" s="340" t="s">
        <v>169</v>
      </c>
      <c r="H1395" s="340">
        <v>52.099859000000002</v>
      </c>
      <c r="I1395" s="340">
        <v>-119.301244</v>
      </c>
      <c r="J1395" s="340" t="s">
        <v>1591</v>
      </c>
      <c r="K1395" s="340" t="s">
        <v>3997</v>
      </c>
      <c r="L1395" s="348" t="s">
        <v>103</v>
      </c>
      <c r="M1395" s="340"/>
      <c r="N1395" s="340"/>
      <c r="O1395" s="340"/>
    </row>
    <row r="1396" spans="2:15" x14ac:dyDescent="0.25">
      <c r="B1396" s="340">
        <v>53202</v>
      </c>
      <c r="C1396" s="340" t="s">
        <v>1004</v>
      </c>
      <c r="D1396" s="340" t="s">
        <v>1036</v>
      </c>
      <c r="E1396" s="349" t="str">
        <f>HYPERLINK(Table20[[#This Row],[Map Link]],Table20[[#This Row],[Map Text]])</f>
        <v>Open Map</v>
      </c>
      <c r="F1396" s="340" t="s">
        <v>212</v>
      </c>
      <c r="G1396" s="340" t="s">
        <v>213</v>
      </c>
      <c r="H1396" s="340">
        <v>49.965097999999998</v>
      </c>
      <c r="I1396" s="340">
        <v>-121.484593</v>
      </c>
      <c r="J1396" s="340" t="s">
        <v>1591</v>
      </c>
      <c r="K1396" s="340" t="s">
        <v>3998</v>
      </c>
      <c r="L1396" s="348" t="s">
        <v>103</v>
      </c>
      <c r="M1396" s="340"/>
      <c r="N1396" s="340"/>
      <c r="O1396" s="340"/>
    </row>
    <row r="1397" spans="2:15" x14ac:dyDescent="0.25">
      <c r="B1397" s="340">
        <v>65631</v>
      </c>
      <c r="C1397" s="340" t="s">
        <v>3999</v>
      </c>
      <c r="D1397" s="340" t="s">
        <v>1590</v>
      </c>
      <c r="E1397" s="349" t="str">
        <f>HYPERLINK(Table20[[#This Row],[Map Link]],Table20[[#This Row],[Map Text]])</f>
        <v>Open Map</v>
      </c>
      <c r="F1397" s="340" t="s">
        <v>212</v>
      </c>
      <c r="G1397" s="340" t="s">
        <v>213</v>
      </c>
      <c r="H1397" s="340">
        <v>49.988889</v>
      </c>
      <c r="I1397" s="340">
        <v>-121.490278</v>
      </c>
      <c r="J1397" s="340" t="s">
        <v>1591</v>
      </c>
      <c r="K1397" s="340" t="s">
        <v>4000</v>
      </c>
      <c r="L1397" s="348" t="s">
        <v>181</v>
      </c>
      <c r="M1397" s="340"/>
      <c r="N1397" s="340"/>
      <c r="O1397" s="340"/>
    </row>
    <row r="1398" spans="2:15" x14ac:dyDescent="0.25">
      <c r="B1398" s="340">
        <v>65586</v>
      </c>
      <c r="C1398" s="340" t="s">
        <v>4001</v>
      </c>
      <c r="D1398" s="340" t="s">
        <v>1590</v>
      </c>
      <c r="E1398" s="349" t="str">
        <f>HYPERLINK(Table20[[#This Row],[Map Link]],Table20[[#This Row],[Map Text]])</f>
        <v>Open Map</v>
      </c>
      <c r="F1398" s="340" t="s">
        <v>212</v>
      </c>
      <c r="G1398" s="340" t="s">
        <v>213</v>
      </c>
      <c r="H1398" s="340">
        <v>49.966487000000001</v>
      </c>
      <c r="I1398" s="340">
        <v>-121.484593</v>
      </c>
      <c r="J1398" s="340" t="s">
        <v>1591</v>
      </c>
      <c r="K1398" s="340" t="s">
        <v>4002</v>
      </c>
      <c r="L1398" s="348" t="s">
        <v>181</v>
      </c>
      <c r="M1398" s="340"/>
      <c r="N1398" s="340"/>
      <c r="O1398" s="340"/>
    </row>
    <row r="1399" spans="2:15" x14ac:dyDescent="0.25">
      <c r="B1399" s="340">
        <v>65585</v>
      </c>
      <c r="C1399" s="340" t="s">
        <v>4003</v>
      </c>
      <c r="D1399" s="340" t="s">
        <v>1590</v>
      </c>
      <c r="E1399" s="349" t="str">
        <f>HYPERLINK(Table20[[#This Row],[Map Link]],Table20[[#This Row],[Map Text]])</f>
        <v>Open Map</v>
      </c>
      <c r="F1399" s="340" t="s">
        <v>212</v>
      </c>
      <c r="G1399" s="340" t="s">
        <v>213</v>
      </c>
      <c r="H1399" s="340">
        <v>49.969265</v>
      </c>
      <c r="I1399" s="340">
        <v>-121.497094</v>
      </c>
      <c r="J1399" s="340" t="s">
        <v>1591</v>
      </c>
      <c r="K1399" s="340" t="s">
        <v>4004</v>
      </c>
      <c r="L1399" s="348" t="s">
        <v>181</v>
      </c>
      <c r="M1399" s="340"/>
      <c r="N1399" s="340"/>
      <c r="O1399" s="340"/>
    </row>
    <row r="1400" spans="2:15" x14ac:dyDescent="0.25">
      <c r="B1400" s="340">
        <v>65584</v>
      </c>
      <c r="C1400" s="340" t="s">
        <v>4005</v>
      </c>
      <c r="D1400" s="340" t="s">
        <v>1590</v>
      </c>
      <c r="E1400" s="349" t="str">
        <f>HYPERLINK(Table20[[#This Row],[Map Link]],Table20[[#This Row],[Map Text]])</f>
        <v>Open Map</v>
      </c>
      <c r="F1400" s="340" t="s">
        <v>212</v>
      </c>
      <c r="G1400" s="340" t="s">
        <v>213</v>
      </c>
      <c r="H1400" s="340">
        <v>49.966487000000001</v>
      </c>
      <c r="I1400" s="340">
        <v>-121.484593</v>
      </c>
      <c r="J1400" s="340" t="s">
        <v>1591</v>
      </c>
      <c r="K1400" s="340" t="s">
        <v>4006</v>
      </c>
      <c r="L1400" s="348" t="s">
        <v>181</v>
      </c>
      <c r="M1400" s="340"/>
      <c r="N1400" s="340"/>
      <c r="O1400" s="340"/>
    </row>
    <row r="1401" spans="2:15" x14ac:dyDescent="0.25">
      <c r="B1401" s="340">
        <v>65638</v>
      </c>
      <c r="C1401" s="340" t="s">
        <v>4007</v>
      </c>
      <c r="D1401" s="340" t="s">
        <v>1590</v>
      </c>
      <c r="E1401" s="349" t="str">
        <f>HYPERLINK(Table20[[#This Row],[Map Link]],Table20[[#This Row],[Map Text]])</f>
        <v>Open Map</v>
      </c>
      <c r="F1401" s="340" t="s">
        <v>212</v>
      </c>
      <c r="G1401" s="340" t="s">
        <v>213</v>
      </c>
      <c r="H1401" s="340">
        <v>49.99982</v>
      </c>
      <c r="I1401" s="340">
        <v>-121.501261</v>
      </c>
      <c r="J1401" s="340" t="s">
        <v>1591</v>
      </c>
      <c r="K1401" s="340" t="s">
        <v>4008</v>
      </c>
      <c r="L1401" s="348" t="s">
        <v>181</v>
      </c>
      <c r="M1401" s="340"/>
      <c r="N1401" s="340"/>
      <c r="O1401" s="340"/>
    </row>
    <row r="1402" spans="2:15" x14ac:dyDescent="0.25">
      <c r="B1402" s="340">
        <v>65639</v>
      </c>
      <c r="C1402" s="340" t="s">
        <v>4009</v>
      </c>
      <c r="D1402" s="340" t="s">
        <v>1590</v>
      </c>
      <c r="E1402" s="349" t="str">
        <f>HYPERLINK(Table20[[#This Row],[Map Link]],Table20[[#This Row],[Map Text]])</f>
        <v>Open Map</v>
      </c>
      <c r="F1402" s="340" t="s">
        <v>212</v>
      </c>
      <c r="G1402" s="340" t="s">
        <v>213</v>
      </c>
      <c r="H1402" s="340">
        <v>50.016486999999998</v>
      </c>
      <c r="I1402" s="340">
        <v>-121.517929</v>
      </c>
      <c r="J1402" s="340" t="s">
        <v>1591</v>
      </c>
      <c r="K1402" s="340" t="s">
        <v>4010</v>
      </c>
      <c r="L1402" s="348" t="s">
        <v>181</v>
      </c>
      <c r="M1402" s="340"/>
      <c r="N1402" s="340"/>
      <c r="O1402" s="340"/>
    </row>
    <row r="1403" spans="2:15" x14ac:dyDescent="0.25">
      <c r="B1403" s="340">
        <v>65642</v>
      </c>
      <c r="C1403" s="340" t="s">
        <v>4011</v>
      </c>
      <c r="D1403" s="340" t="s">
        <v>1590</v>
      </c>
      <c r="E1403" s="349" t="str">
        <f>HYPERLINK(Table20[[#This Row],[Map Link]],Table20[[#This Row],[Map Text]])</f>
        <v>Open Map</v>
      </c>
      <c r="F1403" s="340" t="s">
        <v>212</v>
      </c>
      <c r="G1403" s="340" t="s">
        <v>213</v>
      </c>
      <c r="H1403" s="340">
        <v>50.049819999999997</v>
      </c>
      <c r="I1403" s="340">
        <v>-121.53459700000001</v>
      </c>
      <c r="J1403" s="340" t="s">
        <v>1591</v>
      </c>
      <c r="K1403" s="340" t="s">
        <v>4012</v>
      </c>
      <c r="L1403" s="348" t="s">
        <v>181</v>
      </c>
      <c r="M1403" s="340"/>
      <c r="N1403" s="340"/>
      <c r="O1403" s="340"/>
    </row>
    <row r="1404" spans="2:15" x14ac:dyDescent="0.25">
      <c r="B1404" s="340">
        <v>38322</v>
      </c>
      <c r="C1404" s="340" t="s">
        <v>366</v>
      </c>
      <c r="D1404" s="340" t="s">
        <v>1036</v>
      </c>
      <c r="E1404" s="349" t="str">
        <f>HYPERLINK(Table20[[#This Row],[Map Link]],Table20[[#This Row],[Map Text]])</f>
        <v>Open Map</v>
      </c>
      <c r="F1404" s="340" t="s">
        <v>212</v>
      </c>
      <c r="G1404" s="340" t="s">
        <v>213</v>
      </c>
      <c r="H1404" s="340">
        <v>49.866486999999999</v>
      </c>
      <c r="I1404" s="340">
        <v>-121.434589</v>
      </c>
      <c r="J1404" s="340" t="s">
        <v>1591</v>
      </c>
      <c r="K1404" s="340" t="s">
        <v>4013</v>
      </c>
      <c r="L1404" s="348" t="s">
        <v>103</v>
      </c>
      <c r="M1404" s="340"/>
      <c r="N1404" s="340"/>
      <c r="O1404" s="340"/>
    </row>
    <row r="1405" spans="2:15" x14ac:dyDescent="0.25">
      <c r="B1405" s="340">
        <v>65625</v>
      </c>
      <c r="C1405" s="340" t="s">
        <v>4014</v>
      </c>
      <c r="D1405" s="340" t="s">
        <v>1590</v>
      </c>
      <c r="E1405" s="349" t="str">
        <f>HYPERLINK(Table20[[#This Row],[Map Link]],Table20[[#This Row],[Map Text]])</f>
        <v>Open Map</v>
      </c>
      <c r="F1405" s="340" t="s">
        <v>212</v>
      </c>
      <c r="G1405" s="340" t="s">
        <v>213</v>
      </c>
      <c r="H1405" s="340">
        <v>49.849820999999999</v>
      </c>
      <c r="I1405" s="340">
        <v>-121.40125399999999</v>
      </c>
      <c r="J1405" s="340" t="s">
        <v>1591</v>
      </c>
      <c r="K1405" s="340" t="s">
        <v>4015</v>
      </c>
      <c r="L1405" s="348" t="s">
        <v>181</v>
      </c>
      <c r="M1405" s="340"/>
      <c r="N1405" s="340"/>
      <c r="O1405" s="340"/>
    </row>
    <row r="1406" spans="2:15" x14ac:dyDescent="0.25">
      <c r="B1406" s="340">
        <v>65628</v>
      </c>
      <c r="C1406" s="340" t="s">
        <v>4016</v>
      </c>
      <c r="D1406" s="340" t="s">
        <v>1590</v>
      </c>
      <c r="E1406" s="349" t="str">
        <f>HYPERLINK(Table20[[#This Row],[Map Link]],Table20[[#This Row],[Map Text]])</f>
        <v>Open Map</v>
      </c>
      <c r="F1406" s="340" t="s">
        <v>212</v>
      </c>
      <c r="G1406" s="340" t="s">
        <v>213</v>
      </c>
      <c r="H1406" s="340">
        <v>49.816485999999998</v>
      </c>
      <c r="I1406" s="340">
        <v>-121.451255</v>
      </c>
      <c r="J1406" s="340" t="s">
        <v>1591</v>
      </c>
      <c r="K1406" s="340" t="s">
        <v>4017</v>
      </c>
      <c r="L1406" s="348" t="s">
        <v>181</v>
      </c>
      <c r="M1406" s="340"/>
      <c r="N1406" s="340"/>
      <c r="O1406" s="340"/>
    </row>
    <row r="1407" spans="2:15" x14ac:dyDescent="0.25">
      <c r="B1407" s="340">
        <v>65633</v>
      </c>
      <c r="C1407" s="340" t="s">
        <v>4018</v>
      </c>
      <c r="D1407" s="340" t="s">
        <v>1590</v>
      </c>
      <c r="E1407" s="349" t="str">
        <f>HYPERLINK(Table20[[#This Row],[Map Link]],Table20[[#This Row],[Map Text]])</f>
        <v>Open Map</v>
      </c>
      <c r="F1407" s="340" t="s">
        <v>212</v>
      </c>
      <c r="G1407" s="340" t="s">
        <v>213</v>
      </c>
      <c r="H1407" s="340">
        <v>49.816487000000002</v>
      </c>
      <c r="I1407" s="340">
        <v>-121.41792</v>
      </c>
      <c r="J1407" s="340" t="s">
        <v>1591</v>
      </c>
      <c r="K1407" s="340" t="s">
        <v>4019</v>
      </c>
      <c r="L1407" s="348" t="s">
        <v>181</v>
      </c>
      <c r="M1407" s="340"/>
      <c r="N1407" s="340"/>
      <c r="O1407" s="340"/>
    </row>
    <row r="1408" spans="2:15" x14ac:dyDescent="0.25">
      <c r="B1408" s="340">
        <v>65623</v>
      </c>
      <c r="C1408" s="340" t="s">
        <v>4020</v>
      </c>
      <c r="D1408" s="340" t="s">
        <v>1590</v>
      </c>
      <c r="E1408" s="349" t="str">
        <f>HYPERLINK(Table20[[#This Row],[Map Link]],Table20[[#This Row],[Map Text]])</f>
        <v>Open Map</v>
      </c>
      <c r="F1408" s="340" t="s">
        <v>212</v>
      </c>
      <c r="G1408" s="340" t="s">
        <v>213</v>
      </c>
      <c r="H1408" s="340">
        <v>49.849820000000001</v>
      </c>
      <c r="I1408" s="340">
        <v>-121.43458800000001</v>
      </c>
      <c r="J1408" s="340" t="s">
        <v>1591</v>
      </c>
      <c r="K1408" s="340" t="s">
        <v>4021</v>
      </c>
      <c r="L1408" s="348" t="s">
        <v>181</v>
      </c>
      <c r="M1408" s="340"/>
      <c r="N1408" s="340"/>
      <c r="O1408" s="340"/>
    </row>
    <row r="1409" spans="2:15" x14ac:dyDescent="0.25">
      <c r="B1409" s="340">
        <v>65626</v>
      </c>
      <c r="C1409" s="340" t="s">
        <v>4022</v>
      </c>
      <c r="D1409" s="340" t="s">
        <v>1590</v>
      </c>
      <c r="E1409" s="349" t="str">
        <f>HYPERLINK(Table20[[#This Row],[Map Link]],Table20[[#This Row],[Map Text]])</f>
        <v>Open Map</v>
      </c>
      <c r="F1409" s="340" t="s">
        <v>212</v>
      </c>
      <c r="G1409" s="340" t="s">
        <v>213</v>
      </c>
      <c r="H1409" s="340">
        <v>49.866486999999999</v>
      </c>
      <c r="I1409" s="340">
        <v>-121.434589</v>
      </c>
      <c r="J1409" s="340" t="s">
        <v>1591</v>
      </c>
      <c r="K1409" s="340" t="s">
        <v>4023</v>
      </c>
      <c r="L1409" s="348" t="s">
        <v>181</v>
      </c>
      <c r="M1409" s="340"/>
      <c r="N1409" s="340"/>
      <c r="O1409" s="340"/>
    </row>
    <row r="1410" spans="2:15" x14ac:dyDescent="0.25">
      <c r="B1410" s="340">
        <v>65671</v>
      </c>
      <c r="C1410" s="340" t="s">
        <v>4024</v>
      </c>
      <c r="D1410" s="340" t="s">
        <v>1590</v>
      </c>
      <c r="E1410" s="349" t="str">
        <f>HYPERLINK(Table20[[#This Row],[Map Link]],Table20[[#This Row],[Map Text]])</f>
        <v>Open Map</v>
      </c>
      <c r="F1410" s="340" t="s">
        <v>367</v>
      </c>
      <c r="G1410" s="340" t="s">
        <v>169</v>
      </c>
      <c r="H1410" s="340">
        <v>51.466510999999997</v>
      </c>
      <c r="I1410" s="340">
        <v>-120.13458900000001</v>
      </c>
      <c r="J1410" s="340" t="s">
        <v>1591</v>
      </c>
      <c r="K1410" s="340" t="s">
        <v>4025</v>
      </c>
      <c r="L1410" s="348" t="s">
        <v>181</v>
      </c>
      <c r="M1410" s="340"/>
      <c r="N1410" s="340"/>
      <c r="O1410" s="340"/>
    </row>
    <row r="1411" spans="2:15" x14ac:dyDescent="0.25">
      <c r="B1411" s="340">
        <v>580</v>
      </c>
      <c r="C1411" s="340" t="s">
        <v>4026</v>
      </c>
      <c r="D1411" s="340" t="s">
        <v>1036</v>
      </c>
      <c r="E1411" s="349" t="str">
        <f>HYPERLINK(Table20[[#This Row],[Map Link]],Table20[[#This Row],[Map Text]])</f>
        <v>Open Map</v>
      </c>
      <c r="F1411" s="340" t="s">
        <v>212</v>
      </c>
      <c r="G1411" s="340" t="s">
        <v>213</v>
      </c>
      <c r="H1411" s="340">
        <v>49.099806999999998</v>
      </c>
      <c r="I1411" s="340">
        <v>-122.417934</v>
      </c>
      <c r="J1411" s="340" t="s">
        <v>1591</v>
      </c>
      <c r="K1411" s="340" t="s">
        <v>4027</v>
      </c>
      <c r="L1411" s="348" t="s">
        <v>103</v>
      </c>
      <c r="M1411" s="340"/>
      <c r="N1411" s="340"/>
      <c r="O1411" s="340"/>
    </row>
    <row r="1412" spans="2:15" x14ac:dyDescent="0.25">
      <c r="B1412" s="340">
        <v>34731</v>
      </c>
      <c r="C1412" s="340" t="s">
        <v>4028</v>
      </c>
      <c r="D1412" s="340" t="s">
        <v>1036</v>
      </c>
      <c r="E1412" s="349" t="str">
        <f>HYPERLINK(Table20[[#This Row],[Map Link]],Table20[[#This Row],[Map Text]])</f>
        <v>Open Map</v>
      </c>
      <c r="F1412" s="340" t="s">
        <v>212</v>
      </c>
      <c r="G1412" s="340" t="s">
        <v>213</v>
      </c>
      <c r="H1412" s="340">
        <v>49.183148000000003</v>
      </c>
      <c r="I1412" s="340">
        <v>-121.73458100000001</v>
      </c>
      <c r="J1412" s="340" t="s">
        <v>1591</v>
      </c>
      <c r="K1412" s="340" t="s">
        <v>4029</v>
      </c>
      <c r="L1412" s="348" t="s">
        <v>103</v>
      </c>
      <c r="M1412" s="340"/>
      <c r="N1412" s="340"/>
      <c r="O1412" s="340"/>
    </row>
    <row r="1413" spans="2:15" x14ac:dyDescent="0.25">
      <c r="B1413" s="340">
        <v>791</v>
      </c>
      <c r="C1413" s="340" t="s">
        <v>4030</v>
      </c>
      <c r="D1413" s="340" t="s">
        <v>1036</v>
      </c>
      <c r="E1413" s="349" t="str">
        <f>HYPERLINK(Table20[[#This Row],[Map Link]],Table20[[#This Row],[Map Text]])</f>
        <v>Open Map</v>
      </c>
      <c r="F1413" s="340" t="s">
        <v>367</v>
      </c>
      <c r="G1413" s="340" t="s">
        <v>169</v>
      </c>
      <c r="H1413" s="340">
        <v>50.499836000000002</v>
      </c>
      <c r="I1413" s="340">
        <v>-120.30123500000001</v>
      </c>
      <c r="J1413" s="340" t="s">
        <v>1591</v>
      </c>
      <c r="K1413" s="340" t="s">
        <v>4031</v>
      </c>
      <c r="L1413" s="348" t="s">
        <v>103</v>
      </c>
      <c r="M1413" s="340"/>
      <c r="N1413" s="340"/>
      <c r="O1413" s="340"/>
    </row>
    <row r="1414" spans="2:15" x14ac:dyDescent="0.25">
      <c r="B1414" s="340">
        <v>9883</v>
      </c>
      <c r="C1414" s="340" t="s">
        <v>4032</v>
      </c>
      <c r="D1414" s="340" t="s">
        <v>1036</v>
      </c>
      <c r="E1414" s="349" t="str">
        <f>HYPERLINK(Table20[[#This Row],[Map Link]],Table20[[#This Row],[Map Text]])</f>
        <v>Open Map</v>
      </c>
      <c r="F1414" s="340" t="s">
        <v>367</v>
      </c>
      <c r="G1414" s="340" t="s">
        <v>169</v>
      </c>
      <c r="H1414" s="340">
        <v>50.699835999999998</v>
      </c>
      <c r="I1414" s="340">
        <v>-120.417911</v>
      </c>
      <c r="J1414" s="340" t="s">
        <v>1591</v>
      </c>
      <c r="K1414" s="340" t="s">
        <v>4033</v>
      </c>
      <c r="L1414" s="348" t="s">
        <v>103</v>
      </c>
      <c r="M1414" s="340"/>
      <c r="N1414" s="340"/>
      <c r="O1414" s="340"/>
    </row>
    <row r="1415" spans="2:15" x14ac:dyDescent="0.25">
      <c r="B1415" s="340">
        <v>1131</v>
      </c>
      <c r="C1415" s="340" t="s">
        <v>384</v>
      </c>
      <c r="D1415" s="340" t="s">
        <v>1597</v>
      </c>
      <c r="E1415" s="349" t="str">
        <f>HYPERLINK(Table20[[#This Row],[Map Link]],Table20[[#This Row],[Map Text]])</f>
        <v>Open Map</v>
      </c>
      <c r="F1415" s="340" t="s">
        <v>367</v>
      </c>
      <c r="G1415" s="340" t="s">
        <v>169</v>
      </c>
      <c r="H1415" s="340">
        <v>49.817881999999997</v>
      </c>
      <c r="I1415" s="340">
        <v>-120.87623600000001</v>
      </c>
      <c r="J1415" s="340" t="s">
        <v>1591</v>
      </c>
      <c r="K1415" s="340" t="s">
        <v>4034</v>
      </c>
      <c r="L1415" s="348" t="s">
        <v>103</v>
      </c>
      <c r="M1415" s="340"/>
      <c r="N1415" s="340"/>
      <c r="O1415" s="340"/>
    </row>
    <row r="1416" spans="2:15" x14ac:dyDescent="0.25">
      <c r="B1416" s="340">
        <v>65636</v>
      </c>
      <c r="C1416" s="340" t="s">
        <v>4035</v>
      </c>
      <c r="D1416" s="340" t="s">
        <v>1590</v>
      </c>
      <c r="E1416" s="349" t="str">
        <f>HYPERLINK(Table20[[#This Row],[Map Link]],Table20[[#This Row],[Map Text]])</f>
        <v>Open Map</v>
      </c>
      <c r="F1416" s="340" t="s">
        <v>212</v>
      </c>
      <c r="G1416" s="340" t="s">
        <v>213</v>
      </c>
      <c r="H1416" s="340">
        <v>49.916486999999996</v>
      </c>
      <c r="I1416" s="340">
        <v>-121.451257</v>
      </c>
      <c r="J1416" s="340" t="s">
        <v>1591</v>
      </c>
      <c r="K1416" s="340" t="s">
        <v>4036</v>
      </c>
      <c r="L1416" s="348" t="s">
        <v>181</v>
      </c>
      <c r="M1416" s="340"/>
      <c r="N1416" s="340"/>
      <c r="O1416" s="340"/>
    </row>
    <row r="1417" spans="2:15" x14ac:dyDescent="0.25">
      <c r="B1417" s="340">
        <v>9355</v>
      </c>
      <c r="C1417" s="340" t="s">
        <v>478</v>
      </c>
      <c r="D1417" s="340" t="s">
        <v>1597</v>
      </c>
      <c r="E1417" s="349" t="str">
        <f>HYPERLINK(Table20[[#This Row],[Map Link]],Table20[[#This Row],[Map Text]])</f>
        <v>Open Map</v>
      </c>
      <c r="F1417" s="340" t="s">
        <v>367</v>
      </c>
      <c r="G1417" s="340" t="s">
        <v>169</v>
      </c>
      <c r="H1417" s="340">
        <v>50.949841999999997</v>
      </c>
      <c r="I1417" s="340">
        <v>-120.017904</v>
      </c>
      <c r="J1417" s="340" t="s">
        <v>1591</v>
      </c>
      <c r="K1417" s="340" t="s">
        <v>4037</v>
      </c>
      <c r="L1417" s="348" t="s">
        <v>103</v>
      </c>
      <c r="M1417" s="340"/>
      <c r="N1417" s="340"/>
      <c r="O1417" s="340"/>
    </row>
    <row r="1418" spans="2:15" x14ac:dyDescent="0.25">
      <c r="B1418" s="340">
        <v>10479</v>
      </c>
      <c r="C1418" s="340" t="s">
        <v>463</v>
      </c>
      <c r="D1418" s="340" t="s">
        <v>1597</v>
      </c>
      <c r="E1418" s="349" t="str">
        <f>HYPERLINK(Table20[[#This Row],[Map Link]],Table20[[#This Row],[Map Text]])</f>
        <v>Open Map</v>
      </c>
      <c r="F1418" s="340" t="s">
        <v>367</v>
      </c>
      <c r="G1418" s="340" t="s">
        <v>169</v>
      </c>
      <c r="H1418" s="340">
        <v>50.656784000000002</v>
      </c>
      <c r="I1418" s="340">
        <v>-120.081788</v>
      </c>
      <c r="J1418" s="340" t="s">
        <v>1591</v>
      </c>
      <c r="K1418" s="340" t="s">
        <v>4038</v>
      </c>
      <c r="L1418" s="348" t="s">
        <v>103</v>
      </c>
      <c r="M1418" s="340"/>
      <c r="N1418" s="340"/>
      <c r="O1418" s="340"/>
    </row>
    <row r="1419" spans="2:15" x14ac:dyDescent="0.25">
      <c r="B1419" s="340">
        <v>17</v>
      </c>
      <c r="C1419" s="340" t="s">
        <v>4039</v>
      </c>
      <c r="D1419" s="340" t="s">
        <v>1597</v>
      </c>
      <c r="E1419" s="349" t="str">
        <f>HYPERLINK(Table20[[#This Row],[Map Link]],Table20[[#This Row],[Map Text]])</f>
        <v>Open Map</v>
      </c>
      <c r="F1419" s="340" t="s">
        <v>367</v>
      </c>
      <c r="G1419" s="340" t="s">
        <v>169</v>
      </c>
      <c r="H1419" s="340">
        <v>50.149825999999997</v>
      </c>
      <c r="I1419" s="340">
        <v>-121.001249</v>
      </c>
      <c r="J1419" s="340" t="s">
        <v>1591</v>
      </c>
      <c r="K1419" s="340" t="s">
        <v>4040</v>
      </c>
      <c r="L1419" s="348" t="s">
        <v>103</v>
      </c>
      <c r="M1419" s="340"/>
      <c r="N1419" s="340"/>
      <c r="O1419" s="340"/>
    </row>
    <row r="1420" spans="2:15" x14ac:dyDescent="0.25">
      <c r="B1420" s="340">
        <v>39480</v>
      </c>
      <c r="C1420" s="340" t="s">
        <v>4041</v>
      </c>
      <c r="D1420" s="340" t="s">
        <v>1036</v>
      </c>
      <c r="E1420" s="349" t="str">
        <f>HYPERLINK(Table20[[#This Row],[Map Link]],Table20[[#This Row],[Map Text]])</f>
        <v>Open Map</v>
      </c>
      <c r="F1420" s="340" t="s">
        <v>212</v>
      </c>
      <c r="G1420" s="340" t="s">
        <v>213</v>
      </c>
      <c r="H1420" s="340">
        <v>49.916486999999996</v>
      </c>
      <c r="I1420" s="340">
        <v>-121.445702</v>
      </c>
      <c r="J1420" s="340" t="s">
        <v>1591</v>
      </c>
      <c r="K1420" s="340" t="s">
        <v>4042</v>
      </c>
      <c r="L1420" s="348" t="s">
        <v>103</v>
      </c>
      <c r="M1420" s="340"/>
      <c r="N1420" s="340"/>
      <c r="O1420" s="340"/>
    </row>
    <row r="1421" spans="2:15" x14ac:dyDescent="0.25">
      <c r="B1421" s="340">
        <v>3500</v>
      </c>
      <c r="C1421" s="340" t="s">
        <v>498</v>
      </c>
      <c r="D1421" s="340" t="s">
        <v>1036</v>
      </c>
      <c r="E1421" s="349" t="str">
        <f>HYPERLINK(Table20[[#This Row],[Map Link]],Table20[[#This Row],[Map Text]])</f>
        <v>Open Map</v>
      </c>
      <c r="F1421" s="340" t="s">
        <v>494</v>
      </c>
      <c r="G1421" s="340" t="s">
        <v>495</v>
      </c>
      <c r="H1421" s="340">
        <v>52.783200000000001</v>
      </c>
      <c r="I1421" s="340">
        <v>-119.251262</v>
      </c>
      <c r="J1421" s="340" t="s">
        <v>1591</v>
      </c>
      <c r="K1421" s="340" t="s">
        <v>4043</v>
      </c>
      <c r="L1421" s="348" t="s">
        <v>103</v>
      </c>
      <c r="M1421" s="340"/>
      <c r="N1421" s="340"/>
      <c r="O1421" s="340"/>
    </row>
    <row r="1422" spans="2:15" x14ac:dyDescent="0.25">
      <c r="B1422" s="340">
        <v>64418</v>
      </c>
      <c r="C1422" s="340" t="s">
        <v>4044</v>
      </c>
      <c r="D1422" s="340" t="s">
        <v>1590</v>
      </c>
      <c r="E1422" s="349" t="str">
        <f>HYPERLINK(Table20[[#This Row],[Map Link]],Table20[[#This Row],[Map Text]])</f>
        <v>Open Map</v>
      </c>
      <c r="F1422" s="340" t="s">
        <v>212</v>
      </c>
      <c r="G1422" s="340" t="s">
        <v>213</v>
      </c>
      <c r="H1422" s="340">
        <v>50.049809000000003</v>
      </c>
      <c r="I1422" s="340">
        <v>-122.534629</v>
      </c>
      <c r="J1422" s="340" t="s">
        <v>1591</v>
      </c>
      <c r="K1422" s="340" t="s">
        <v>4045</v>
      </c>
      <c r="L1422" s="348" t="s">
        <v>181</v>
      </c>
      <c r="M1422" s="340"/>
      <c r="N1422" s="340"/>
      <c r="O1422" s="340"/>
    </row>
    <row r="1423" spans="2:15" x14ac:dyDescent="0.25">
      <c r="B1423" s="340">
        <v>64551</v>
      </c>
      <c r="C1423" s="340" t="s">
        <v>4046</v>
      </c>
      <c r="D1423" s="340" t="s">
        <v>1590</v>
      </c>
      <c r="E1423" s="349" t="str">
        <f>HYPERLINK(Table20[[#This Row],[Map Link]],Table20[[#This Row],[Map Text]])</f>
        <v>Open Map</v>
      </c>
      <c r="F1423" s="340" t="s">
        <v>212</v>
      </c>
      <c r="G1423" s="340" t="s">
        <v>213</v>
      </c>
      <c r="H1423" s="340">
        <v>50.049809000000003</v>
      </c>
      <c r="I1423" s="340">
        <v>-122.534629</v>
      </c>
      <c r="J1423" s="340" t="s">
        <v>1591</v>
      </c>
      <c r="K1423" s="340" t="s">
        <v>4047</v>
      </c>
      <c r="L1423" s="348" t="s">
        <v>181</v>
      </c>
      <c r="M1423" s="340"/>
      <c r="N1423" s="340"/>
      <c r="O1423" s="340"/>
    </row>
    <row r="1424" spans="2:15" x14ac:dyDescent="0.25">
      <c r="B1424" s="340">
        <v>34881</v>
      </c>
      <c r="C1424" s="340" t="s">
        <v>4048</v>
      </c>
      <c r="D1424" s="340" t="s">
        <v>1597</v>
      </c>
      <c r="E1424" s="349" t="str">
        <f>HYPERLINK(Table20[[#This Row],[Map Link]],Table20[[#This Row],[Map Text]])</f>
        <v>Open Map</v>
      </c>
      <c r="F1424" s="340" t="s">
        <v>212</v>
      </c>
      <c r="G1424" s="340" t="s">
        <v>213</v>
      </c>
      <c r="H1424" s="340">
        <v>49.716486000000003</v>
      </c>
      <c r="I1424" s="340">
        <v>-121.417918</v>
      </c>
      <c r="J1424" s="340" t="s">
        <v>1591</v>
      </c>
      <c r="K1424" s="340" t="s">
        <v>4049</v>
      </c>
      <c r="L1424" s="348" t="s">
        <v>103</v>
      </c>
      <c r="M1424" s="340"/>
      <c r="N1424" s="340"/>
      <c r="O1424" s="340"/>
    </row>
    <row r="1425" spans="2:15" x14ac:dyDescent="0.25">
      <c r="B1425" s="340">
        <v>65091</v>
      </c>
      <c r="C1425" s="340" t="s">
        <v>4050</v>
      </c>
      <c r="D1425" s="340" t="s">
        <v>1590</v>
      </c>
      <c r="E1425" s="349" t="str">
        <f>HYPERLINK(Table20[[#This Row],[Map Link]],Table20[[#This Row],[Map Text]])</f>
        <v>Open Map</v>
      </c>
      <c r="F1425" s="340" t="s">
        <v>212</v>
      </c>
      <c r="G1425" s="340" t="s">
        <v>213</v>
      </c>
      <c r="H1425" s="340">
        <v>49.716487000000001</v>
      </c>
      <c r="I1425" s="340">
        <v>-121.401251</v>
      </c>
      <c r="J1425" s="340" t="s">
        <v>1591</v>
      </c>
      <c r="K1425" s="340" t="s">
        <v>4051</v>
      </c>
      <c r="L1425" s="348" t="s">
        <v>181</v>
      </c>
      <c r="M1425" s="340"/>
      <c r="N1425" s="340"/>
      <c r="O1425" s="340"/>
    </row>
    <row r="1426" spans="2:15" x14ac:dyDescent="0.25">
      <c r="B1426" s="340">
        <v>65188</v>
      </c>
      <c r="C1426" s="340" t="s">
        <v>4052</v>
      </c>
      <c r="D1426" s="340" t="s">
        <v>1590</v>
      </c>
      <c r="E1426" s="349" t="str">
        <f>HYPERLINK(Table20[[#This Row],[Map Link]],Table20[[#This Row],[Map Text]])</f>
        <v>Open Map</v>
      </c>
      <c r="F1426" s="340" t="s">
        <v>367</v>
      </c>
      <c r="G1426" s="340" t="s">
        <v>169</v>
      </c>
      <c r="H1426" s="340">
        <v>50.199837000000002</v>
      </c>
      <c r="I1426" s="340">
        <v>-120.051219</v>
      </c>
      <c r="J1426" s="340" t="s">
        <v>1591</v>
      </c>
      <c r="K1426" s="340" t="s">
        <v>4053</v>
      </c>
      <c r="L1426" s="348" t="s">
        <v>181</v>
      </c>
      <c r="M1426" s="340"/>
      <c r="N1426" s="340"/>
      <c r="O1426" s="340"/>
    </row>
    <row r="1427" spans="2:15" x14ac:dyDescent="0.25">
      <c r="B1427" s="340">
        <v>65185</v>
      </c>
      <c r="C1427" s="340" t="s">
        <v>4054</v>
      </c>
      <c r="D1427" s="340" t="s">
        <v>1590</v>
      </c>
      <c r="E1427" s="349" t="str">
        <f>HYPERLINK(Table20[[#This Row],[Map Link]],Table20[[#This Row],[Map Text]])</f>
        <v>Open Map</v>
      </c>
      <c r="F1427" s="340" t="s">
        <v>367</v>
      </c>
      <c r="G1427" s="340" t="s">
        <v>169</v>
      </c>
      <c r="H1427" s="340">
        <v>50.216503000000003</v>
      </c>
      <c r="I1427" s="340">
        <v>-120.067887</v>
      </c>
      <c r="J1427" s="340" t="s">
        <v>1591</v>
      </c>
      <c r="K1427" s="340" t="s">
        <v>4055</v>
      </c>
      <c r="L1427" s="348" t="s">
        <v>181</v>
      </c>
      <c r="M1427" s="340"/>
      <c r="N1427" s="340"/>
      <c r="O1427" s="340"/>
    </row>
    <row r="1428" spans="2:15" x14ac:dyDescent="0.25">
      <c r="B1428" s="340">
        <v>38320</v>
      </c>
      <c r="C1428" s="340" t="s">
        <v>422</v>
      </c>
      <c r="D1428" s="340" t="s">
        <v>1880</v>
      </c>
      <c r="E1428" s="349" t="str">
        <f>HYPERLINK(Table20[[#This Row],[Map Link]],Table20[[#This Row],[Map Text]])</f>
        <v>Open Map</v>
      </c>
      <c r="F1428" s="340" t="s">
        <v>367</v>
      </c>
      <c r="G1428" s="340" t="s">
        <v>169</v>
      </c>
      <c r="H1428" s="340">
        <v>50.819167</v>
      </c>
      <c r="I1428" s="340">
        <v>-119.686111</v>
      </c>
      <c r="J1428" s="340" t="s">
        <v>1591</v>
      </c>
      <c r="K1428" s="340" t="s">
        <v>4056</v>
      </c>
      <c r="L1428" s="348" t="s">
        <v>103</v>
      </c>
      <c r="M1428" s="340"/>
      <c r="N1428" s="340"/>
      <c r="O1428" s="340"/>
    </row>
    <row r="1429" spans="2:15" x14ac:dyDescent="0.25">
      <c r="B1429" s="340">
        <v>4969</v>
      </c>
      <c r="C1429" s="340" t="s">
        <v>4057</v>
      </c>
      <c r="D1429" s="340" t="s">
        <v>1597</v>
      </c>
      <c r="E1429" s="349" t="str">
        <f>HYPERLINK(Table20[[#This Row],[Map Link]],Table20[[#This Row],[Map Text]])</f>
        <v>Open Map</v>
      </c>
      <c r="F1429" s="340" t="s">
        <v>212</v>
      </c>
      <c r="G1429" s="340" t="s">
        <v>213</v>
      </c>
      <c r="H1429" s="340">
        <v>49.945653</v>
      </c>
      <c r="I1429" s="340">
        <v>-121.481815</v>
      </c>
      <c r="J1429" s="340" t="s">
        <v>1591</v>
      </c>
      <c r="K1429" s="340" t="s">
        <v>4058</v>
      </c>
      <c r="L1429" s="348" t="s">
        <v>103</v>
      </c>
      <c r="M1429" s="340"/>
      <c r="N1429" s="340"/>
      <c r="O1429" s="340"/>
    </row>
    <row r="1430" spans="2:15" x14ac:dyDescent="0.25">
      <c r="B1430" s="340">
        <v>65629</v>
      </c>
      <c r="C1430" s="340" t="s">
        <v>4059</v>
      </c>
      <c r="D1430" s="340" t="s">
        <v>1590</v>
      </c>
      <c r="E1430" s="349" t="str">
        <f>HYPERLINK(Table20[[#This Row],[Map Link]],Table20[[#This Row],[Map Text]])</f>
        <v>Open Map</v>
      </c>
      <c r="F1430" s="340" t="s">
        <v>212</v>
      </c>
      <c r="G1430" s="340" t="s">
        <v>213</v>
      </c>
      <c r="H1430" s="340">
        <v>49.933152999999997</v>
      </c>
      <c r="I1430" s="340">
        <v>-121.48459200000001</v>
      </c>
      <c r="J1430" s="340" t="s">
        <v>1591</v>
      </c>
      <c r="K1430" s="340" t="s">
        <v>4060</v>
      </c>
      <c r="L1430" s="348" t="s">
        <v>181</v>
      </c>
      <c r="M1430" s="340"/>
      <c r="N1430" s="340"/>
      <c r="O1430" s="340"/>
    </row>
    <row r="1431" spans="2:15" x14ac:dyDescent="0.25">
      <c r="B1431" s="340">
        <v>65831</v>
      </c>
      <c r="C1431" s="340" t="s">
        <v>4061</v>
      </c>
      <c r="D1431" s="340" t="s">
        <v>1590</v>
      </c>
      <c r="E1431" s="349" t="str">
        <f>HYPERLINK(Table20[[#This Row],[Map Link]],Table20[[#This Row],[Map Text]])</f>
        <v>Open Map</v>
      </c>
      <c r="F1431" s="340" t="s">
        <v>212</v>
      </c>
      <c r="G1431" s="340" t="s">
        <v>213</v>
      </c>
      <c r="H1431" s="340">
        <v>49.366484</v>
      </c>
      <c r="I1431" s="340">
        <v>-121.55124600000001</v>
      </c>
      <c r="J1431" s="340" t="s">
        <v>1591</v>
      </c>
      <c r="K1431" s="340" t="s">
        <v>4062</v>
      </c>
      <c r="L1431" s="348" t="s">
        <v>181</v>
      </c>
      <c r="M1431" s="340"/>
      <c r="N1431" s="340"/>
      <c r="O1431" s="340"/>
    </row>
    <row r="1432" spans="2:15" x14ac:dyDescent="0.25">
      <c r="B1432" s="340">
        <v>65009</v>
      </c>
      <c r="C1432" s="340" t="s">
        <v>4063</v>
      </c>
      <c r="D1432" s="340" t="s">
        <v>1590</v>
      </c>
      <c r="E1432" s="349" t="str">
        <f>HYPERLINK(Table20[[#This Row],[Map Link]],Table20[[#This Row],[Map Text]])</f>
        <v>Open Map</v>
      </c>
      <c r="F1432" s="340" t="s">
        <v>212</v>
      </c>
      <c r="G1432" s="340" t="s">
        <v>213</v>
      </c>
      <c r="H1432" s="340">
        <v>49.199814000000003</v>
      </c>
      <c r="I1432" s="340">
        <v>-121.767916</v>
      </c>
      <c r="J1432" s="340" t="s">
        <v>1591</v>
      </c>
      <c r="K1432" s="340" t="s">
        <v>4064</v>
      </c>
      <c r="L1432" s="348" t="s">
        <v>181</v>
      </c>
      <c r="M1432" s="340"/>
      <c r="N1432" s="340"/>
      <c r="O1432" s="340"/>
    </row>
    <row r="1433" spans="2:15" x14ac:dyDescent="0.25">
      <c r="B1433" s="340">
        <v>34741</v>
      </c>
      <c r="C1433" s="340" t="s">
        <v>4065</v>
      </c>
      <c r="D1433" s="340" t="s">
        <v>1597</v>
      </c>
      <c r="E1433" s="349" t="str">
        <f>HYPERLINK(Table20[[#This Row],[Map Link]],Table20[[#This Row],[Map Text]])</f>
        <v>Open Map</v>
      </c>
      <c r="F1433" s="340" t="s">
        <v>212</v>
      </c>
      <c r="G1433" s="340" t="s">
        <v>213</v>
      </c>
      <c r="H1433" s="340">
        <v>49.249814999999998</v>
      </c>
      <c r="I1433" s="340">
        <v>-121.68458099999999</v>
      </c>
      <c r="J1433" s="340" t="s">
        <v>1591</v>
      </c>
      <c r="K1433" s="340" t="s">
        <v>4066</v>
      </c>
      <c r="L1433" s="348" t="s">
        <v>103</v>
      </c>
      <c r="M1433" s="340"/>
      <c r="N1433" s="340"/>
      <c r="O1433" s="340"/>
    </row>
    <row r="1434" spans="2:15" x14ac:dyDescent="0.25">
      <c r="B1434" s="340">
        <v>64949</v>
      </c>
      <c r="C1434" s="340" t="s">
        <v>4067</v>
      </c>
      <c r="D1434" s="340" t="s">
        <v>1590</v>
      </c>
      <c r="E1434" s="349" t="str">
        <f>HYPERLINK(Table20[[#This Row],[Map Link]],Table20[[#This Row],[Map Text]])</f>
        <v>Open Map</v>
      </c>
      <c r="F1434" s="340" t="s">
        <v>212</v>
      </c>
      <c r="G1434" s="340" t="s">
        <v>213</v>
      </c>
      <c r="H1434" s="340">
        <v>49.299813</v>
      </c>
      <c r="I1434" s="340">
        <v>-121.901256</v>
      </c>
      <c r="J1434" s="340" t="s">
        <v>1591</v>
      </c>
      <c r="K1434" s="340" t="s">
        <v>4068</v>
      </c>
      <c r="L1434" s="348" t="s">
        <v>181</v>
      </c>
      <c r="M1434" s="340"/>
      <c r="N1434" s="340"/>
      <c r="O1434" s="340"/>
    </row>
    <row r="1435" spans="2:15" x14ac:dyDescent="0.25">
      <c r="B1435" s="340">
        <v>64950</v>
      </c>
      <c r="C1435" s="340" t="s">
        <v>4069</v>
      </c>
      <c r="D1435" s="340" t="s">
        <v>1590</v>
      </c>
      <c r="E1435" s="349" t="str">
        <f>HYPERLINK(Table20[[#This Row],[Map Link]],Table20[[#This Row],[Map Text]])</f>
        <v>Open Map</v>
      </c>
      <c r="F1435" s="340" t="s">
        <v>212</v>
      </c>
      <c r="G1435" s="340" t="s">
        <v>213</v>
      </c>
      <c r="H1435" s="340">
        <v>49.283146000000002</v>
      </c>
      <c r="I1435" s="340">
        <v>-121.88458799999999</v>
      </c>
      <c r="J1435" s="340" t="s">
        <v>1591</v>
      </c>
      <c r="K1435" s="340" t="s">
        <v>4070</v>
      </c>
      <c r="L1435" s="348" t="s">
        <v>181</v>
      </c>
      <c r="M1435" s="340"/>
      <c r="N1435" s="340"/>
      <c r="O1435" s="340"/>
    </row>
    <row r="1436" spans="2:15" x14ac:dyDescent="0.25">
      <c r="B1436" s="340">
        <v>54746</v>
      </c>
      <c r="C1436" s="340" t="s">
        <v>473</v>
      </c>
      <c r="D1436" s="340" t="s">
        <v>1036</v>
      </c>
      <c r="E1436" s="349" t="str">
        <f>HYPERLINK(Table20[[#This Row],[Map Link]],Table20[[#This Row],[Map Text]])</f>
        <v>Open Map</v>
      </c>
      <c r="F1436" s="340" t="s">
        <v>367</v>
      </c>
      <c r="G1436" s="340" t="s">
        <v>169</v>
      </c>
      <c r="H1436" s="340">
        <v>50.712333999999998</v>
      </c>
      <c r="I1436" s="340">
        <v>-120.626251</v>
      </c>
      <c r="J1436" s="340" t="s">
        <v>1591</v>
      </c>
      <c r="K1436" s="340" t="s">
        <v>4071</v>
      </c>
      <c r="L1436" s="348" t="s">
        <v>103</v>
      </c>
      <c r="M1436" s="340"/>
      <c r="N1436" s="340"/>
      <c r="O1436" s="340"/>
    </row>
    <row r="1437" spans="2:15" x14ac:dyDescent="0.25">
      <c r="B1437" s="340">
        <v>38675</v>
      </c>
      <c r="C1437" s="340" t="s">
        <v>225</v>
      </c>
      <c r="D1437" s="340" t="s">
        <v>1780</v>
      </c>
      <c r="E1437" s="349" t="str">
        <f>HYPERLINK(Table20[[#This Row],[Map Link]],Table20[[#This Row],[Map Text]])</f>
        <v>Open Map</v>
      </c>
      <c r="F1437" s="340" t="s">
        <v>212</v>
      </c>
      <c r="G1437" s="340" t="s">
        <v>213</v>
      </c>
      <c r="H1437" s="340">
        <v>49.157778</v>
      </c>
      <c r="I1437" s="340">
        <v>-121.950833</v>
      </c>
      <c r="J1437" s="340" t="s">
        <v>1591</v>
      </c>
      <c r="K1437" s="340" t="s">
        <v>4072</v>
      </c>
      <c r="L1437" s="348" t="s">
        <v>103</v>
      </c>
      <c r="M1437" s="340"/>
      <c r="N1437" s="340"/>
      <c r="O1437" s="340"/>
    </row>
    <row r="1438" spans="2:15" x14ac:dyDescent="0.25">
      <c r="B1438" s="340">
        <v>38676</v>
      </c>
      <c r="C1438" s="340" t="s">
        <v>225</v>
      </c>
      <c r="D1438" s="340" t="s">
        <v>1036</v>
      </c>
      <c r="E1438" s="349" t="str">
        <f>HYPERLINK(Table20[[#This Row],[Map Link]],Table20[[#This Row],[Map Text]])</f>
        <v>Open Map</v>
      </c>
      <c r="F1438" s="340" t="s">
        <v>212</v>
      </c>
      <c r="G1438" s="340" t="s">
        <v>213</v>
      </c>
      <c r="H1438" s="340">
        <v>49.166479000000002</v>
      </c>
      <c r="I1438" s="340">
        <v>-121.95125400000001</v>
      </c>
      <c r="J1438" s="340" t="s">
        <v>1591</v>
      </c>
      <c r="K1438" s="340" t="s">
        <v>4073</v>
      </c>
      <c r="L1438" s="348" t="s">
        <v>103</v>
      </c>
      <c r="M1438" s="340"/>
      <c r="N1438" s="340"/>
      <c r="O1438" s="340"/>
    </row>
    <row r="1439" spans="2:15" x14ac:dyDescent="0.25">
      <c r="B1439" s="340">
        <v>36173</v>
      </c>
      <c r="C1439" s="340" t="s">
        <v>482</v>
      </c>
      <c r="D1439" s="340" t="s">
        <v>1597</v>
      </c>
      <c r="E1439" s="349" t="str">
        <f>HYPERLINK(Table20[[#This Row],[Map Link]],Table20[[#This Row],[Map Text]])</f>
        <v>Open Map</v>
      </c>
      <c r="F1439" s="340" t="s">
        <v>367</v>
      </c>
      <c r="G1439" s="340" t="s">
        <v>169</v>
      </c>
      <c r="H1439" s="340">
        <v>51.233176</v>
      </c>
      <c r="I1439" s="340">
        <v>-120.167917</v>
      </c>
      <c r="J1439" s="340" t="s">
        <v>1591</v>
      </c>
      <c r="K1439" s="340" t="s">
        <v>4074</v>
      </c>
      <c r="L1439" s="348" t="s">
        <v>103</v>
      </c>
      <c r="M1439" s="340"/>
      <c r="N1439" s="340"/>
      <c r="O1439" s="340"/>
    </row>
    <row r="1440" spans="2:15" x14ac:dyDescent="0.25">
      <c r="B1440" s="340">
        <v>38870</v>
      </c>
      <c r="C1440" s="340" t="s">
        <v>4075</v>
      </c>
      <c r="D1440" s="340" t="s">
        <v>1597</v>
      </c>
      <c r="E1440" s="349" t="str">
        <f>HYPERLINK(Table20[[#This Row],[Map Link]],Table20[[#This Row],[Map Text]])</f>
        <v>Open Map</v>
      </c>
      <c r="F1440" s="340" t="s">
        <v>212</v>
      </c>
      <c r="G1440" s="340" t="s">
        <v>213</v>
      </c>
      <c r="H1440" s="340">
        <v>49.466484999999999</v>
      </c>
      <c r="I1440" s="340">
        <v>-121.417911</v>
      </c>
      <c r="J1440" s="340" t="s">
        <v>1591</v>
      </c>
      <c r="K1440" s="340" t="s">
        <v>4076</v>
      </c>
      <c r="L1440" s="348" t="s">
        <v>103</v>
      </c>
      <c r="M1440" s="340"/>
      <c r="N1440" s="340"/>
      <c r="O1440" s="340"/>
    </row>
    <row r="1441" spans="2:15" x14ac:dyDescent="0.25">
      <c r="B1441" s="340">
        <v>29441</v>
      </c>
      <c r="C1441" s="340" t="s">
        <v>4077</v>
      </c>
      <c r="D1441" s="340" t="s">
        <v>1597</v>
      </c>
      <c r="E1441" s="349" t="str">
        <f>HYPERLINK(Table20[[#This Row],[Map Link]],Table20[[#This Row],[Map Text]])</f>
        <v>Open Map</v>
      </c>
      <c r="F1441" s="340" t="s">
        <v>367</v>
      </c>
      <c r="G1441" s="340" t="s">
        <v>169</v>
      </c>
      <c r="H1441" s="340">
        <v>51.349843</v>
      </c>
      <c r="I1441" s="340">
        <v>-120.16792</v>
      </c>
      <c r="J1441" s="340" t="s">
        <v>1591</v>
      </c>
      <c r="K1441" s="340" t="s">
        <v>4078</v>
      </c>
      <c r="L1441" s="348" t="s">
        <v>103</v>
      </c>
      <c r="M1441" s="340"/>
      <c r="N1441" s="340"/>
      <c r="O1441" s="340"/>
    </row>
    <row r="1442" spans="2:15" x14ac:dyDescent="0.25">
      <c r="B1442" s="340">
        <v>65640</v>
      </c>
      <c r="C1442" s="340" t="s">
        <v>4079</v>
      </c>
      <c r="D1442" s="340" t="s">
        <v>1590</v>
      </c>
      <c r="E1442" s="349" t="str">
        <f>HYPERLINK(Table20[[#This Row],[Map Link]],Table20[[#This Row],[Map Text]])</f>
        <v>Open Map</v>
      </c>
      <c r="F1442" s="340" t="s">
        <v>212</v>
      </c>
      <c r="G1442" s="340" t="s">
        <v>213</v>
      </c>
      <c r="H1442" s="340">
        <v>49.99982</v>
      </c>
      <c r="I1442" s="340">
        <v>-121.53459599999999</v>
      </c>
      <c r="J1442" s="340" t="s">
        <v>1591</v>
      </c>
      <c r="K1442" s="340" t="s">
        <v>4080</v>
      </c>
      <c r="L1442" s="348" t="s">
        <v>181</v>
      </c>
      <c r="M1442" s="340"/>
      <c r="N1442" s="340"/>
      <c r="O1442" s="340"/>
    </row>
    <row r="1443" spans="2:15" x14ac:dyDescent="0.25">
      <c r="B1443" s="340">
        <v>34972</v>
      </c>
      <c r="C1443" s="340" t="s">
        <v>4081</v>
      </c>
      <c r="D1443" s="340" t="s">
        <v>1036</v>
      </c>
      <c r="E1443" s="349" t="str">
        <f>HYPERLINK(Table20[[#This Row],[Map Link]],Table20[[#This Row],[Map Text]])</f>
        <v>Open Map</v>
      </c>
      <c r="F1443" s="340" t="s">
        <v>212</v>
      </c>
      <c r="G1443" s="340" t="s">
        <v>213</v>
      </c>
      <c r="H1443" s="340">
        <v>49.083140999999998</v>
      </c>
      <c r="I1443" s="340">
        <v>-122.267929</v>
      </c>
      <c r="J1443" s="340" t="s">
        <v>1591</v>
      </c>
      <c r="K1443" s="340" t="s">
        <v>4082</v>
      </c>
      <c r="L1443" s="348" t="s">
        <v>103</v>
      </c>
      <c r="M1443" s="340"/>
      <c r="N1443" s="340"/>
      <c r="O1443" s="340"/>
    </row>
    <row r="1444" spans="2:15" x14ac:dyDescent="0.25">
      <c r="B1444" s="340">
        <v>24812</v>
      </c>
      <c r="C1444" s="340" t="s">
        <v>237</v>
      </c>
      <c r="D1444" s="340" t="s">
        <v>1036</v>
      </c>
      <c r="E1444" s="349" t="str">
        <f>HYPERLINK(Table20[[#This Row],[Map Link]],Table20[[#This Row],[Map Text]])</f>
        <v>Open Map</v>
      </c>
      <c r="F1444" s="340" t="s">
        <v>212</v>
      </c>
      <c r="G1444" s="340" t="s">
        <v>213</v>
      </c>
      <c r="H1444" s="340">
        <v>49.049807000000001</v>
      </c>
      <c r="I1444" s="340">
        <v>-122.334596</v>
      </c>
      <c r="J1444" s="340" t="s">
        <v>1591</v>
      </c>
      <c r="K1444" s="340" t="s">
        <v>4083</v>
      </c>
      <c r="L1444" s="348" t="s">
        <v>103</v>
      </c>
      <c r="M1444" s="340"/>
      <c r="N1444" s="340"/>
      <c r="O1444" s="340"/>
    </row>
    <row r="1445" spans="2:15" x14ac:dyDescent="0.25">
      <c r="B1445" s="340">
        <v>29457</v>
      </c>
      <c r="C1445" s="340" t="s">
        <v>485</v>
      </c>
      <c r="D1445" s="340" t="s">
        <v>1728</v>
      </c>
      <c r="E1445" s="349" t="str">
        <f>HYPERLINK(Table20[[#This Row],[Map Link]],Table20[[#This Row],[Map Text]])</f>
        <v>Open Map</v>
      </c>
      <c r="F1445" s="340" t="s">
        <v>367</v>
      </c>
      <c r="G1445" s="340" t="s">
        <v>169</v>
      </c>
      <c r="H1445" s="340">
        <v>51.645555999999999</v>
      </c>
      <c r="I1445" s="340">
        <v>-120.0325</v>
      </c>
      <c r="J1445" s="340" t="s">
        <v>1591</v>
      </c>
      <c r="K1445" s="340" t="s">
        <v>4084</v>
      </c>
      <c r="L1445" s="348" t="s">
        <v>103</v>
      </c>
      <c r="M1445" s="340"/>
      <c r="N1445" s="340"/>
      <c r="O1445" s="340"/>
    </row>
    <row r="1446" spans="2:15" x14ac:dyDescent="0.25">
      <c r="B1446" s="340">
        <v>65613</v>
      </c>
      <c r="C1446" s="340" t="s">
        <v>4085</v>
      </c>
      <c r="D1446" s="340" t="s">
        <v>1590</v>
      </c>
      <c r="E1446" s="349" t="str">
        <f>HYPERLINK(Table20[[#This Row],[Map Link]],Table20[[#This Row],[Map Text]])</f>
        <v>Open Map</v>
      </c>
      <c r="F1446" s="340" t="s">
        <v>367</v>
      </c>
      <c r="G1446" s="340" t="s">
        <v>169</v>
      </c>
      <c r="H1446" s="340">
        <v>50.033161</v>
      </c>
      <c r="I1446" s="340">
        <v>-120.834574</v>
      </c>
      <c r="J1446" s="340" t="s">
        <v>1591</v>
      </c>
      <c r="K1446" s="340" t="s">
        <v>4086</v>
      </c>
      <c r="L1446" s="348" t="s">
        <v>181</v>
      </c>
      <c r="M1446" s="340"/>
      <c r="N1446" s="340"/>
      <c r="O1446" s="340"/>
    </row>
    <row r="1447" spans="2:15" x14ac:dyDescent="0.25">
      <c r="B1447" s="340">
        <v>10855</v>
      </c>
      <c r="C1447" s="340" t="s">
        <v>4087</v>
      </c>
      <c r="D1447" s="340" t="s">
        <v>1036</v>
      </c>
      <c r="E1447" s="349" t="str">
        <f>HYPERLINK(Table20[[#This Row],[Map Link]],Table20[[#This Row],[Map Text]])</f>
        <v>Open Map</v>
      </c>
      <c r="F1447" s="340" t="s">
        <v>367</v>
      </c>
      <c r="G1447" s="340" t="s">
        <v>169</v>
      </c>
      <c r="H1447" s="340">
        <v>50.099828000000002</v>
      </c>
      <c r="I1447" s="340">
        <v>-120.801241</v>
      </c>
      <c r="J1447" s="340" t="s">
        <v>1591</v>
      </c>
      <c r="K1447" s="340" t="s">
        <v>4088</v>
      </c>
      <c r="L1447" s="348" t="s">
        <v>103</v>
      </c>
      <c r="M1447" s="340"/>
      <c r="N1447" s="340"/>
      <c r="O1447" s="340"/>
    </row>
    <row r="1448" spans="2:15" x14ac:dyDescent="0.25">
      <c r="B1448" s="340">
        <v>34891</v>
      </c>
      <c r="C1448" s="340" t="s">
        <v>4089</v>
      </c>
      <c r="D1448" s="340" t="s">
        <v>1597</v>
      </c>
      <c r="E1448" s="349" t="str">
        <f>HYPERLINK(Table20[[#This Row],[Map Link]],Table20[[#This Row],[Map Text]])</f>
        <v>Open Map</v>
      </c>
      <c r="F1448" s="340" t="s">
        <v>367</v>
      </c>
      <c r="G1448" s="340" t="s">
        <v>169</v>
      </c>
      <c r="H1448" s="340">
        <v>50.124443999999997</v>
      </c>
      <c r="I1448" s="340">
        <v>-120.826111</v>
      </c>
      <c r="J1448" s="340" t="s">
        <v>1591</v>
      </c>
      <c r="K1448" s="340" t="s">
        <v>4090</v>
      </c>
      <c r="L1448" s="348" t="s">
        <v>103</v>
      </c>
      <c r="M1448" s="340"/>
      <c r="N1448" s="340"/>
      <c r="O1448" s="340"/>
    </row>
    <row r="1449" spans="2:15" x14ac:dyDescent="0.25">
      <c r="B1449" s="340">
        <v>4752</v>
      </c>
      <c r="C1449" s="340" t="s">
        <v>4091</v>
      </c>
      <c r="D1449" s="340" t="s">
        <v>1036</v>
      </c>
      <c r="E1449" s="349" t="str">
        <f>HYPERLINK(Table20[[#This Row],[Map Link]],Table20[[#This Row],[Map Text]])</f>
        <v>Open Map</v>
      </c>
      <c r="F1449" s="340" t="s">
        <v>367</v>
      </c>
      <c r="G1449" s="340" t="s">
        <v>169</v>
      </c>
      <c r="H1449" s="340">
        <v>50.149827999999999</v>
      </c>
      <c r="I1449" s="340">
        <v>-120.884578</v>
      </c>
      <c r="J1449" s="340" t="s">
        <v>1591</v>
      </c>
      <c r="K1449" s="340" t="s">
        <v>4092</v>
      </c>
      <c r="L1449" s="348" t="s">
        <v>103</v>
      </c>
      <c r="M1449" s="340"/>
      <c r="N1449" s="340"/>
      <c r="O1449" s="340"/>
    </row>
    <row r="1450" spans="2:15" x14ac:dyDescent="0.25">
      <c r="B1450" s="340">
        <v>6502</v>
      </c>
      <c r="C1450" s="340" t="s">
        <v>228</v>
      </c>
      <c r="D1450" s="340" t="s">
        <v>1036</v>
      </c>
      <c r="E1450" s="349" t="str">
        <f>HYPERLINK(Table20[[#This Row],[Map Link]],Table20[[#This Row],[Map Text]])</f>
        <v>Open Map</v>
      </c>
      <c r="F1450" s="340" t="s">
        <v>212</v>
      </c>
      <c r="G1450" s="340" t="s">
        <v>213</v>
      </c>
      <c r="H1450" s="340">
        <v>49.066477999999996</v>
      </c>
      <c r="I1450" s="340">
        <v>-121.96791899999999</v>
      </c>
      <c r="J1450" s="340" t="s">
        <v>1591</v>
      </c>
      <c r="K1450" s="340" t="s">
        <v>4093</v>
      </c>
      <c r="L1450" s="348" t="s">
        <v>103</v>
      </c>
      <c r="M1450" s="340"/>
      <c r="N1450" s="340"/>
      <c r="O1450" s="340"/>
    </row>
    <row r="1451" spans="2:15" x14ac:dyDescent="0.25">
      <c r="B1451" s="340">
        <v>20320</v>
      </c>
      <c r="C1451" s="340" t="s">
        <v>464</v>
      </c>
      <c r="D1451" s="340" t="s">
        <v>1036</v>
      </c>
      <c r="E1451" s="349" t="str">
        <f>HYPERLINK(Table20[[#This Row],[Map Link]],Table20[[#This Row],[Map Text]])</f>
        <v>Open Map</v>
      </c>
      <c r="F1451" s="340" t="s">
        <v>367</v>
      </c>
      <c r="G1451" s="340" t="s">
        <v>169</v>
      </c>
      <c r="H1451" s="340">
        <v>50.666505000000001</v>
      </c>
      <c r="I1451" s="340">
        <v>-120.167902</v>
      </c>
      <c r="J1451" s="340" t="s">
        <v>1591</v>
      </c>
      <c r="K1451" s="340" t="s">
        <v>4094</v>
      </c>
      <c r="L1451" s="348" t="s">
        <v>103</v>
      </c>
      <c r="M1451" s="340"/>
      <c r="N1451" s="340"/>
      <c r="O1451" s="340"/>
    </row>
    <row r="1452" spans="2:15" x14ac:dyDescent="0.25">
      <c r="B1452" s="340">
        <v>29746</v>
      </c>
      <c r="C1452" s="340" t="s">
        <v>483</v>
      </c>
      <c r="D1452" s="340" t="s">
        <v>1036</v>
      </c>
      <c r="E1452" s="349" t="str">
        <f>HYPERLINK(Table20[[#This Row],[Map Link]],Table20[[#This Row],[Map Text]])</f>
        <v>Open Map</v>
      </c>
      <c r="F1452" s="340" t="s">
        <v>367</v>
      </c>
      <c r="G1452" s="340" t="s">
        <v>169</v>
      </c>
      <c r="H1452" s="340">
        <v>51.299843000000003</v>
      </c>
      <c r="I1452" s="340">
        <v>-120.184586</v>
      </c>
      <c r="J1452" s="340" t="s">
        <v>1591</v>
      </c>
      <c r="K1452" s="340" t="s">
        <v>4095</v>
      </c>
      <c r="L1452" s="348" t="s">
        <v>103</v>
      </c>
      <c r="M1452" s="340"/>
      <c r="N1452" s="340"/>
      <c r="O1452" s="340"/>
    </row>
    <row r="1453" spans="2:15" x14ac:dyDescent="0.25">
      <c r="B1453" s="340">
        <v>14508</v>
      </c>
      <c r="C1453" s="340" t="s">
        <v>4096</v>
      </c>
      <c r="D1453" s="340" t="s">
        <v>1036</v>
      </c>
      <c r="E1453" s="349" t="str">
        <f>HYPERLINK(Table20[[#This Row],[Map Link]],Table20[[#This Row],[Map Text]])</f>
        <v>Open Map</v>
      </c>
      <c r="F1453" s="340" t="s">
        <v>212</v>
      </c>
      <c r="G1453" s="340" t="s">
        <v>213</v>
      </c>
      <c r="H1453" s="340">
        <v>49.183143999999999</v>
      </c>
      <c r="I1453" s="340">
        <v>-122.067925</v>
      </c>
      <c r="J1453" s="340" t="s">
        <v>1591</v>
      </c>
      <c r="K1453" s="340" t="s">
        <v>4097</v>
      </c>
      <c r="L1453" s="348" t="s">
        <v>103</v>
      </c>
      <c r="M1453" s="340"/>
      <c r="N1453" s="340"/>
      <c r="O1453" s="340"/>
    </row>
    <row r="1454" spans="2:15" x14ac:dyDescent="0.25">
      <c r="B1454" s="340">
        <v>17283</v>
      </c>
      <c r="C1454" s="340" t="s">
        <v>4098</v>
      </c>
      <c r="D1454" s="340" t="s">
        <v>1036</v>
      </c>
      <c r="E1454" s="349" t="str">
        <f>HYPERLINK(Table20[[#This Row],[Map Link]],Table20[[#This Row],[Map Text]])</f>
        <v>Open Map</v>
      </c>
      <c r="F1454" s="340" t="s">
        <v>212</v>
      </c>
      <c r="G1454" s="340" t="s">
        <v>213</v>
      </c>
      <c r="H1454" s="340">
        <v>49.166476000000003</v>
      </c>
      <c r="I1454" s="340">
        <v>-122.201262</v>
      </c>
      <c r="J1454" s="340" t="s">
        <v>1591</v>
      </c>
      <c r="K1454" s="340" t="s">
        <v>4099</v>
      </c>
      <c r="L1454" s="348" t="s">
        <v>103</v>
      </c>
      <c r="M1454" s="340"/>
      <c r="N1454" s="340"/>
      <c r="O1454" s="340"/>
    </row>
    <row r="1455" spans="2:15" x14ac:dyDescent="0.25">
      <c r="B1455" s="340">
        <v>18220</v>
      </c>
      <c r="C1455" s="340" t="s">
        <v>361</v>
      </c>
      <c r="D1455" s="340" t="s">
        <v>1036</v>
      </c>
      <c r="E1455" s="349" t="str">
        <f>HYPERLINK(Table20[[#This Row],[Map Link]],Table20[[#This Row],[Map Text]])</f>
        <v>Open Map</v>
      </c>
      <c r="F1455" s="340" t="s">
        <v>212</v>
      </c>
      <c r="G1455" s="340" t="s">
        <v>213</v>
      </c>
      <c r="H1455" s="340">
        <v>49.483151999999997</v>
      </c>
      <c r="I1455" s="340">
        <v>-121.417912</v>
      </c>
      <c r="J1455" s="340" t="s">
        <v>1591</v>
      </c>
      <c r="K1455" s="340" t="s">
        <v>4100</v>
      </c>
      <c r="L1455" s="348" t="s">
        <v>103</v>
      </c>
      <c r="M1455" s="340"/>
      <c r="N1455" s="340"/>
      <c r="O1455" s="340"/>
    </row>
    <row r="1456" spans="2:15" x14ac:dyDescent="0.25">
      <c r="B1456" s="340">
        <v>64951</v>
      </c>
      <c r="C1456" s="340" t="s">
        <v>4101</v>
      </c>
      <c r="D1456" s="340" t="s">
        <v>1590</v>
      </c>
      <c r="E1456" s="349" t="str">
        <f>HYPERLINK(Table20[[#This Row],[Map Link]],Table20[[#This Row],[Map Text]])</f>
        <v>Open Map</v>
      </c>
      <c r="F1456" s="340" t="s">
        <v>212</v>
      </c>
      <c r="G1456" s="340" t="s">
        <v>213</v>
      </c>
      <c r="H1456" s="340">
        <v>49.749811999999999</v>
      </c>
      <c r="I1456" s="340">
        <v>-122.16794299999999</v>
      </c>
      <c r="J1456" s="340" t="s">
        <v>1591</v>
      </c>
      <c r="K1456" s="340" t="s">
        <v>4102</v>
      </c>
      <c r="L1456" s="348" t="s">
        <v>181</v>
      </c>
      <c r="M1456" s="340"/>
      <c r="N1456" s="340"/>
      <c r="O1456" s="340"/>
    </row>
    <row r="1457" spans="2:15" x14ac:dyDescent="0.25">
      <c r="B1457" s="340">
        <v>14791</v>
      </c>
      <c r="C1457" s="340" t="s">
        <v>476</v>
      </c>
      <c r="D1457" s="340" t="s">
        <v>1036</v>
      </c>
      <c r="E1457" s="349" t="str">
        <f>HYPERLINK(Table20[[#This Row],[Map Link]],Table20[[#This Row],[Map Text]])</f>
        <v>Open Map</v>
      </c>
      <c r="F1457" s="340" t="s">
        <v>367</v>
      </c>
      <c r="G1457" s="340" t="s">
        <v>169</v>
      </c>
      <c r="H1457" s="340">
        <v>50.166502000000001</v>
      </c>
      <c r="I1457" s="340">
        <v>-120.201223</v>
      </c>
      <c r="J1457" s="340" t="s">
        <v>1591</v>
      </c>
      <c r="K1457" s="340" t="s">
        <v>4103</v>
      </c>
      <c r="L1457" s="348" t="s">
        <v>103</v>
      </c>
      <c r="M1457" s="340"/>
      <c r="N1457" s="340"/>
      <c r="O1457" s="340"/>
    </row>
    <row r="1458" spans="2:15" x14ac:dyDescent="0.25">
      <c r="B1458" s="340">
        <v>65187</v>
      </c>
      <c r="C1458" s="340" t="s">
        <v>4104</v>
      </c>
      <c r="D1458" s="340" t="s">
        <v>1590</v>
      </c>
      <c r="E1458" s="349" t="str">
        <f>HYPERLINK(Table20[[#This Row],[Map Link]],Table20[[#This Row],[Map Text]])</f>
        <v>Open Map</v>
      </c>
      <c r="F1458" s="340" t="s">
        <v>367</v>
      </c>
      <c r="G1458" s="340" t="s">
        <v>169</v>
      </c>
      <c r="H1458" s="340">
        <v>50.166500999999997</v>
      </c>
      <c r="I1458" s="340">
        <v>-120.25122500000001</v>
      </c>
      <c r="J1458" s="340" t="s">
        <v>1591</v>
      </c>
      <c r="K1458" s="340" t="s">
        <v>4105</v>
      </c>
      <c r="L1458" s="348" t="s">
        <v>181</v>
      </c>
      <c r="M1458" s="340"/>
      <c r="N1458" s="340"/>
      <c r="O1458" s="340"/>
    </row>
    <row r="1459" spans="2:15" x14ac:dyDescent="0.25">
      <c r="B1459" s="340">
        <v>15565</v>
      </c>
      <c r="C1459" s="340" t="s">
        <v>418</v>
      </c>
      <c r="D1459" s="340" t="s">
        <v>1036</v>
      </c>
      <c r="E1459" s="349" t="str">
        <f>HYPERLINK(Table20[[#This Row],[Map Link]],Table20[[#This Row],[Map Text]])</f>
        <v>Open Map</v>
      </c>
      <c r="F1459" s="340" t="s">
        <v>367</v>
      </c>
      <c r="G1459" s="340" t="s">
        <v>169</v>
      </c>
      <c r="H1459" s="340">
        <v>50.616508000000003</v>
      </c>
      <c r="I1459" s="340">
        <v>-119.83455600000001</v>
      </c>
      <c r="J1459" s="340" t="s">
        <v>1591</v>
      </c>
      <c r="K1459" s="340" t="s">
        <v>4106</v>
      </c>
      <c r="L1459" s="348" t="s">
        <v>103</v>
      </c>
      <c r="M1459" s="340"/>
      <c r="N1459" s="340"/>
      <c r="O1459" s="340"/>
    </row>
    <row r="1460" spans="2:15" x14ac:dyDescent="0.25">
      <c r="B1460" s="340">
        <v>27647</v>
      </c>
      <c r="C1460" s="340" t="s">
        <v>4107</v>
      </c>
      <c r="D1460" s="340" t="s">
        <v>1036</v>
      </c>
      <c r="E1460" s="349" t="str">
        <f>HYPERLINK(Table20[[#This Row],[Map Link]],Table20[[#This Row],[Map Text]])</f>
        <v>Open Map</v>
      </c>
      <c r="F1460" s="340" t="s">
        <v>367</v>
      </c>
      <c r="G1460" s="340" t="s">
        <v>169</v>
      </c>
      <c r="H1460" s="340">
        <v>50.666502999999999</v>
      </c>
      <c r="I1460" s="340">
        <v>-120.384576</v>
      </c>
      <c r="J1460" s="340" t="s">
        <v>1591</v>
      </c>
      <c r="K1460" s="340" t="s">
        <v>4108</v>
      </c>
      <c r="L1460" s="348" t="s">
        <v>103</v>
      </c>
      <c r="M1460" s="340"/>
      <c r="N1460" s="340"/>
      <c r="O1460" s="340"/>
    </row>
    <row r="1461" spans="2:15" x14ac:dyDescent="0.25">
      <c r="B1461" s="340">
        <v>16417</v>
      </c>
      <c r="C1461" s="340" t="s">
        <v>256</v>
      </c>
      <c r="D1461" s="340" t="s">
        <v>1036</v>
      </c>
      <c r="E1461" s="349" t="str">
        <f>HYPERLINK(Table20[[#This Row],[Map Link]],Table20[[#This Row],[Map Text]])</f>
        <v>Open Map</v>
      </c>
      <c r="F1461" s="340" t="s">
        <v>212</v>
      </c>
      <c r="G1461" s="340" t="s">
        <v>213</v>
      </c>
      <c r="H1461" s="340">
        <v>49.220556000000002</v>
      </c>
      <c r="I1461" s="340">
        <v>-122.241944</v>
      </c>
      <c r="J1461" s="340" t="s">
        <v>1591</v>
      </c>
      <c r="K1461" s="340" t="s">
        <v>4109</v>
      </c>
      <c r="L1461" s="348" t="s">
        <v>103</v>
      </c>
      <c r="M1461" s="340"/>
      <c r="N1461" s="340"/>
      <c r="O1461" s="340"/>
    </row>
    <row r="1462" spans="2:15" x14ac:dyDescent="0.25">
      <c r="B1462" s="340">
        <v>40574</v>
      </c>
      <c r="C1462" s="340" t="s">
        <v>4110</v>
      </c>
      <c r="D1462" s="340" t="s">
        <v>1597</v>
      </c>
      <c r="E1462" s="349" t="str">
        <f>HYPERLINK(Table20[[#This Row],[Map Link]],Table20[[#This Row],[Map Text]])</f>
        <v>Open Map</v>
      </c>
      <c r="F1462" s="340" t="s">
        <v>367</v>
      </c>
      <c r="G1462" s="340" t="s">
        <v>169</v>
      </c>
      <c r="H1462" s="340">
        <v>51.12</v>
      </c>
      <c r="I1462" s="340">
        <v>-120.12527799999999</v>
      </c>
      <c r="J1462" s="340" t="s">
        <v>1591</v>
      </c>
      <c r="K1462" s="340" t="s">
        <v>4111</v>
      </c>
      <c r="L1462" s="348" t="s">
        <v>103</v>
      </c>
      <c r="M1462" s="340"/>
      <c r="N1462" s="340"/>
      <c r="O1462" s="340"/>
    </row>
    <row r="1463" spans="2:15" x14ac:dyDescent="0.25">
      <c r="B1463" s="340">
        <v>11394</v>
      </c>
      <c r="C1463" s="340" t="s">
        <v>4112</v>
      </c>
      <c r="D1463" s="340" t="s">
        <v>1036</v>
      </c>
      <c r="E1463" s="349" t="str">
        <f>HYPERLINK(Table20[[#This Row],[Map Link]],Table20[[#This Row],[Map Text]])</f>
        <v>Open Map</v>
      </c>
      <c r="F1463" s="340" t="s">
        <v>212</v>
      </c>
      <c r="G1463" s="340" t="s">
        <v>213</v>
      </c>
      <c r="H1463" s="340">
        <v>49.186110999999997</v>
      </c>
      <c r="I1463" s="340">
        <v>-121.941667</v>
      </c>
      <c r="J1463" s="340" t="s">
        <v>1591</v>
      </c>
      <c r="K1463" s="340" t="s">
        <v>4113</v>
      </c>
      <c r="L1463" s="348" t="s">
        <v>103</v>
      </c>
      <c r="M1463" s="340"/>
      <c r="N1463" s="340"/>
      <c r="O1463" s="340"/>
    </row>
    <row r="1464" spans="2:15" x14ac:dyDescent="0.25">
      <c r="B1464" s="340">
        <v>28491</v>
      </c>
      <c r="C1464" s="340" t="s">
        <v>4114</v>
      </c>
      <c r="D1464" s="340" t="s">
        <v>1036</v>
      </c>
      <c r="E1464" s="349" t="str">
        <f>HYPERLINK(Table20[[#This Row],[Map Link]],Table20[[#This Row],[Map Text]])</f>
        <v>Open Map</v>
      </c>
      <c r="F1464" s="340" t="s">
        <v>212</v>
      </c>
      <c r="G1464" s="340" t="s">
        <v>213</v>
      </c>
      <c r="H1464" s="340">
        <v>49.365278000000004</v>
      </c>
      <c r="I1464" s="340">
        <v>-121.511111</v>
      </c>
      <c r="J1464" s="340" t="s">
        <v>1591</v>
      </c>
      <c r="K1464" s="340" t="s">
        <v>4115</v>
      </c>
      <c r="L1464" s="348" t="s">
        <v>103</v>
      </c>
      <c r="M1464" s="340"/>
      <c r="N1464" s="340"/>
      <c r="O1464" s="340"/>
    </row>
    <row r="1465" spans="2:15" x14ac:dyDescent="0.25">
      <c r="B1465" s="340">
        <v>64588</v>
      </c>
      <c r="C1465" s="340" t="s">
        <v>4116</v>
      </c>
      <c r="D1465" s="340" t="s">
        <v>1590</v>
      </c>
      <c r="E1465" s="349" t="str">
        <f>HYPERLINK(Table20[[#This Row],[Map Link]],Table20[[#This Row],[Map Text]])</f>
        <v>Open Map</v>
      </c>
      <c r="F1465" s="340" t="s">
        <v>212</v>
      </c>
      <c r="G1465" s="340" t="s">
        <v>213</v>
      </c>
      <c r="H1465" s="340">
        <v>49.889721999999999</v>
      </c>
      <c r="I1465" s="340">
        <v>-122.30111100000001</v>
      </c>
      <c r="J1465" s="340" t="s">
        <v>1591</v>
      </c>
      <c r="K1465" s="340" t="s">
        <v>4117</v>
      </c>
      <c r="L1465" s="348" t="s">
        <v>181</v>
      </c>
      <c r="M1465" s="340"/>
      <c r="N1465" s="340"/>
      <c r="O1465" s="340"/>
    </row>
    <row r="1466" spans="2:15" x14ac:dyDescent="0.25">
      <c r="B1466" s="340">
        <v>6112</v>
      </c>
      <c r="C1466" s="340" t="s">
        <v>4118</v>
      </c>
      <c r="D1466" s="340" t="s">
        <v>1597</v>
      </c>
      <c r="E1466" s="349" t="str">
        <f>HYPERLINK(Table20[[#This Row],[Map Link]],Table20[[#This Row],[Map Text]])</f>
        <v>Open Map</v>
      </c>
      <c r="F1466" s="340" t="s">
        <v>212</v>
      </c>
      <c r="G1466" s="340" t="s">
        <v>213</v>
      </c>
      <c r="H1466" s="340">
        <v>49.099806999999998</v>
      </c>
      <c r="I1466" s="340">
        <v>-122.334598</v>
      </c>
      <c r="J1466" s="340" t="s">
        <v>1591</v>
      </c>
      <c r="K1466" s="340" t="s">
        <v>4119</v>
      </c>
      <c r="L1466" s="348" t="s">
        <v>103</v>
      </c>
      <c r="M1466" s="340"/>
      <c r="N1466" s="340"/>
      <c r="O1466" s="340"/>
    </row>
    <row r="1467" spans="2:15" x14ac:dyDescent="0.25">
      <c r="B1467" s="340">
        <v>64582</v>
      </c>
      <c r="C1467" s="340" t="s">
        <v>4120</v>
      </c>
      <c r="D1467" s="340" t="s">
        <v>1590</v>
      </c>
      <c r="E1467" s="349" t="str">
        <f>HYPERLINK(Table20[[#This Row],[Map Link]],Table20[[#This Row],[Map Text]])</f>
        <v>Open Map</v>
      </c>
      <c r="F1467" s="340" t="s">
        <v>212</v>
      </c>
      <c r="G1467" s="340" t="s">
        <v>213</v>
      </c>
      <c r="H1467" s="340">
        <v>49.866475999999999</v>
      </c>
      <c r="I1467" s="340">
        <v>-122.45128800000001</v>
      </c>
      <c r="J1467" s="340" t="s">
        <v>1591</v>
      </c>
      <c r="K1467" s="340" t="s">
        <v>4121</v>
      </c>
      <c r="L1467" s="348" t="s">
        <v>181</v>
      </c>
      <c r="M1467" s="340"/>
      <c r="N1467" s="340"/>
      <c r="O1467" s="340"/>
    </row>
    <row r="1468" spans="2:15" x14ac:dyDescent="0.25">
      <c r="B1468" s="340">
        <v>64661</v>
      </c>
      <c r="C1468" s="340" t="s">
        <v>4122</v>
      </c>
      <c r="D1468" s="340" t="s">
        <v>1590</v>
      </c>
      <c r="E1468" s="349" t="str">
        <f>HYPERLINK(Table20[[#This Row],[Map Link]],Table20[[#This Row],[Map Text]])</f>
        <v>Open Map</v>
      </c>
      <c r="F1468" s="340" t="s">
        <v>212</v>
      </c>
      <c r="G1468" s="340" t="s">
        <v>213</v>
      </c>
      <c r="H1468" s="340">
        <v>49.133146000000004</v>
      </c>
      <c r="I1468" s="340">
        <v>-121.884584</v>
      </c>
      <c r="J1468" s="340" t="s">
        <v>1591</v>
      </c>
      <c r="K1468" s="340" t="s">
        <v>4123</v>
      </c>
      <c r="L1468" s="348" t="s">
        <v>181</v>
      </c>
      <c r="M1468" s="340"/>
      <c r="N1468" s="340"/>
      <c r="O1468" s="340"/>
    </row>
    <row r="1469" spans="2:15" x14ac:dyDescent="0.25">
      <c r="B1469" s="340">
        <v>2682</v>
      </c>
      <c r="C1469" s="340" t="s">
        <v>4124</v>
      </c>
      <c r="D1469" s="340" t="s">
        <v>1036</v>
      </c>
      <c r="E1469" s="349" t="str">
        <f>HYPERLINK(Table20[[#This Row],[Map Link]],Table20[[#This Row],[Map Text]])</f>
        <v>Open Map</v>
      </c>
      <c r="F1469" s="340" t="s">
        <v>212</v>
      </c>
      <c r="G1469" s="340" t="s">
        <v>213</v>
      </c>
      <c r="H1469" s="340">
        <v>49.116477000000003</v>
      </c>
      <c r="I1469" s="340">
        <v>-122.051256</v>
      </c>
      <c r="J1469" s="340" t="s">
        <v>1591</v>
      </c>
      <c r="K1469" s="340" t="s">
        <v>4125</v>
      </c>
      <c r="L1469" s="348" t="s">
        <v>103</v>
      </c>
      <c r="M1469" s="340"/>
      <c r="N1469" s="340"/>
      <c r="O1469" s="340"/>
    </row>
    <row r="1470" spans="2:15" x14ac:dyDescent="0.25">
      <c r="B1470" s="340">
        <v>65050</v>
      </c>
      <c r="C1470" s="340" t="s">
        <v>4126</v>
      </c>
      <c r="D1470" s="340" t="s">
        <v>1590</v>
      </c>
      <c r="E1470" s="349" t="str">
        <f>HYPERLINK(Table20[[#This Row],[Map Link]],Table20[[#This Row],[Map Text]])</f>
        <v>Open Map</v>
      </c>
      <c r="F1470" s="340" t="s">
        <v>212</v>
      </c>
      <c r="G1470" s="340" t="s">
        <v>213</v>
      </c>
      <c r="H1470" s="340">
        <v>49.383150999999998</v>
      </c>
      <c r="I1470" s="340">
        <v>-121.451244</v>
      </c>
      <c r="J1470" s="340" t="s">
        <v>1591</v>
      </c>
      <c r="K1470" s="340" t="s">
        <v>4127</v>
      </c>
      <c r="L1470" s="348" t="s">
        <v>181</v>
      </c>
      <c r="M1470" s="340"/>
      <c r="N1470" s="340"/>
      <c r="O1470" s="340"/>
    </row>
    <row r="1471" spans="2:15" x14ac:dyDescent="0.25">
      <c r="B1471" s="340">
        <v>65615</v>
      </c>
      <c r="C1471" s="340" t="s">
        <v>4128</v>
      </c>
      <c r="D1471" s="340" t="s">
        <v>1590</v>
      </c>
      <c r="E1471" s="349" t="str">
        <f>HYPERLINK(Table20[[#This Row],[Map Link]],Table20[[#This Row],[Map Text]])</f>
        <v>Open Map</v>
      </c>
      <c r="F1471" s="340" t="s">
        <v>367</v>
      </c>
      <c r="G1471" s="340" t="s">
        <v>169</v>
      </c>
      <c r="H1471" s="340">
        <v>50.016494999999999</v>
      </c>
      <c r="I1471" s="340">
        <v>-120.767905</v>
      </c>
      <c r="J1471" s="340" t="s">
        <v>1591</v>
      </c>
      <c r="K1471" s="340" t="s">
        <v>4129</v>
      </c>
      <c r="L1471" s="348" t="s">
        <v>181</v>
      </c>
      <c r="M1471" s="340"/>
      <c r="N1471" s="340"/>
      <c r="O1471" s="340"/>
    </row>
    <row r="1472" spans="2:15" x14ac:dyDescent="0.25">
      <c r="B1472" s="340">
        <v>38459</v>
      </c>
      <c r="C1472" s="340" t="s">
        <v>220</v>
      </c>
      <c r="D1472" s="340" t="s">
        <v>1036</v>
      </c>
      <c r="E1472" s="349" t="str">
        <f>HYPERLINK(Table20[[#This Row],[Map Link]],Table20[[#This Row],[Map Text]])</f>
        <v>Open Map</v>
      </c>
      <c r="F1472" s="340" t="s">
        <v>212</v>
      </c>
      <c r="G1472" s="340" t="s">
        <v>213</v>
      </c>
      <c r="H1472" s="340">
        <v>49.399818000000003</v>
      </c>
      <c r="I1472" s="340">
        <v>-121.451244</v>
      </c>
      <c r="J1472" s="340" t="s">
        <v>1591</v>
      </c>
      <c r="K1472" s="340" t="s">
        <v>4130</v>
      </c>
      <c r="L1472" s="348" t="s">
        <v>103</v>
      </c>
      <c r="M1472" s="340"/>
      <c r="N1472" s="340"/>
      <c r="O1472" s="340"/>
    </row>
    <row r="1473" spans="2:15" x14ac:dyDescent="0.25">
      <c r="B1473" s="340">
        <v>65094</v>
      </c>
      <c r="C1473" s="340" t="s">
        <v>4131</v>
      </c>
      <c r="D1473" s="340" t="s">
        <v>1590</v>
      </c>
      <c r="E1473" s="349" t="str">
        <f>HYPERLINK(Table20[[#This Row],[Map Link]],Table20[[#This Row],[Map Text]])</f>
        <v>Open Map</v>
      </c>
      <c r="F1473" s="340" t="s">
        <v>367</v>
      </c>
      <c r="G1473" s="340" t="s">
        <v>169</v>
      </c>
      <c r="H1473" s="340">
        <v>50.149832000000004</v>
      </c>
      <c r="I1473" s="340">
        <v>-120.5179</v>
      </c>
      <c r="J1473" s="340" t="s">
        <v>1591</v>
      </c>
      <c r="K1473" s="340" t="s">
        <v>4132</v>
      </c>
      <c r="L1473" s="348" t="s">
        <v>181</v>
      </c>
      <c r="M1473" s="340"/>
      <c r="N1473" s="340"/>
      <c r="O1473" s="340"/>
    </row>
    <row r="1474" spans="2:15" x14ac:dyDescent="0.25">
      <c r="B1474" s="340">
        <v>65562</v>
      </c>
      <c r="C1474" s="340" t="s">
        <v>4133</v>
      </c>
      <c r="D1474" s="340" t="s">
        <v>1590</v>
      </c>
      <c r="E1474" s="349" t="str">
        <f>HYPERLINK(Table20[[#This Row],[Map Link]],Table20[[#This Row],[Map Text]])</f>
        <v>Open Map</v>
      </c>
      <c r="F1474" s="340" t="s">
        <v>367</v>
      </c>
      <c r="G1474" s="340" t="s">
        <v>169</v>
      </c>
      <c r="H1474" s="340">
        <v>50.066498000000003</v>
      </c>
      <c r="I1474" s="340">
        <v>-120.534565</v>
      </c>
      <c r="J1474" s="340" t="s">
        <v>1591</v>
      </c>
      <c r="K1474" s="340" t="s">
        <v>4134</v>
      </c>
      <c r="L1474" s="348" t="s">
        <v>181</v>
      </c>
      <c r="M1474" s="340"/>
      <c r="N1474" s="340"/>
      <c r="O1474" s="340"/>
    </row>
    <row r="1475" spans="2:15" x14ac:dyDescent="0.25">
      <c r="B1475" s="340">
        <v>7698</v>
      </c>
      <c r="C1475" s="340" t="s">
        <v>218</v>
      </c>
      <c r="D1475" s="340" t="s">
        <v>1880</v>
      </c>
      <c r="E1475" s="349" t="str">
        <f>HYPERLINK(Table20[[#This Row],[Map Link]],Table20[[#This Row],[Map Text]])</f>
        <v>Open Map</v>
      </c>
      <c r="F1475" s="340" t="s">
        <v>212</v>
      </c>
      <c r="G1475" s="340" t="s">
        <v>213</v>
      </c>
      <c r="H1475" s="340">
        <v>49.298889000000003</v>
      </c>
      <c r="I1475" s="340">
        <v>-121.78444399999999</v>
      </c>
      <c r="J1475" s="340" t="s">
        <v>1591</v>
      </c>
      <c r="K1475" s="340" t="s">
        <v>4135</v>
      </c>
      <c r="L1475" s="348" t="s">
        <v>103</v>
      </c>
      <c r="M1475" s="340"/>
      <c r="N1475" s="340"/>
      <c r="O1475" s="340"/>
    </row>
    <row r="1476" spans="2:15" x14ac:dyDescent="0.25">
      <c r="B1476" s="340">
        <v>7701</v>
      </c>
      <c r="C1476" s="340" t="s">
        <v>222</v>
      </c>
      <c r="D1476" s="340" t="s">
        <v>1036</v>
      </c>
      <c r="E1476" s="349" t="str">
        <f>HYPERLINK(Table20[[#This Row],[Map Link]],Table20[[#This Row],[Map Text]])</f>
        <v>Open Map</v>
      </c>
      <c r="F1476" s="340" t="s">
        <v>212</v>
      </c>
      <c r="G1476" s="340" t="s">
        <v>213</v>
      </c>
      <c r="H1476" s="340">
        <v>49.249811999999999</v>
      </c>
      <c r="I1476" s="340">
        <v>-121.951256</v>
      </c>
      <c r="J1476" s="340" t="s">
        <v>1591</v>
      </c>
      <c r="K1476" s="340" t="s">
        <v>4136</v>
      </c>
      <c r="L1476" s="348" t="s">
        <v>103</v>
      </c>
      <c r="M1476" s="340"/>
      <c r="N1476" s="340"/>
      <c r="O1476" s="340"/>
    </row>
    <row r="1477" spans="2:15" x14ac:dyDescent="0.25">
      <c r="B1477" s="340">
        <v>8595</v>
      </c>
      <c r="C1477" s="340" t="s">
        <v>4137</v>
      </c>
      <c r="D1477" s="340" t="s">
        <v>1036</v>
      </c>
      <c r="E1477" s="349" t="str">
        <f>HYPERLINK(Table20[[#This Row],[Map Link]],Table20[[#This Row],[Map Text]])</f>
        <v>Open Map</v>
      </c>
      <c r="F1477" s="340" t="s">
        <v>212</v>
      </c>
      <c r="G1477" s="340" t="s">
        <v>213</v>
      </c>
      <c r="H1477" s="340">
        <v>49.149808999999998</v>
      </c>
      <c r="I1477" s="340">
        <v>-122.25126299999999</v>
      </c>
      <c r="J1477" s="340" t="s">
        <v>1591</v>
      </c>
      <c r="K1477" s="340" t="s">
        <v>4138</v>
      </c>
      <c r="L1477" s="348" t="s">
        <v>103</v>
      </c>
      <c r="M1477" s="340"/>
      <c r="N1477" s="340"/>
      <c r="O1477" s="340"/>
    </row>
    <row r="1478" spans="2:15" x14ac:dyDescent="0.25">
      <c r="B1478" s="340">
        <v>13301</v>
      </c>
      <c r="C1478" s="340" t="s">
        <v>470</v>
      </c>
      <c r="D1478" s="340" t="s">
        <v>1036</v>
      </c>
      <c r="E1478" s="349" t="str">
        <f>HYPERLINK(Table20[[#This Row],[Map Link]],Table20[[#This Row],[Map Text]])</f>
        <v>Open Map</v>
      </c>
      <c r="F1478" s="340" t="s">
        <v>367</v>
      </c>
      <c r="G1478" s="340" t="s">
        <v>169</v>
      </c>
      <c r="H1478" s="340">
        <v>50.857222</v>
      </c>
      <c r="I1478" s="340">
        <v>-120.274722</v>
      </c>
      <c r="J1478" s="340" t="s">
        <v>1591</v>
      </c>
      <c r="K1478" s="340" t="s">
        <v>4139</v>
      </c>
      <c r="L1478" s="348" t="s">
        <v>103</v>
      </c>
      <c r="M1478" s="340"/>
      <c r="N1478" s="340"/>
      <c r="O1478" s="340"/>
    </row>
    <row r="1479" spans="2:15" x14ac:dyDescent="0.25">
      <c r="B1479" s="340">
        <v>13823</v>
      </c>
      <c r="C1479" s="340" t="s">
        <v>4140</v>
      </c>
      <c r="D1479" s="340" t="s">
        <v>1597</v>
      </c>
      <c r="E1479" s="349" t="str">
        <f>HYPERLINK(Table20[[#This Row],[Map Link]],Table20[[#This Row],[Map Text]])</f>
        <v>Open Map</v>
      </c>
      <c r="F1479" s="340" t="s">
        <v>212</v>
      </c>
      <c r="G1479" s="340" t="s">
        <v>213</v>
      </c>
      <c r="H1479" s="340">
        <v>49.783152999999999</v>
      </c>
      <c r="I1479" s="340">
        <v>-121.45125400000001</v>
      </c>
      <c r="J1479" s="340" t="s">
        <v>1591</v>
      </c>
      <c r="K1479" s="340" t="s">
        <v>4141</v>
      </c>
      <c r="L1479" s="348" t="s">
        <v>103</v>
      </c>
      <c r="M1479" s="340"/>
      <c r="N1479" s="340"/>
      <c r="O1479" s="340"/>
    </row>
    <row r="1480" spans="2:15" x14ac:dyDescent="0.25">
      <c r="B1480" s="340">
        <v>65017</v>
      </c>
      <c r="C1480" s="340" t="s">
        <v>4142</v>
      </c>
      <c r="D1480" s="340" t="s">
        <v>1590</v>
      </c>
      <c r="E1480" s="349" t="str">
        <f>HYPERLINK(Table20[[#This Row],[Map Link]],Table20[[#This Row],[Map Text]])</f>
        <v>Open Map</v>
      </c>
      <c r="F1480" s="340" t="s">
        <v>212</v>
      </c>
      <c r="G1480" s="340" t="s">
        <v>213</v>
      </c>
      <c r="H1480" s="340">
        <v>49.208333000000003</v>
      </c>
      <c r="I1480" s="340">
        <v>-122.02500000000001</v>
      </c>
      <c r="J1480" s="340" t="s">
        <v>1591</v>
      </c>
      <c r="K1480" s="340" t="s">
        <v>4143</v>
      </c>
      <c r="L1480" s="348" t="s">
        <v>181</v>
      </c>
      <c r="M1480" s="340"/>
      <c r="N1480" s="340"/>
      <c r="O1480" s="340"/>
    </row>
    <row r="1481" spans="2:15" x14ac:dyDescent="0.25">
      <c r="B1481" s="340">
        <v>17459</v>
      </c>
      <c r="C1481" s="340" t="s">
        <v>417</v>
      </c>
      <c r="D1481" s="340" t="s">
        <v>1597</v>
      </c>
      <c r="E1481" s="349" t="str">
        <f>HYPERLINK(Table20[[#This Row],[Map Link]],Table20[[#This Row],[Map Text]])</f>
        <v>Open Map</v>
      </c>
      <c r="F1481" s="340" t="s">
        <v>367</v>
      </c>
      <c r="G1481" s="340" t="s">
        <v>169</v>
      </c>
      <c r="H1481" s="340">
        <v>50.616506999999999</v>
      </c>
      <c r="I1481" s="340">
        <v>-119.951227</v>
      </c>
      <c r="J1481" s="340" t="s">
        <v>1591</v>
      </c>
      <c r="K1481" s="340" t="s">
        <v>4144</v>
      </c>
      <c r="L1481" s="348" t="s">
        <v>103</v>
      </c>
      <c r="M1481" s="340"/>
      <c r="N1481" s="340"/>
      <c r="O1481" s="340"/>
    </row>
    <row r="1482" spans="2:15" x14ac:dyDescent="0.25">
      <c r="B1482" s="340">
        <v>17540</v>
      </c>
      <c r="C1482" s="340" t="s">
        <v>215</v>
      </c>
      <c r="D1482" s="340" t="s">
        <v>1728</v>
      </c>
      <c r="E1482" s="349" t="str">
        <f>HYPERLINK(Table20[[#This Row],[Map Link]],Table20[[#This Row],[Map Text]])</f>
        <v>Open Map</v>
      </c>
      <c r="F1482" s="340" t="s">
        <v>212</v>
      </c>
      <c r="G1482" s="340" t="s">
        <v>213</v>
      </c>
      <c r="H1482" s="340">
        <v>49.38</v>
      </c>
      <c r="I1482" s="340">
        <v>-121.441389</v>
      </c>
      <c r="J1482" s="340" t="s">
        <v>1591</v>
      </c>
      <c r="K1482" s="340" t="s">
        <v>4145</v>
      </c>
      <c r="L1482" s="348" t="s">
        <v>103</v>
      </c>
      <c r="M1482" s="340"/>
      <c r="N1482" s="340"/>
      <c r="O1482" s="340"/>
    </row>
    <row r="1483" spans="2:15" x14ac:dyDescent="0.25">
      <c r="B1483" s="340">
        <v>65056</v>
      </c>
      <c r="C1483" s="340" t="s">
        <v>4146</v>
      </c>
      <c r="D1483" s="340" t="s">
        <v>1590</v>
      </c>
      <c r="E1483" s="349" t="str">
        <f>HYPERLINK(Table20[[#This Row],[Map Link]],Table20[[#This Row],[Map Text]])</f>
        <v>Open Map</v>
      </c>
      <c r="F1483" s="340" t="s">
        <v>212</v>
      </c>
      <c r="G1483" s="340" t="s">
        <v>213</v>
      </c>
      <c r="H1483" s="340">
        <v>49.383152000000003</v>
      </c>
      <c r="I1483" s="340">
        <v>-121.434577</v>
      </c>
      <c r="J1483" s="340" t="s">
        <v>1591</v>
      </c>
      <c r="K1483" s="340" t="s">
        <v>4147</v>
      </c>
      <c r="L1483" s="348" t="s">
        <v>181</v>
      </c>
      <c r="M1483" s="340"/>
      <c r="N1483" s="340"/>
      <c r="O1483" s="340"/>
    </row>
    <row r="1484" spans="2:15" x14ac:dyDescent="0.25">
      <c r="B1484" s="340">
        <v>15669</v>
      </c>
      <c r="C1484" s="340" t="s">
        <v>235</v>
      </c>
      <c r="D1484" s="340" t="s">
        <v>1036</v>
      </c>
      <c r="E1484" s="349" t="str">
        <f>HYPERLINK(Table20[[#This Row],[Map Link]],Table20[[#This Row],[Map Text]])</f>
        <v>Open Map</v>
      </c>
      <c r="F1484" s="340" t="s">
        <v>212</v>
      </c>
      <c r="G1484" s="340" t="s">
        <v>213</v>
      </c>
      <c r="H1484" s="340">
        <v>48.999808000000002</v>
      </c>
      <c r="I1484" s="340">
        <v>-122.267926</v>
      </c>
      <c r="J1484" s="340" t="s">
        <v>1591</v>
      </c>
      <c r="K1484" s="340" t="s">
        <v>4148</v>
      </c>
      <c r="L1484" s="348" t="s">
        <v>103</v>
      </c>
      <c r="M1484" s="340"/>
      <c r="N1484" s="340"/>
      <c r="O1484" s="340"/>
    </row>
    <row r="1485" spans="2:15" x14ac:dyDescent="0.25">
      <c r="B1485" s="340">
        <v>65637</v>
      </c>
      <c r="C1485" s="340" t="s">
        <v>4149</v>
      </c>
      <c r="D1485" s="340" t="s">
        <v>1590</v>
      </c>
      <c r="E1485" s="349" t="str">
        <f>HYPERLINK(Table20[[#This Row],[Map Link]],Table20[[#This Row],[Map Text]])</f>
        <v>Open Map</v>
      </c>
      <c r="F1485" s="340" t="s">
        <v>212</v>
      </c>
      <c r="G1485" s="340" t="s">
        <v>213</v>
      </c>
      <c r="H1485" s="340">
        <v>49.99982</v>
      </c>
      <c r="I1485" s="340">
        <v>-121.501261</v>
      </c>
      <c r="J1485" s="340" t="s">
        <v>1591</v>
      </c>
      <c r="K1485" s="340" t="s">
        <v>4150</v>
      </c>
      <c r="L1485" s="348" t="s">
        <v>181</v>
      </c>
      <c r="M1485" s="340"/>
      <c r="N1485" s="340"/>
      <c r="O1485" s="340"/>
    </row>
    <row r="1486" spans="2:15" x14ac:dyDescent="0.25">
      <c r="B1486" s="340">
        <v>65566</v>
      </c>
      <c r="C1486" s="340" t="s">
        <v>4151</v>
      </c>
      <c r="D1486" s="340" t="s">
        <v>1590</v>
      </c>
      <c r="E1486" s="349" t="str">
        <f>HYPERLINK(Table20[[#This Row],[Map Link]],Table20[[#This Row],[Map Text]])</f>
        <v>Open Map</v>
      </c>
      <c r="F1486" s="340" t="s">
        <v>367</v>
      </c>
      <c r="G1486" s="340" t="s">
        <v>169</v>
      </c>
      <c r="H1486" s="340">
        <v>50.099829</v>
      </c>
      <c r="I1486" s="340">
        <v>-120.751239</v>
      </c>
      <c r="J1486" s="340" t="s">
        <v>1591</v>
      </c>
      <c r="K1486" s="340" t="s">
        <v>4152</v>
      </c>
      <c r="L1486" s="348" t="s">
        <v>181</v>
      </c>
      <c r="M1486" s="340"/>
      <c r="N1486" s="340"/>
      <c r="O1486" s="340"/>
    </row>
    <row r="1487" spans="2:15" x14ac:dyDescent="0.25">
      <c r="B1487" s="340">
        <v>38209</v>
      </c>
      <c r="C1487" s="340" t="s">
        <v>4153</v>
      </c>
      <c r="D1487" s="340" t="s">
        <v>1036</v>
      </c>
      <c r="E1487" s="349" t="str">
        <f>HYPERLINK(Table20[[#This Row],[Map Link]],Table20[[#This Row],[Map Text]])</f>
        <v>Open Map</v>
      </c>
      <c r="F1487" s="340" t="s">
        <v>367</v>
      </c>
      <c r="G1487" s="340" t="s">
        <v>169</v>
      </c>
      <c r="H1487" s="340">
        <v>50.666504000000003</v>
      </c>
      <c r="I1487" s="340">
        <v>-120.251238</v>
      </c>
      <c r="J1487" s="340" t="s">
        <v>1591</v>
      </c>
      <c r="K1487" s="340" t="s">
        <v>4154</v>
      </c>
      <c r="L1487" s="348" t="s">
        <v>103</v>
      </c>
      <c r="M1487" s="340"/>
      <c r="N1487" s="340"/>
      <c r="O1487" s="340"/>
    </row>
    <row r="1488" spans="2:15" x14ac:dyDescent="0.25">
      <c r="B1488" s="340">
        <v>65580</v>
      </c>
      <c r="C1488" s="340" t="s">
        <v>4155</v>
      </c>
      <c r="D1488" s="340" t="s">
        <v>1590</v>
      </c>
      <c r="E1488" s="349" t="str">
        <f>HYPERLINK(Table20[[#This Row],[Map Link]],Table20[[#This Row],[Map Text]])</f>
        <v>Open Map</v>
      </c>
      <c r="F1488" s="340" t="s">
        <v>212</v>
      </c>
      <c r="G1488" s="340" t="s">
        <v>213</v>
      </c>
      <c r="H1488" s="340">
        <v>49.966487000000001</v>
      </c>
      <c r="I1488" s="340">
        <v>-121.484593</v>
      </c>
      <c r="J1488" s="340" t="s">
        <v>1591</v>
      </c>
      <c r="K1488" s="340" t="s">
        <v>4156</v>
      </c>
      <c r="L1488" s="348" t="s">
        <v>181</v>
      </c>
      <c r="M1488" s="340"/>
      <c r="N1488" s="340"/>
      <c r="O1488" s="340"/>
    </row>
    <row r="1489" spans="2:15" x14ac:dyDescent="0.25">
      <c r="B1489" s="340">
        <v>3006</v>
      </c>
      <c r="C1489" s="340" t="s">
        <v>467</v>
      </c>
      <c r="D1489" s="340" t="s">
        <v>1780</v>
      </c>
      <c r="E1489" s="349" t="str">
        <f>HYPERLINK(Table20[[#This Row],[Map Link]],Table20[[#This Row],[Map Text]])</f>
        <v>Open Map</v>
      </c>
      <c r="F1489" s="340" t="s">
        <v>367</v>
      </c>
      <c r="G1489" s="340" t="s">
        <v>169</v>
      </c>
      <c r="H1489" s="340">
        <v>50.675832999999997</v>
      </c>
      <c r="I1489" s="340">
        <v>-120.339444</v>
      </c>
      <c r="J1489" s="340" t="s">
        <v>1591</v>
      </c>
      <c r="K1489" s="340" t="s">
        <v>4157</v>
      </c>
      <c r="L1489" s="348" t="s">
        <v>103</v>
      </c>
      <c r="M1489" s="340"/>
      <c r="N1489" s="340"/>
      <c r="O1489" s="340"/>
    </row>
    <row r="1490" spans="2:15" x14ac:dyDescent="0.25">
      <c r="B1490" s="340">
        <v>65527</v>
      </c>
      <c r="C1490" s="340" t="s">
        <v>4158</v>
      </c>
      <c r="D1490" s="340" t="s">
        <v>1590</v>
      </c>
      <c r="E1490" s="349" t="str">
        <f>HYPERLINK(Table20[[#This Row],[Map Link]],Table20[[#This Row],[Map Text]])</f>
        <v>Open Map</v>
      </c>
      <c r="F1490" s="340" t="s">
        <v>367</v>
      </c>
      <c r="G1490" s="340" t="s">
        <v>169</v>
      </c>
      <c r="H1490" s="340">
        <v>50.737499999999997</v>
      </c>
      <c r="I1490" s="340">
        <v>-120.266667</v>
      </c>
      <c r="J1490" s="340" t="s">
        <v>1591</v>
      </c>
      <c r="K1490" s="340" t="s">
        <v>4159</v>
      </c>
      <c r="L1490" s="348" t="s">
        <v>181</v>
      </c>
      <c r="M1490" s="340"/>
      <c r="N1490" s="340"/>
      <c r="O1490" s="340"/>
    </row>
    <row r="1491" spans="2:15" x14ac:dyDescent="0.25">
      <c r="B1491" s="340">
        <v>65526</v>
      </c>
      <c r="C1491" s="340" t="s">
        <v>4160</v>
      </c>
      <c r="D1491" s="340" t="s">
        <v>1590</v>
      </c>
      <c r="E1491" s="349" t="str">
        <f>HYPERLINK(Table20[[#This Row],[Map Link]],Table20[[#This Row],[Map Text]])</f>
        <v>Open Map</v>
      </c>
      <c r="F1491" s="340" t="s">
        <v>367</v>
      </c>
      <c r="G1491" s="340" t="s">
        <v>169</v>
      </c>
      <c r="H1491" s="340">
        <v>50.483170000000001</v>
      </c>
      <c r="I1491" s="340">
        <v>-120.251233</v>
      </c>
      <c r="J1491" s="340" t="s">
        <v>1591</v>
      </c>
      <c r="K1491" s="340" t="s">
        <v>4161</v>
      </c>
      <c r="L1491" s="348" t="s">
        <v>181</v>
      </c>
      <c r="M1491" s="340"/>
      <c r="N1491" s="340"/>
      <c r="O1491" s="340"/>
    </row>
    <row r="1492" spans="2:15" x14ac:dyDescent="0.25">
      <c r="B1492" s="340">
        <v>65525</v>
      </c>
      <c r="C1492" s="340" t="s">
        <v>4162</v>
      </c>
      <c r="D1492" s="340" t="s">
        <v>1590</v>
      </c>
      <c r="E1492" s="349" t="str">
        <f>HYPERLINK(Table20[[#This Row],[Map Link]],Table20[[#This Row],[Map Text]])</f>
        <v>Open Map</v>
      </c>
      <c r="F1492" s="340" t="s">
        <v>367</v>
      </c>
      <c r="G1492" s="340" t="s">
        <v>169</v>
      </c>
      <c r="H1492" s="340">
        <v>50.466503000000003</v>
      </c>
      <c r="I1492" s="340">
        <v>-120.2679</v>
      </c>
      <c r="J1492" s="340" t="s">
        <v>1591</v>
      </c>
      <c r="K1492" s="340" t="s">
        <v>4163</v>
      </c>
      <c r="L1492" s="348" t="s">
        <v>181</v>
      </c>
      <c r="M1492" s="340"/>
      <c r="N1492" s="340"/>
      <c r="O1492" s="340"/>
    </row>
    <row r="1493" spans="2:15" x14ac:dyDescent="0.25">
      <c r="B1493" s="340">
        <v>65524</v>
      </c>
      <c r="C1493" s="340" t="s">
        <v>4164</v>
      </c>
      <c r="D1493" s="340" t="s">
        <v>1590</v>
      </c>
      <c r="E1493" s="349" t="str">
        <f>HYPERLINK(Table20[[#This Row],[Map Link]],Table20[[#This Row],[Map Text]])</f>
        <v>Open Map</v>
      </c>
      <c r="F1493" s="340" t="s">
        <v>367</v>
      </c>
      <c r="G1493" s="340" t="s">
        <v>169</v>
      </c>
      <c r="H1493" s="340">
        <v>51.016506</v>
      </c>
      <c r="I1493" s="340">
        <v>-120.25124700000001</v>
      </c>
      <c r="J1493" s="340" t="s">
        <v>1591</v>
      </c>
      <c r="K1493" s="340" t="s">
        <v>4165</v>
      </c>
      <c r="L1493" s="348" t="s">
        <v>181</v>
      </c>
      <c r="M1493" s="340"/>
      <c r="N1493" s="340"/>
      <c r="O1493" s="340"/>
    </row>
    <row r="1494" spans="2:15" x14ac:dyDescent="0.25">
      <c r="B1494" s="340">
        <v>65523</v>
      </c>
      <c r="C1494" s="340" t="s">
        <v>4166</v>
      </c>
      <c r="D1494" s="340" t="s">
        <v>1590</v>
      </c>
      <c r="E1494" s="349" t="str">
        <f>HYPERLINK(Table20[[#This Row],[Map Link]],Table20[[#This Row],[Map Text]])</f>
        <v>Open Map</v>
      </c>
      <c r="F1494" s="340" t="s">
        <v>367</v>
      </c>
      <c r="G1494" s="340" t="s">
        <v>169</v>
      </c>
      <c r="H1494" s="340">
        <v>50.84984</v>
      </c>
      <c r="I1494" s="340">
        <v>-120.08457</v>
      </c>
      <c r="J1494" s="340" t="s">
        <v>1591</v>
      </c>
      <c r="K1494" s="340" t="s">
        <v>4167</v>
      </c>
      <c r="L1494" s="348" t="s">
        <v>181</v>
      </c>
      <c r="M1494" s="340"/>
      <c r="N1494" s="340"/>
      <c r="O1494" s="340"/>
    </row>
    <row r="1495" spans="2:15" x14ac:dyDescent="0.25">
      <c r="B1495" s="340">
        <v>64632</v>
      </c>
      <c r="C1495" s="340" t="s">
        <v>4168</v>
      </c>
      <c r="D1495" s="340" t="s">
        <v>1590</v>
      </c>
      <c r="E1495" s="349" t="str">
        <f>HYPERLINK(Table20[[#This Row],[Map Link]],Table20[[#This Row],[Map Text]])</f>
        <v>Open Map</v>
      </c>
      <c r="F1495" s="340" t="s">
        <v>212</v>
      </c>
      <c r="G1495" s="340" t="s">
        <v>213</v>
      </c>
      <c r="H1495" s="340">
        <v>49.383152000000003</v>
      </c>
      <c r="I1495" s="340">
        <v>-121.401242</v>
      </c>
      <c r="J1495" s="340" t="s">
        <v>1591</v>
      </c>
      <c r="K1495" s="340" t="s">
        <v>4169</v>
      </c>
      <c r="L1495" s="348" t="s">
        <v>181</v>
      </c>
      <c r="M1495" s="340"/>
      <c r="N1495" s="340"/>
      <c r="O1495" s="340"/>
    </row>
    <row r="1496" spans="2:15" x14ac:dyDescent="0.25">
      <c r="B1496" s="340">
        <v>64626</v>
      </c>
      <c r="C1496" s="340" t="s">
        <v>4170</v>
      </c>
      <c r="D1496" s="340" t="s">
        <v>1590</v>
      </c>
      <c r="E1496" s="349" t="str">
        <f>HYPERLINK(Table20[[#This Row],[Map Link]],Table20[[#This Row],[Map Text]])</f>
        <v>Open Map</v>
      </c>
      <c r="F1496" s="340" t="s">
        <v>212</v>
      </c>
      <c r="G1496" s="340" t="s">
        <v>213</v>
      </c>
      <c r="H1496" s="340">
        <v>49.483151999999997</v>
      </c>
      <c r="I1496" s="340">
        <v>-121.417912</v>
      </c>
      <c r="J1496" s="340" t="s">
        <v>1591</v>
      </c>
      <c r="K1496" s="340" t="s">
        <v>4171</v>
      </c>
      <c r="L1496" s="348" t="s">
        <v>181</v>
      </c>
      <c r="M1496" s="340"/>
      <c r="N1496" s="340"/>
      <c r="O1496" s="340"/>
    </row>
    <row r="1497" spans="2:15" x14ac:dyDescent="0.25">
      <c r="B1497" s="340">
        <v>3769</v>
      </c>
      <c r="C1497" s="340" t="s">
        <v>4172</v>
      </c>
      <c r="D1497" s="340" t="s">
        <v>1728</v>
      </c>
      <c r="E1497" s="349" t="str">
        <f>HYPERLINK(Table20[[#This Row],[Map Link]],Table20[[#This Row],[Map Text]])</f>
        <v>Open Map</v>
      </c>
      <c r="F1497" s="340" t="s">
        <v>212</v>
      </c>
      <c r="G1497" s="340" t="s">
        <v>213</v>
      </c>
      <c r="H1497" s="340">
        <v>49.238056</v>
      </c>
      <c r="I1497" s="340">
        <v>-121.7625</v>
      </c>
      <c r="J1497" s="340" t="s">
        <v>1591</v>
      </c>
      <c r="K1497" s="340" t="s">
        <v>4173</v>
      </c>
      <c r="L1497" s="348" t="s">
        <v>103</v>
      </c>
      <c r="M1497" s="340"/>
      <c r="N1497" s="340"/>
      <c r="O1497" s="340"/>
    </row>
    <row r="1498" spans="2:15" x14ac:dyDescent="0.25">
      <c r="B1498" s="340">
        <v>3841</v>
      </c>
      <c r="C1498" s="340" t="s">
        <v>4174</v>
      </c>
      <c r="D1498" s="340" t="s">
        <v>1036</v>
      </c>
      <c r="E1498" s="349" t="str">
        <f>HYPERLINK(Table20[[#This Row],[Map Link]],Table20[[#This Row],[Map Text]])</f>
        <v>Open Map</v>
      </c>
      <c r="F1498" s="340" t="s">
        <v>212</v>
      </c>
      <c r="G1498" s="340" t="s">
        <v>213</v>
      </c>
      <c r="H1498" s="340">
        <v>49.066476000000002</v>
      </c>
      <c r="I1498" s="340">
        <v>-122.20125899999999</v>
      </c>
      <c r="J1498" s="340" t="s">
        <v>1591</v>
      </c>
      <c r="K1498" s="340" t="s">
        <v>4175</v>
      </c>
      <c r="L1498" s="348" t="s">
        <v>103</v>
      </c>
      <c r="M1498" s="340"/>
      <c r="N1498" s="340"/>
      <c r="O1498" s="340"/>
    </row>
    <row r="1499" spans="2:15" x14ac:dyDescent="0.25">
      <c r="B1499" s="340">
        <v>64637</v>
      </c>
      <c r="C1499" s="340" t="s">
        <v>4176</v>
      </c>
      <c r="D1499" s="340" t="s">
        <v>1590</v>
      </c>
      <c r="E1499" s="349" t="str">
        <f>HYPERLINK(Table20[[#This Row],[Map Link]],Table20[[#This Row],[Map Text]])</f>
        <v>Open Map</v>
      </c>
      <c r="F1499" s="340" t="s">
        <v>212</v>
      </c>
      <c r="G1499" s="340" t="s">
        <v>213</v>
      </c>
      <c r="H1499" s="340">
        <v>49.416485000000002</v>
      </c>
      <c r="I1499" s="340">
        <v>-121.41791000000001</v>
      </c>
      <c r="J1499" s="340" t="s">
        <v>1591</v>
      </c>
      <c r="K1499" s="340" t="s">
        <v>4177</v>
      </c>
      <c r="L1499" s="348" t="s">
        <v>181</v>
      </c>
      <c r="M1499" s="340"/>
      <c r="N1499" s="340"/>
      <c r="O1499" s="340"/>
    </row>
    <row r="1500" spans="2:15" x14ac:dyDescent="0.25">
      <c r="B1500" s="340">
        <v>5523</v>
      </c>
      <c r="C1500" s="340" t="s">
        <v>4178</v>
      </c>
      <c r="D1500" s="340" t="s">
        <v>1036</v>
      </c>
      <c r="E1500" s="349" t="str">
        <f>HYPERLINK(Table20[[#This Row],[Map Link]],Table20[[#This Row],[Map Text]])</f>
        <v>Open Map</v>
      </c>
      <c r="F1500" s="340" t="s">
        <v>367</v>
      </c>
      <c r="G1500" s="340" t="s">
        <v>169</v>
      </c>
      <c r="H1500" s="340">
        <v>50.616503000000002</v>
      </c>
      <c r="I1500" s="340">
        <v>-120.33457300000001</v>
      </c>
      <c r="J1500" s="340" t="s">
        <v>1591</v>
      </c>
      <c r="K1500" s="340" t="s">
        <v>4179</v>
      </c>
      <c r="L1500" s="348" t="s">
        <v>103</v>
      </c>
      <c r="M1500" s="340"/>
      <c r="N1500" s="340"/>
      <c r="O1500" s="340"/>
    </row>
    <row r="1501" spans="2:15" x14ac:dyDescent="0.25">
      <c r="B1501" s="340">
        <v>65634</v>
      </c>
      <c r="C1501" s="340" t="s">
        <v>4180</v>
      </c>
      <c r="D1501" s="340" t="s">
        <v>1590</v>
      </c>
      <c r="E1501" s="349" t="str">
        <f>HYPERLINK(Table20[[#This Row],[Map Link]],Table20[[#This Row],[Map Text]])</f>
        <v>Open Map</v>
      </c>
      <c r="F1501" s="340" t="s">
        <v>212</v>
      </c>
      <c r="G1501" s="340" t="s">
        <v>213</v>
      </c>
      <c r="H1501" s="340">
        <v>49.883153</v>
      </c>
      <c r="I1501" s="340">
        <v>-121.451257</v>
      </c>
      <c r="J1501" s="340" t="s">
        <v>1591</v>
      </c>
      <c r="K1501" s="340" t="s">
        <v>4181</v>
      </c>
      <c r="L1501" s="348" t="s">
        <v>181</v>
      </c>
      <c r="M1501" s="340"/>
      <c r="N1501" s="340"/>
      <c r="O1501" s="340"/>
    </row>
    <row r="1502" spans="2:15" x14ac:dyDescent="0.25">
      <c r="B1502" s="340">
        <v>64425</v>
      </c>
      <c r="C1502" s="340" t="s">
        <v>4182</v>
      </c>
      <c r="D1502" s="340" t="s">
        <v>1590</v>
      </c>
      <c r="E1502" s="349" t="str">
        <f>HYPERLINK(Table20[[#This Row],[Map Link]],Table20[[#This Row],[Map Text]])</f>
        <v>Open Map</v>
      </c>
      <c r="F1502" s="340" t="s">
        <v>212</v>
      </c>
      <c r="G1502" s="340" t="s">
        <v>213</v>
      </c>
      <c r="H1502" s="340">
        <v>49.566485999999998</v>
      </c>
      <c r="I1502" s="340">
        <v>-121.401247</v>
      </c>
      <c r="J1502" s="340" t="s">
        <v>1591</v>
      </c>
      <c r="K1502" s="340" t="s">
        <v>4183</v>
      </c>
      <c r="L1502" s="348" t="s">
        <v>181</v>
      </c>
      <c r="M1502" s="340"/>
      <c r="N1502" s="340"/>
      <c r="O1502" s="340"/>
    </row>
    <row r="1503" spans="2:15" x14ac:dyDescent="0.25">
      <c r="B1503" s="340">
        <v>65022</v>
      </c>
      <c r="C1503" s="340" t="s">
        <v>4184</v>
      </c>
      <c r="D1503" s="340" t="s">
        <v>1590</v>
      </c>
      <c r="E1503" s="349" t="str">
        <f>HYPERLINK(Table20[[#This Row],[Map Link]],Table20[[#This Row],[Map Text]])</f>
        <v>Open Map</v>
      </c>
      <c r="F1503" s="340" t="s">
        <v>212</v>
      </c>
      <c r="G1503" s="340" t="s">
        <v>213</v>
      </c>
      <c r="H1503" s="340">
        <v>49.166477999999998</v>
      </c>
      <c r="I1503" s="340">
        <v>-121.984588</v>
      </c>
      <c r="J1503" s="340" t="s">
        <v>1591</v>
      </c>
      <c r="K1503" s="340" t="s">
        <v>4185</v>
      </c>
      <c r="L1503" s="348" t="s">
        <v>181</v>
      </c>
      <c r="M1503" s="340"/>
      <c r="N1503" s="340"/>
      <c r="O1503" s="340"/>
    </row>
    <row r="1504" spans="2:15" x14ac:dyDescent="0.25">
      <c r="B1504" s="340">
        <v>34744</v>
      </c>
      <c r="C1504" s="340" t="s">
        <v>474</v>
      </c>
      <c r="D1504" s="340" t="s">
        <v>1597</v>
      </c>
      <c r="E1504" s="349" t="str">
        <f>HYPERLINK(Table20[[#This Row],[Map Link]],Table20[[#This Row],[Map Text]])</f>
        <v>Open Map</v>
      </c>
      <c r="F1504" s="340" t="s">
        <v>367</v>
      </c>
      <c r="G1504" s="340" t="s">
        <v>169</v>
      </c>
      <c r="H1504" s="340">
        <v>50.477778000000001</v>
      </c>
      <c r="I1504" s="340">
        <v>-120.49722199999999</v>
      </c>
      <c r="J1504" s="340" t="s">
        <v>1591</v>
      </c>
      <c r="K1504" s="340" t="s">
        <v>4186</v>
      </c>
      <c r="L1504" s="348" t="s">
        <v>103</v>
      </c>
      <c r="M1504" s="340"/>
      <c r="N1504" s="340"/>
      <c r="O1504" s="340"/>
    </row>
    <row r="1505" spans="2:15" x14ac:dyDescent="0.25">
      <c r="B1505" s="340">
        <v>65020</v>
      </c>
      <c r="C1505" s="340" t="s">
        <v>4187</v>
      </c>
      <c r="D1505" s="340" t="s">
        <v>1590</v>
      </c>
      <c r="E1505" s="349" t="str">
        <f>HYPERLINK(Table20[[#This Row],[Map Link]],Table20[[#This Row],[Map Text]])</f>
        <v>Open Map</v>
      </c>
      <c r="F1505" s="340" t="s">
        <v>212</v>
      </c>
      <c r="G1505" s="340" t="s">
        <v>213</v>
      </c>
      <c r="H1505" s="340">
        <v>49.133144000000001</v>
      </c>
      <c r="I1505" s="340">
        <v>-122.051256</v>
      </c>
      <c r="J1505" s="340" t="s">
        <v>1591</v>
      </c>
      <c r="K1505" s="340" t="s">
        <v>4188</v>
      </c>
      <c r="L1505" s="348" t="s">
        <v>181</v>
      </c>
      <c r="M1505" s="340"/>
      <c r="N1505" s="340"/>
      <c r="O1505" s="340"/>
    </row>
    <row r="1506" spans="2:15" x14ac:dyDescent="0.25">
      <c r="B1506" s="340">
        <v>28752</v>
      </c>
      <c r="C1506" s="340" t="s">
        <v>216</v>
      </c>
      <c r="D1506" s="340" t="s">
        <v>1036</v>
      </c>
      <c r="E1506" s="349" t="str">
        <f>HYPERLINK(Table20[[#This Row],[Map Link]],Table20[[#This Row],[Map Text]])</f>
        <v>Open Map</v>
      </c>
      <c r="F1506" s="340" t="s">
        <v>212</v>
      </c>
      <c r="G1506" s="340" t="s">
        <v>213</v>
      </c>
      <c r="H1506" s="340">
        <v>49.316482999999998</v>
      </c>
      <c r="I1506" s="340">
        <v>-121.601247</v>
      </c>
      <c r="J1506" s="340" t="s">
        <v>1591</v>
      </c>
      <c r="K1506" s="340" t="s">
        <v>4189</v>
      </c>
      <c r="L1506" s="348" t="s">
        <v>103</v>
      </c>
      <c r="M1506" s="340"/>
      <c r="N1506" s="340"/>
      <c r="O1506" s="340"/>
    </row>
    <row r="1507" spans="2:15" x14ac:dyDescent="0.25">
      <c r="B1507" s="340">
        <v>65014</v>
      </c>
      <c r="C1507" s="340" t="s">
        <v>4190</v>
      </c>
      <c r="D1507" s="340" t="s">
        <v>1590</v>
      </c>
      <c r="E1507" s="349" t="str">
        <f>HYPERLINK(Table20[[#This Row],[Map Link]],Table20[[#This Row],[Map Text]])</f>
        <v>Open Map</v>
      </c>
      <c r="F1507" s="340" t="s">
        <v>212</v>
      </c>
      <c r="G1507" s="340" t="s">
        <v>213</v>
      </c>
      <c r="H1507" s="340">
        <v>49.184722000000001</v>
      </c>
      <c r="I1507" s="340">
        <v>-122.07638900000001</v>
      </c>
      <c r="J1507" s="340" t="s">
        <v>1591</v>
      </c>
      <c r="K1507" s="340" t="s">
        <v>4191</v>
      </c>
      <c r="L1507" s="348" t="s">
        <v>181</v>
      </c>
      <c r="M1507" s="340"/>
      <c r="N1507" s="340"/>
      <c r="O1507" s="340"/>
    </row>
    <row r="1508" spans="2:15" x14ac:dyDescent="0.25">
      <c r="B1508" s="340">
        <v>7363</v>
      </c>
      <c r="C1508" s="340" t="s">
        <v>255</v>
      </c>
      <c r="D1508" s="340" t="s">
        <v>1036</v>
      </c>
      <c r="E1508" s="349" t="str">
        <f>HYPERLINK(Table20[[#This Row],[Map Link]],Table20[[#This Row],[Map Text]])</f>
        <v>Open Map</v>
      </c>
      <c r="F1508" s="340" t="s">
        <v>212</v>
      </c>
      <c r="G1508" s="340" t="s">
        <v>213</v>
      </c>
      <c r="H1508" s="340">
        <v>49.216478000000002</v>
      </c>
      <c r="I1508" s="340">
        <v>-122.01792399999999</v>
      </c>
      <c r="J1508" s="340" t="s">
        <v>1591</v>
      </c>
      <c r="K1508" s="340" t="s">
        <v>4192</v>
      </c>
      <c r="L1508" s="348" t="s">
        <v>103</v>
      </c>
      <c r="M1508" s="340"/>
      <c r="N1508" s="340"/>
      <c r="O1508" s="340"/>
    </row>
    <row r="1509" spans="2:15" x14ac:dyDescent="0.25">
      <c r="B1509" s="340">
        <v>65019</v>
      </c>
      <c r="C1509" s="340" t="s">
        <v>4193</v>
      </c>
      <c r="D1509" s="340" t="s">
        <v>1590</v>
      </c>
      <c r="E1509" s="349" t="str">
        <f>HYPERLINK(Table20[[#This Row],[Map Link]],Table20[[#This Row],[Map Text]])</f>
        <v>Open Map</v>
      </c>
      <c r="F1509" s="340" t="s">
        <v>212</v>
      </c>
      <c r="G1509" s="340" t="s">
        <v>213</v>
      </c>
      <c r="H1509" s="340">
        <v>49.149811</v>
      </c>
      <c r="I1509" s="340">
        <v>-122.05125700000001</v>
      </c>
      <c r="J1509" s="340" t="s">
        <v>1591</v>
      </c>
      <c r="K1509" s="340" t="s">
        <v>4194</v>
      </c>
      <c r="L1509" s="348" t="s">
        <v>181</v>
      </c>
      <c r="M1509" s="340"/>
      <c r="N1509" s="340"/>
      <c r="O1509" s="340"/>
    </row>
    <row r="1510" spans="2:15" x14ac:dyDescent="0.25">
      <c r="B1510" s="340">
        <v>64558</v>
      </c>
      <c r="C1510" s="340" t="s">
        <v>4195</v>
      </c>
      <c r="D1510" s="340" t="s">
        <v>1590</v>
      </c>
      <c r="E1510" s="349" t="str">
        <f>HYPERLINK(Table20[[#This Row],[Map Link]],Table20[[#This Row],[Map Text]])</f>
        <v>Open Map</v>
      </c>
      <c r="F1510" s="340" t="s">
        <v>212</v>
      </c>
      <c r="G1510" s="340" t="s">
        <v>213</v>
      </c>
      <c r="H1510" s="340">
        <v>49.183140000000002</v>
      </c>
      <c r="I1510" s="340">
        <v>-122.417936</v>
      </c>
      <c r="J1510" s="340" t="s">
        <v>1591</v>
      </c>
      <c r="K1510" s="340" t="s">
        <v>4196</v>
      </c>
      <c r="L1510" s="348" t="s">
        <v>181</v>
      </c>
      <c r="M1510" s="340"/>
      <c r="N1510" s="340"/>
      <c r="O1510" s="340"/>
    </row>
    <row r="1511" spans="2:15" x14ac:dyDescent="0.25">
      <c r="B1511" s="340">
        <v>64404</v>
      </c>
      <c r="C1511" s="340" t="s">
        <v>4197</v>
      </c>
      <c r="D1511" s="340" t="s">
        <v>1590</v>
      </c>
      <c r="E1511" s="349" t="str">
        <f>HYPERLINK(Table20[[#This Row],[Map Link]],Table20[[#This Row],[Map Text]])</f>
        <v>Open Map</v>
      </c>
      <c r="F1511" s="340" t="s">
        <v>212</v>
      </c>
      <c r="G1511" s="340" t="s">
        <v>213</v>
      </c>
      <c r="H1511" s="340">
        <v>49.183140000000002</v>
      </c>
      <c r="I1511" s="340">
        <v>-122.417936</v>
      </c>
      <c r="J1511" s="340" t="s">
        <v>1591</v>
      </c>
      <c r="K1511" s="340" t="s">
        <v>4198</v>
      </c>
      <c r="L1511" s="348" t="s">
        <v>181</v>
      </c>
      <c r="M1511" s="340"/>
      <c r="N1511" s="340"/>
      <c r="O1511" s="340"/>
    </row>
    <row r="1512" spans="2:15" x14ac:dyDescent="0.25">
      <c r="B1512" s="340">
        <v>64402</v>
      </c>
      <c r="C1512" s="340" t="s">
        <v>4199</v>
      </c>
      <c r="D1512" s="340" t="s">
        <v>1590</v>
      </c>
      <c r="E1512" s="349" t="str">
        <f>HYPERLINK(Table20[[#This Row],[Map Link]],Table20[[#This Row],[Map Text]])</f>
        <v>Open Map</v>
      </c>
      <c r="F1512" s="340" t="s">
        <v>212</v>
      </c>
      <c r="G1512" s="340" t="s">
        <v>213</v>
      </c>
      <c r="H1512" s="340">
        <v>49.183140000000002</v>
      </c>
      <c r="I1512" s="340">
        <v>-122.401269</v>
      </c>
      <c r="J1512" s="340" t="s">
        <v>1591</v>
      </c>
      <c r="K1512" s="340" t="s">
        <v>4200</v>
      </c>
      <c r="L1512" s="348" t="s">
        <v>181</v>
      </c>
      <c r="M1512" s="340"/>
      <c r="N1512" s="340"/>
      <c r="O1512" s="340"/>
    </row>
    <row r="1513" spans="2:15" x14ac:dyDescent="0.25">
      <c r="B1513" s="340">
        <v>64953</v>
      </c>
      <c r="C1513" s="340" t="s">
        <v>4201</v>
      </c>
      <c r="D1513" s="340" t="s">
        <v>1590</v>
      </c>
      <c r="E1513" s="349" t="str">
        <f>HYPERLINK(Table20[[#This Row],[Map Link]],Table20[[#This Row],[Map Text]])</f>
        <v>Open Map</v>
      </c>
      <c r="F1513" s="340" t="s">
        <v>212</v>
      </c>
      <c r="G1513" s="340" t="s">
        <v>213</v>
      </c>
      <c r="H1513" s="340">
        <v>49.787222</v>
      </c>
      <c r="I1513" s="340">
        <v>-122.223333</v>
      </c>
      <c r="J1513" s="340" t="s">
        <v>1591</v>
      </c>
      <c r="K1513" s="340" t="s">
        <v>4202</v>
      </c>
      <c r="L1513" s="348" t="s">
        <v>181</v>
      </c>
      <c r="M1513" s="340"/>
      <c r="N1513" s="340"/>
      <c r="O1513" s="340"/>
    </row>
    <row r="1514" spans="2:15" x14ac:dyDescent="0.25">
      <c r="B1514" s="340">
        <v>1890</v>
      </c>
      <c r="C1514" s="340" t="s">
        <v>4203</v>
      </c>
      <c r="D1514" s="340" t="s">
        <v>1597</v>
      </c>
      <c r="E1514" s="349" t="str">
        <f>HYPERLINK(Table20[[#This Row],[Map Link]],Table20[[#This Row],[Map Text]])</f>
        <v>Open Map</v>
      </c>
      <c r="F1514" s="340" t="s">
        <v>212</v>
      </c>
      <c r="G1514" s="340" t="s">
        <v>213</v>
      </c>
      <c r="H1514" s="340">
        <v>49.016477000000002</v>
      </c>
      <c r="I1514" s="340">
        <v>-122.051253</v>
      </c>
      <c r="J1514" s="340" t="s">
        <v>1591</v>
      </c>
      <c r="K1514" s="340" t="s">
        <v>4204</v>
      </c>
      <c r="L1514" s="348" t="s">
        <v>103</v>
      </c>
      <c r="M1514" s="340"/>
      <c r="N1514" s="340"/>
      <c r="O1514" s="340"/>
    </row>
    <row r="1515" spans="2:15" x14ac:dyDescent="0.25">
      <c r="B1515" s="340">
        <v>1893</v>
      </c>
      <c r="C1515" s="340" t="s">
        <v>230</v>
      </c>
      <c r="D1515" s="340" t="s">
        <v>1036</v>
      </c>
      <c r="E1515" s="349" t="str">
        <f>HYPERLINK(Table20[[#This Row],[Map Link]],Table20[[#This Row],[Map Text]])</f>
        <v>Open Map</v>
      </c>
      <c r="F1515" s="340" t="s">
        <v>212</v>
      </c>
      <c r="G1515" s="340" t="s">
        <v>213</v>
      </c>
      <c r="H1515" s="340">
        <v>49.033144</v>
      </c>
      <c r="I1515" s="340">
        <v>-122.01791900000001</v>
      </c>
      <c r="J1515" s="340" t="s">
        <v>1591</v>
      </c>
      <c r="K1515" s="340" t="s">
        <v>4205</v>
      </c>
      <c r="L1515" s="348" t="s">
        <v>103</v>
      </c>
      <c r="M1515" s="340"/>
      <c r="N1515" s="340"/>
      <c r="O1515" s="340"/>
    </row>
    <row r="1516" spans="2:15" x14ac:dyDescent="0.25">
      <c r="B1516" s="340">
        <v>28859</v>
      </c>
      <c r="C1516" s="340" t="s">
        <v>484</v>
      </c>
      <c r="D1516" s="340" t="s">
        <v>1036</v>
      </c>
      <c r="E1516" s="349" t="str">
        <f>HYPERLINK(Table20[[#This Row],[Map Link]],Table20[[#This Row],[Map Text]])</f>
        <v>Open Map</v>
      </c>
      <c r="F1516" s="340" t="s">
        <v>367</v>
      </c>
      <c r="G1516" s="340" t="s">
        <v>169</v>
      </c>
      <c r="H1516" s="340">
        <v>51.416510000000002</v>
      </c>
      <c r="I1516" s="340">
        <v>-120.201256</v>
      </c>
      <c r="J1516" s="340" t="s">
        <v>1591</v>
      </c>
      <c r="K1516" s="340" t="s">
        <v>4206</v>
      </c>
      <c r="L1516" s="348" t="s">
        <v>103</v>
      </c>
      <c r="M1516" s="340"/>
      <c r="N1516" s="340"/>
      <c r="O1516" s="340"/>
    </row>
    <row r="1517" spans="2:15" x14ac:dyDescent="0.25">
      <c r="B1517" s="340">
        <v>10121</v>
      </c>
      <c r="C1517" s="340" t="s">
        <v>383</v>
      </c>
      <c r="D1517" s="340" t="s">
        <v>1728</v>
      </c>
      <c r="E1517" s="349" t="str">
        <f>HYPERLINK(Table20[[#This Row],[Map Link]],Table20[[#This Row],[Map Text]])</f>
        <v>Open Map</v>
      </c>
      <c r="F1517" s="340" t="s">
        <v>367</v>
      </c>
      <c r="G1517" s="340" t="s">
        <v>169</v>
      </c>
      <c r="H1517" s="340">
        <v>50.494444000000001</v>
      </c>
      <c r="I1517" s="340">
        <v>-120.813333</v>
      </c>
      <c r="J1517" s="340" t="s">
        <v>1591</v>
      </c>
      <c r="K1517" s="340" t="s">
        <v>4207</v>
      </c>
      <c r="L1517" s="348" t="s">
        <v>103</v>
      </c>
      <c r="M1517" s="340"/>
      <c r="N1517" s="340"/>
      <c r="O1517" s="340"/>
    </row>
    <row r="1518" spans="2:15" x14ac:dyDescent="0.25">
      <c r="B1518" s="340">
        <v>65563</v>
      </c>
      <c r="C1518" s="340" t="s">
        <v>4208</v>
      </c>
      <c r="D1518" s="340" t="s">
        <v>1590</v>
      </c>
      <c r="E1518" s="349" t="str">
        <f>HYPERLINK(Table20[[#This Row],[Map Link]],Table20[[#This Row],[Map Text]])</f>
        <v>Open Map</v>
      </c>
      <c r="F1518" s="340" t="s">
        <v>367</v>
      </c>
      <c r="G1518" s="340" t="s">
        <v>169</v>
      </c>
      <c r="H1518" s="340">
        <v>49.983164000000002</v>
      </c>
      <c r="I1518" s="340">
        <v>-120.55123</v>
      </c>
      <c r="J1518" s="340" t="s">
        <v>1591</v>
      </c>
      <c r="K1518" s="340" t="s">
        <v>4209</v>
      </c>
      <c r="L1518" s="348" t="s">
        <v>181</v>
      </c>
      <c r="M1518" s="340"/>
      <c r="N1518" s="340"/>
      <c r="O1518" s="340"/>
    </row>
    <row r="1519" spans="2:15" x14ac:dyDescent="0.25">
      <c r="B1519" s="340">
        <v>65097</v>
      </c>
      <c r="C1519" s="340" t="s">
        <v>4210</v>
      </c>
      <c r="D1519" s="340" t="s">
        <v>1590</v>
      </c>
      <c r="E1519" s="349" t="str">
        <f>HYPERLINK(Table20[[#This Row],[Map Link]],Table20[[#This Row],[Map Text]])</f>
        <v>Open Map</v>
      </c>
      <c r="F1519" s="340" t="s">
        <v>212</v>
      </c>
      <c r="G1519" s="340" t="s">
        <v>213</v>
      </c>
      <c r="H1519" s="340">
        <v>49.733153000000001</v>
      </c>
      <c r="I1519" s="340">
        <v>-121.434585</v>
      </c>
      <c r="J1519" s="340" t="s">
        <v>1591</v>
      </c>
      <c r="K1519" s="340" t="s">
        <v>4211</v>
      </c>
      <c r="L1519" s="348" t="s">
        <v>181</v>
      </c>
      <c r="M1519" s="340"/>
      <c r="N1519" s="340"/>
      <c r="O1519" s="340"/>
    </row>
    <row r="1520" spans="2:15" x14ac:dyDescent="0.25">
      <c r="B1520" s="340">
        <v>65104</v>
      </c>
      <c r="C1520" s="340" t="s">
        <v>4212</v>
      </c>
      <c r="D1520" s="340" t="s">
        <v>1590</v>
      </c>
      <c r="E1520" s="349" t="str">
        <f>HYPERLINK(Table20[[#This Row],[Map Link]],Table20[[#This Row],[Map Text]])</f>
        <v>Open Map</v>
      </c>
      <c r="F1520" s="340" t="s">
        <v>212</v>
      </c>
      <c r="G1520" s="340" t="s">
        <v>213</v>
      </c>
      <c r="H1520" s="340">
        <v>49.733153000000001</v>
      </c>
      <c r="I1520" s="340">
        <v>-121.45125299999999</v>
      </c>
      <c r="J1520" s="340" t="s">
        <v>1591</v>
      </c>
      <c r="K1520" s="340" t="s">
        <v>4213</v>
      </c>
      <c r="L1520" s="348" t="s">
        <v>181</v>
      </c>
      <c r="M1520" s="340"/>
      <c r="N1520" s="340"/>
      <c r="O1520" s="340"/>
    </row>
    <row r="1521" spans="2:15" x14ac:dyDescent="0.25">
      <c r="B1521" s="340">
        <v>29626</v>
      </c>
      <c r="C1521" s="340" t="s">
        <v>480</v>
      </c>
      <c r="D1521" s="340" t="s">
        <v>1036</v>
      </c>
      <c r="E1521" s="349" t="str">
        <f>HYPERLINK(Table20[[#This Row],[Map Link]],Table20[[#This Row],[Map Text]])</f>
        <v>Open Map</v>
      </c>
      <c r="F1521" s="340" t="s">
        <v>367</v>
      </c>
      <c r="G1521" s="340" t="s">
        <v>169</v>
      </c>
      <c r="H1521" s="340">
        <v>51.133175000000001</v>
      </c>
      <c r="I1521" s="340">
        <v>-120.117912</v>
      </c>
      <c r="J1521" s="340" t="s">
        <v>1591</v>
      </c>
      <c r="K1521" s="340" t="s">
        <v>4214</v>
      </c>
      <c r="L1521" s="348" t="s">
        <v>103</v>
      </c>
      <c r="M1521" s="340"/>
      <c r="N1521" s="340"/>
      <c r="O1521" s="340"/>
    </row>
    <row r="1522" spans="2:15" x14ac:dyDescent="0.25">
      <c r="B1522" s="340">
        <v>65672</v>
      </c>
      <c r="C1522" s="340" t="s">
        <v>4215</v>
      </c>
      <c r="D1522" s="340" t="s">
        <v>1590</v>
      </c>
      <c r="E1522" s="349" t="str">
        <f>HYPERLINK(Table20[[#This Row],[Map Link]],Table20[[#This Row],[Map Text]])</f>
        <v>Open Map</v>
      </c>
      <c r="F1522" s="340" t="s">
        <v>367</v>
      </c>
      <c r="G1522" s="340" t="s">
        <v>169</v>
      </c>
      <c r="H1522" s="340">
        <v>51.133175000000001</v>
      </c>
      <c r="I1522" s="340">
        <v>-120.117912</v>
      </c>
      <c r="J1522" s="340" t="s">
        <v>1591</v>
      </c>
      <c r="K1522" s="340" t="s">
        <v>4216</v>
      </c>
      <c r="L1522" s="348" t="s">
        <v>181</v>
      </c>
      <c r="M1522" s="340"/>
      <c r="N1522" s="340"/>
      <c r="O1522" s="340"/>
    </row>
    <row r="1523" spans="2:15" x14ac:dyDescent="0.25">
      <c r="B1523" s="340">
        <v>11493</v>
      </c>
      <c r="C1523" s="340" t="s">
        <v>369</v>
      </c>
      <c r="D1523" s="340" t="s">
        <v>1036</v>
      </c>
      <c r="E1523" s="349" t="str">
        <f>HYPERLINK(Table20[[#This Row],[Map Link]],Table20[[#This Row],[Map Text]])</f>
        <v>Open Map</v>
      </c>
      <c r="F1523" s="340" t="s">
        <v>367</v>
      </c>
      <c r="G1523" s="340" t="s">
        <v>169</v>
      </c>
      <c r="H1523" s="340">
        <v>50.149827999999999</v>
      </c>
      <c r="I1523" s="340">
        <v>-120.884578</v>
      </c>
      <c r="J1523" s="340" t="s">
        <v>1591</v>
      </c>
      <c r="K1523" s="340" t="s">
        <v>4217</v>
      </c>
      <c r="L1523" s="348" t="s">
        <v>103</v>
      </c>
      <c r="M1523" s="340"/>
      <c r="N1523" s="340"/>
      <c r="O1523" s="340"/>
    </row>
    <row r="1524" spans="2:15" x14ac:dyDescent="0.25">
      <c r="B1524" s="340">
        <v>11506</v>
      </c>
      <c r="C1524" s="340" t="s">
        <v>4218</v>
      </c>
      <c r="D1524" s="340" t="s">
        <v>1597</v>
      </c>
      <c r="E1524" s="349" t="str">
        <f>HYPERLINK(Table20[[#This Row],[Map Link]],Table20[[#This Row],[Map Text]])</f>
        <v>Open Map</v>
      </c>
      <c r="F1524" s="340" t="s">
        <v>494</v>
      </c>
      <c r="G1524" s="340" t="s">
        <v>495</v>
      </c>
      <c r="H1524" s="340">
        <v>52.849874</v>
      </c>
      <c r="I1524" s="340">
        <v>-118.551239</v>
      </c>
      <c r="J1524" s="340" t="s">
        <v>1591</v>
      </c>
      <c r="K1524" s="340" t="s">
        <v>4219</v>
      </c>
      <c r="L1524" s="348" t="s">
        <v>103</v>
      </c>
      <c r="M1524" s="340"/>
      <c r="N1524" s="340"/>
      <c r="O1524" s="340"/>
    </row>
    <row r="1525" spans="2:15" x14ac:dyDescent="0.25">
      <c r="B1525" s="340">
        <v>64624</v>
      </c>
      <c r="C1525" s="340" t="s">
        <v>4220</v>
      </c>
      <c r="D1525" s="340" t="s">
        <v>1590</v>
      </c>
      <c r="E1525" s="349" t="str">
        <f>HYPERLINK(Table20[[#This Row],[Map Link]],Table20[[#This Row],[Map Text]])</f>
        <v>Open Map</v>
      </c>
      <c r="F1525" s="340" t="s">
        <v>212</v>
      </c>
      <c r="G1525" s="340" t="s">
        <v>213</v>
      </c>
      <c r="H1525" s="340">
        <v>49.349815999999997</v>
      </c>
      <c r="I1525" s="340">
        <v>-121.617915</v>
      </c>
      <c r="J1525" s="340" t="s">
        <v>1591</v>
      </c>
      <c r="K1525" s="340" t="s">
        <v>4221</v>
      </c>
      <c r="L1525" s="348" t="s">
        <v>181</v>
      </c>
      <c r="M1525" s="340"/>
      <c r="N1525" s="340"/>
      <c r="O1525" s="340"/>
    </row>
    <row r="1526" spans="2:15" x14ac:dyDescent="0.25">
      <c r="B1526" s="340">
        <v>6404</v>
      </c>
      <c r="C1526" s="340" t="s">
        <v>419</v>
      </c>
      <c r="D1526" s="340" t="s">
        <v>1036</v>
      </c>
      <c r="E1526" s="349" t="str">
        <f>HYPERLINK(Table20[[#This Row],[Map Link]],Table20[[#This Row],[Map Text]])</f>
        <v>Open Map</v>
      </c>
      <c r="F1526" s="340" t="s">
        <v>367</v>
      </c>
      <c r="G1526" s="340" t="s">
        <v>169</v>
      </c>
      <c r="H1526" s="340">
        <v>50.666508999999998</v>
      </c>
      <c r="I1526" s="340">
        <v>-119.81789000000001</v>
      </c>
      <c r="J1526" s="340" t="s">
        <v>1591</v>
      </c>
      <c r="K1526" s="340" t="s">
        <v>4222</v>
      </c>
      <c r="L1526" s="348" t="s">
        <v>103</v>
      </c>
      <c r="M1526" s="340"/>
      <c r="N1526" s="340"/>
      <c r="O1526" s="340"/>
    </row>
    <row r="1527" spans="2:15" x14ac:dyDescent="0.25">
      <c r="B1527" s="340">
        <v>25776</v>
      </c>
      <c r="C1527" s="340" t="s">
        <v>234</v>
      </c>
      <c r="D1527" s="340" t="s">
        <v>3170</v>
      </c>
      <c r="E1527" s="349" t="str">
        <f>HYPERLINK(Table20[[#This Row],[Map Link]],Table20[[#This Row],[Map Text]])</f>
        <v>Open Map</v>
      </c>
      <c r="F1527" s="340" t="s">
        <v>212</v>
      </c>
      <c r="G1527" s="340" t="s">
        <v>213</v>
      </c>
      <c r="H1527" s="340">
        <v>49.108141000000003</v>
      </c>
      <c r="I1527" s="340">
        <v>-122.29293</v>
      </c>
      <c r="J1527" s="340" t="s">
        <v>1591</v>
      </c>
      <c r="K1527" s="340" t="s">
        <v>4223</v>
      </c>
      <c r="L1527" s="348" t="s">
        <v>103</v>
      </c>
      <c r="M1527" s="340"/>
      <c r="N1527" s="340"/>
      <c r="O1527" s="340"/>
    </row>
    <row r="1528" spans="2:15" x14ac:dyDescent="0.25">
      <c r="B1528" s="340">
        <v>64411</v>
      </c>
      <c r="C1528" s="340" t="s">
        <v>4224</v>
      </c>
      <c r="D1528" s="340" t="s">
        <v>1590</v>
      </c>
      <c r="E1528" s="349" t="str">
        <f>HYPERLINK(Table20[[#This Row],[Map Link]],Table20[[#This Row],[Map Text]])</f>
        <v>Open Map</v>
      </c>
      <c r="F1528" s="340" t="s">
        <v>212</v>
      </c>
      <c r="G1528" s="340" t="s">
        <v>213</v>
      </c>
      <c r="H1528" s="340">
        <v>49.116473999999997</v>
      </c>
      <c r="I1528" s="340">
        <v>-122.351265</v>
      </c>
      <c r="J1528" s="340" t="s">
        <v>1591</v>
      </c>
      <c r="K1528" s="340" t="s">
        <v>4225</v>
      </c>
      <c r="L1528" s="348" t="s">
        <v>181</v>
      </c>
      <c r="M1528" s="340"/>
      <c r="N1528" s="340"/>
      <c r="O1528" s="340"/>
    </row>
    <row r="1529" spans="2:15" x14ac:dyDescent="0.25">
      <c r="B1529" s="340">
        <v>40706</v>
      </c>
      <c r="C1529" s="340" t="s">
        <v>479</v>
      </c>
      <c r="D1529" s="340" t="s">
        <v>1036</v>
      </c>
      <c r="E1529" s="349" t="str">
        <f>HYPERLINK(Table20[[#This Row],[Map Link]],Table20[[#This Row],[Map Text]])</f>
        <v>Open Map</v>
      </c>
      <c r="F1529" s="340" t="s">
        <v>367</v>
      </c>
      <c r="G1529" s="340" t="s">
        <v>169</v>
      </c>
      <c r="H1529" s="340">
        <v>51.049840000000003</v>
      </c>
      <c r="I1529" s="340">
        <v>-120.23458100000001</v>
      </c>
      <c r="J1529" s="340" t="s">
        <v>1591</v>
      </c>
      <c r="K1529" s="340" t="s">
        <v>4226</v>
      </c>
      <c r="L1529" s="348" t="s">
        <v>103</v>
      </c>
      <c r="M1529" s="340"/>
      <c r="N1529" s="340"/>
      <c r="O1529" s="340"/>
    </row>
    <row r="1530" spans="2:15" x14ac:dyDescent="0.25">
      <c r="B1530" s="340">
        <v>65578</v>
      </c>
      <c r="C1530" s="340" t="s">
        <v>4227</v>
      </c>
      <c r="D1530" s="340" t="s">
        <v>1590</v>
      </c>
      <c r="E1530" s="349" t="str">
        <f>HYPERLINK(Table20[[#This Row],[Map Link]],Table20[[#This Row],[Map Text]])</f>
        <v>Open Map</v>
      </c>
      <c r="F1530" s="340" t="s">
        <v>367</v>
      </c>
      <c r="G1530" s="340" t="s">
        <v>169</v>
      </c>
      <c r="H1530" s="340">
        <v>50.816513</v>
      </c>
      <c r="I1530" s="340">
        <v>-119.53455099999999</v>
      </c>
      <c r="J1530" s="340" t="s">
        <v>1591</v>
      </c>
      <c r="K1530" s="340" t="s">
        <v>4228</v>
      </c>
      <c r="L1530" s="348" t="s">
        <v>181</v>
      </c>
      <c r="M1530" s="340"/>
      <c r="N1530" s="340"/>
      <c r="O1530" s="340"/>
    </row>
    <row r="1531" spans="2:15" x14ac:dyDescent="0.25">
      <c r="B1531" s="340">
        <v>30269</v>
      </c>
      <c r="C1531" s="340" t="s">
        <v>370</v>
      </c>
      <c r="D1531" s="340" t="s">
        <v>1780</v>
      </c>
      <c r="E1531" s="349" t="str">
        <f>HYPERLINK(Table20[[#This Row],[Map Link]],Table20[[#This Row],[Map Text]])</f>
        <v>Open Map</v>
      </c>
      <c r="F1531" s="340" t="s">
        <v>367</v>
      </c>
      <c r="G1531" s="340" t="s">
        <v>169</v>
      </c>
      <c r="H1531" s="340">
        <v>50.112499999999997</v>
      </c>
      <c r="I1531" s="340">
        <v>-120.78833299999999</v>
      </c>
      <c r="J1531" s="340" t="s">
        <v>1591</v>
      </c>
      <c r="K1531" s="340" t="s">
        <v>4229</v>
      </c>
      <c r="L1531" s="348" t="s">
        <v>103</v>
      </c>
      <c r="M1531" s="340"/>
      <c r="N1531" s="340"/>
      <c r="O1531" s="340"/>
    </row>
    <row r="1532" spans="2:15" x14ac:dyDescent="0.25">
      <c r="B1532" s="340">
        <v>38228</v>
      </c>
      <c r="C1532" s="340" t="s">
        <v>4230</v>
      </c>
      <c r="D1532" s="340" t="s">
        <v>1597</v>
      </c>
      <c r="E1532" s="349" t="str">
        <f>HYPERLINK(Table20[[#This Row],[Map Link]],Table20[[#This Row],[Map Text]])</f>
        <v>Open Map</v>
      </c>
      <c r="F1532" s="340" t="s">
        <v>212</v>
      </c>
      <c r="G1532" s="340" t="s">
        <v>213</v>
      </c>
      <c r="H1532" s="340">
        <v>49.199812000000001</v>
      </c>
      <c r="I1532" s="340">
        <v>-121.951255</v>
      </c>
      <c r="J1532" s="340" t="s">
        <v>1591</v>
      </c>
      <c r="K1532" s="340" t="s">
        <v>4231</v>
      </c>
      <c r="L1532" s="348" t="s">
        <v>103</v>
      </c>
      <c r="M1532" s="340"/>
      <c r="N1532" s="340"/>
      <c r="O1532" s="340"/>
    </row>
    <row r="1533" spans="2:15" x14ac:dyDescent="0.25">
      <c r="B1533" s="340">
        <v>24272</v>
      </c>
      <c r="C1533" s="340" t="s">
        <v>4232</v>
      </c>
      <c r="D1533" s="340" t="s">
        <v>1036</v>
      </c>
      <c r="E1533" s="349" t="str">
        <f>HYPERLINK(Table20[[#This Row],[Map Link]],Table20[[#This Row],[Map Text]])</f>
        <v>Open Map</v>
      </c>
      <c r="F1533" s="340" t="s">
        <v>212</v>
      </c>
      <c r="G1533" s="340" t="s">
        <v>213</v>
      </c>
      <c r="H1533" s="340">
        <v>49.249808999999999</v>
      </c>
      <c r="I1533" s="340">
        <v>-122.251266</v>
      </c>
      <c r="J1533" s="340" t="s">
        <v>1591</v>
      </c>
      <c r="K1533" s="340" t="s">
        <v>4233</v>
      </c>
      <c r="L1533" s="348" t="s">
        <v>103</v>
      </c>
      <c r="M1533" s="340"/>
      <c r="N1533" s="340"/>
      <c r="O1533" s="340"/>
    </row>
    <row r="1534" spans="2:15" x14ac:dyDescent="0.25">
      <c r="B1534" s="340">
        <v>38229</v>
      </c>
      <c r="C1534" s="340" t="s">
        <v>240</v>
      </c>
      <c r="D1534" s="340" t="s">
        <v>1728</v>
      </c>
      <c r="E1534" s="349" t="str">
        <f>HYPERLINK(Table20[[#This Row],[Map Link]],Table20[[#This Row],[Map Text]])</f>
        <v>Open Map</v>
      </c>
      <c r="F1534" s="340" t="s">
        <v>212</v>
      </c>
      <c r="G1534" s="340" t="s">
        <v>213</v>
      </c>
      <c r="H1534" s="340">
        <v>49.159166999999997</v>
      </c>
      <c r="I1534" s="340">
        <v>-122.283889</v>
      </c>
      <c r="J1534" s="340" t="s">
        <v>1591</v>
      </c>
      <c r="K1534" s="340" t="s">
        <v>4234</v>
      </c>
      <c r="L1534" s="348" t="s">
        <v>103</v>
      </c>
      <c r="M1534" s="340"/>
      <c r="N1534" s="340"/>
      <c r="O1534" s="340"/>
    </row>
    <row r="1535" spans="2:15" x14ac:dyDescent="0.25">
      <c r="B1535" s="340">
        <v>38230</v>
      </c>
      <c r="C1535" s="340" t="s">
        <v>240</v>
      </c>
      <c r="D1535" s="340" t="s">
        <v>1036</v>
      </c>
      <c r="E1535" s="349" t="str">
        <f>HYPERLINK(Table20[[#This Row],[Map Link]],Table20[[#This Row],[Map Text]])</f>
        <v>Open Map</v>
      </c>
      <c r="F1535" s="340" t="s">
        <v>212</v>
      </c>
      <c r="G1535" s="340" t="s">
        <v>213</v>
      </c>
      <c r="H1535" s="340">
        <v>49.140278000000002</v>
      </c>
      <c r="I1535" s="340">
        <v>-122.316667</v>
      </c>
      <c r="J1535" s="340" t="s">
        <v>1591</v>
      </c>
      <c r="K1535" s="340" t="s">
        <v>4235</v>
      </c>
      <c r="L1535" s="348" t="s">
        <v>103</v>
      </c>
      <c r="M1535" s="340"/>
      <c r="N1535" s="340"/>
      <c r="O1535" s="340"/>
    </row>
    <row r="1536" spans="2:15" x14ac:dyDescent="0.25">
      <c r="B1536" s="340">
        <v>7095</v>
      </c>
      <c r="C1536" s="340" t="s">
        <v>462</v>
      </c>
      <c r="D1536" s="340" t="s">
        <v>1036</v>
      </c>
      <c r="E1536" s="349" t="str">
        <f>HYPERLINK(Table20[[#This Row],[Map Link]],Table20[[#This Row],[Map Text]])</f>
        <v>Open Map</v>
      </c>
      <c r="F1536" s="340" t="s">
        <v>367</v>
      </c>
      <c r="G1536" s="340" t="s">
        <v>169</v>
      </c>
      <c r="H1536" s="340">
        <v>50.65</v>
      </c>
      <c r="I1536" s="340">
        <v>-119.95</v>
      </c>
      <c r="J1536" s="340" t="s">
        <v>1591</v>
      </c>
      <c r="K1536" s="340" t="s">
        <v>4236</v>
      </c>
      <c r="L1536" s="348" t="s">
        <v>103</v>
      </c>
      <c r="M1536" s="340"/>
      <c r="N1536" s="340"/>
      <c r="O1536" s="340"/>
    </row>
    <row r="1537" spans="2:15" x14ac:dyDescent="0.25">
      <c r="B1537" s="340">
        <v>7101</v>
      </c>
      <c r="C1537" s="340" t="s">
        <v>415</v>
      </c>
      <c r="D1537" s="340" t="s">
        <v>1036</v>
      </c>
      <c r="E1537" s="349" t="str">
        <f>HYPERLINK(Table20[[#This Row],[Map Link]],Table20[[#This Row],[Map Text]])</f>
        <v>Open Map</v>
      </c>
      <c r="F1537" s="340" t="s">
        <v>367</v>
      </c>
      <c r="G1537" s="340" t="s">
        <v>169</v>
      </c>
      <c r="H1537" s="340">
        <v>50.533174000000002</v>
      </c>
      <c r="I1537" s="340">
        <v>-119.834554</v>
      </c>
      <c r="J1537" s="340" t="s">
        <v>1591</v>
      </c>
      <c r="K1537" s="340" t="s">
        <v>4237</v>
      </c>
      <c r="L1537" s="348" t="s">
        <v>103</v>
      </c>
      <c r="M1537" s="340"/>
      <c r="N1537" s="340"/>
      <c r="O1537" s="340"/>
    </row>
    <row r="1538" spans="2:15" x14ac:dyDescent="0.25">
      <c r="B1538" s="340">
        <v>64587</v>
      </c>
      <c r="C1538" s="340" t="s">
        <v>4238</v>
      </c>
      <c r="D1538" s="340" t="s">
        <v>1590</v>
      </c>
      <c r="E1538" s="349" t="str">
        <f>HYPERLINK(Table20[[#This Row],[Map Link]],Table20[[#This Row],[Map Text]])</f>
        <v>Open Map</v>
      </c>
      <c r="F1538" s="340" t="s">
        <v>212</v>
      </c>
      <c r="G1538" s="340" t="s">
        <v>213</v>
      </c>
      <c r="H1538" s="340">
        <v>49.916477</v>
      </c>
      <c r="I1538" s="340">
        <v>-122.367953</v>
      </c>
      <c r="J1538" s="340" t="s">
        <v>1591</v>
      </c>
      <c r="K1538" s="340" t="s">
        <v>4239</v>
      </c>
      <c r="L1538" s="348" t="s">
        <v>181</v>
      </c>
      <c r="M1538" s="340"/>
      <c r="N1538" s="340"/>
      <c r="O1538" s="340"/>
    </row>
    <row r="1539" spans="2:15" x14ac:dyDescent="0.25">
      <c r="B1539" s="340">
        <v>27429</v>
      </c>
      <c r="C1539" s="340" t="s">
        <v>4240</v>
      </c>
      <c r="D1539" s="340" t="s">
        <v>1036</v>
      </c>
      <c r="E1539" s="349" t="str">
        <f>HYPERLINK(Table20[[#This Row],[Map Link]],Table20[[#This Row],[Map Text]])</f>
        <v>Open Map</v>
      </c>
      <c r="F1539" s="340" t="s">
        <v>212</v>
      </c>
      <c r="G1539" s="340" t="s">
        <v>213</v>
      </c>
      <c r="H1539" s="340">
        <v>49.116473999999997</v>
      </c>
      <c r="I1539" s="340">
        <v>-122.38460000000001</v>
      </c>
      <c r="J1539" s="340" t="s">
        <v>1591</v>
      </c>
      <c r="K1539" s="340" t="s">
        <v>4241</v>
      </c>
      <c r="L1539" s="348" t="s">
        <v>103</v>
      </c>
      <c r="M1539" s="340"/>
      <c r="N1539" s="340"/>
      <c r="O1539" s="340"/>
    </row>
    <row r="1540" spans="2:15" x14ac:dyDescent="0.25">
      <c r="B1540" s="340">
        <v>38236</v>
      </c>
      <c r="C1540" s="340" t="s">
        <v>500</v>
      </c>
      <c r="D1540" s="340" t="s">
        <v>1597</v>
      </c>
      <c r="E1540" s="349" t="str">
        <f>HYPERLINK(Table20[[#This Row],[Map Link]],Table20[[#This Row],[Map Text]])</f>
        <v>Open Map</v>
      </c>
      <c r="F1540" s="340" t="s">
        <v>494</v>
      </c>
      <c r="G1540" s="340" t="s">
        <v>495</v>
      </c>
      <c r="H1540" s="340">
        <v>53.034722000000002</v>
      </c>
      <c r="I1540" s="340">
        <v>-119.231944</v>
      </c>
      <c r="J1540" s="340" t="s">
        <v>1591</v>
      </c>
      <c r="K1540" s="340" t="s">
        <v>4242</v>
      </c>
      <c r="L1540" s="348" t="s">
        <v>103</v>
      </c>
      <c r="M1540" s="340"/>
      <c r="N1540" s="340"/>
      <c r="O1540" s="340"/>
    </row>
    <row r="1541" spans="2:15" x14ac:dyDescent="0.25">
      <c r="B1541" s="340">
        <v>65674</v>
      </c>
      <c r="C1541" s="340" t="s">
        <v>4243</v>
      </c>
      <c r="D1541" s="340" t="s">
        <v>1590</v>
      </c>
      <c r="E1541" s="349" t="str">
        <f>HYPERLINK(Table20[[#This Row],[Map Link]],Table20[[#This Row],[Map Text]])</f>
        <v>Open Map</v>
      </c>
      <c r="F1541" s="340" t="s">
        <v>367</v>
      </c>
      <c r="G1541" s="340" t="s">
        <v>169</v>
      </c>
      <c r="H1541" s="340">
        <v>51.416510000000002</v>
      </c>
      <c r="I1541" s="340">
        <v>-120.201256</v>
      </c>
      <c r="J1541" s="340" t="s">
        <v>1591</v>
      </c>
      <c r="K1541" s="340" t="s">
        <v>4244</v>
      </c>
      <c r="L1541" s="348" t="s">
        <v>181</v>
      </c>
      <c r="M1541" s="340"/>
      <c r="N1541" s="340"/>
      <c r="O1541" s="340"/>
    </row>
    <row r="1542" spans="2:15" x14ac:dyDescent="0.25">
      <c r="B1542" s="340">
        <v>66043</v>
      </c>
      <c r="C1542" s="340" t="s">
        <v>4245</v>
      </c>
      <c r="D1542" s="340" t="s">
        <v>1590</v>
      </c>
      <c r="E1542" s="349" t="str">
        <f>HYPERLINK(Table20[[#This Row],[Map Link]],Table20[[#This Row],[Map Text]])</f>
        <v>Open Map</v>
      </c>
      <c r="F1542" s="340" t="s">
        <v>367</v>
      </c>
      <c r="G1542" s="340" t="s">
        <v>169</v>
      </c>
      <c r="H1542" s="340">
        <v>50.781944000000003</v>
      </c>
      <c r="I1542" s="340">
        <v>-119.745833</v>
      </c>
      <c r="J1542" s="340" t="s">
        <v>1591</v>
      </c>
      <c r="K1542" s="340" t="s">
        <v>4246</v>
      </c>
      <c r="L1542" s="348" t="s">
        <v>181</v>
      </c>
      <c r="M1542" s="340"/>
      <c r="N1542" s="340"/>
      <c r="O1542" s="340"/>
    </row>
    <row r="1543" spans="2:15" x14ac:dyDescent="0.25">
      <c r="B1543" s="340">
        <v>66044</v>
      </c>
      <c r="C1543" s="340" t="s">
        <v>4247</v>
      </c>
      <c r="D1543" s="340" t="s">
        <v>1590</v>
      </c>
      <c r="E1543" s="349" t="str">
        <f>HYPERLINK(Table20[[#This Row],[Map Link]],Table20[[#This Row],[Map Text]])</f>
        <v>Open Map</v>
      </c>
      <c r="F1543" s="340" t="s">
        <v>367</v>
      </c>
      <c r="G1543" s="340" t="s">
        <v>169</v>
      </c>
      <c r="H1543" s="340">
        <v>50.756943999999997</v>
      </c>
      <c r="I1543" s="340">
        <v>-119.731944</v>
      </c>
      <c r="J1543" s="340" t="s">
        <v>1591</v>
      </c>
      <c r="K1543" s="340" t="s">
        <v>4248</v>
      </c>
      <c r="L1543" s="348" t="s">
        <v>181</v>
      </c>
      <c r="M1543" s="340"/>
      <c r="N1543" s="340"/>
      <c r="O1543" s="340"/>
    </row>
    <row r="1544" spans="2:15" x14ac:dyDescent="0.25">
      <c r="B1544" s="340">
        <v>71</v>
      </c>
      <c r="C1544" s="340" t="s">
        <v>4249</v>
      </c>
      <c r="D1544" s="340" t="s">
        <v>1036</v>
      </c>
      <c r="E1544" s="349" t="str">
        <f>HYPERLINK(Table20[[#This Row],[Map Link]],Table20[[#This Row],[Map Text]])</f>
        <v>Open Map</v>
      </c>
      <c r="F1544" s="340" t="s">
        <v>367</v>
      </c>
      <c r="G1544" s="340" t="s">
        <v>169</v>
      </c>
      <c r="H1544" s="340">
        <v>50.166497</v>
      </c>
      <c r="I1544" s="340">
        <v>-120.667905</v>
      </c>
      <c r="J1544" s="340" t="s">
        <v>1591</v>
      </c>
      <c r="K1544" s="340" t="s">
        <v>4250</v>
      </c>
      <c r="L1544" s="348" t="s">
        <v>103</v>
      </c>
      <c r="M1544" s="340"/>
      <c r="N1544" s="340"/>
      <c r="O1544" s="340"/>
    </row>
    <row r="1545" spans="2:15" x14ac:dyDescent="0.25">
      <c r="B1545" s="340">
        <v>65189</v>
      </c>
      <c r="C1545" s="340" t="s">
        <v>4251</v>
      </c>
      <c r="D1545" s="340" t="s">
        <v>1590</v>
      </c>
      <c r="E1545" s="349" t="str">
        <f>HYPERLINK(Table20[[#This Row],[Map Link]],Table20[[#This Row],[Map Text]])</f>
        <v>Open Map</v>
      </c>
      <c r="F1545" s="340" t="s">
        <v>367</v>
      </c>
      <c r="G1545" s="340" t="s">
        <v>169</v>
      </c>
      <c r="H1545" s="340">
        <v>50.216498999999999</v>
      </c>
      <c r="I1545" s="340">
        <v>-120.451233</v>
      </c>
      <c r="J1545" s="340" t="s">
        <v>1591</v>
      </c>
      <c r="K1545" s="340" t="s">
        <v>4252</v>
      </c>
      <c r="L1545" s="348" t="s">
        <v>181</v>
      </c>
      <c r="M1545" s="340"/>
      <c r="N1545" s="340"/>
      <c r="O1545" s="340"/>
    </row>
    <row r="1546" spans="2:15" x14ac:dyDescent="0.25">
      <c r="B1546" s="340">
        <v>65565</v>
      </c>
      <c r="C1546" s="340" t="s">
        <v>4253</v>
      </c>
      <c r="D1546" s="340" t="s">
        <v>1590</v>
      </c>
      <c r="E1546" s="349" t="str">
        <f>HYPERLINK(Table20[[#This Row],[Map Link]],Table20[[#This Row],[Map Text]])</f>
        <v>Open Map</v>
      </c>
      <c r="F1546" s="340" t="s">
        <v>367</v>
      </c>
      <c r="G1546" s="340" t="s">
        <v>169</v>
      </c>
      <c r="H1546" s="340">
        <v>50.166494999999998</v>
      </c>
      <c r="I1546" s="340">
        <v>-120.834577</v>
      </c>
      <c r="J1546" s="340" t="s">
        <v>1591</v>
      </c>
      <c r="K1546" s="340" t="s">
        <v>4254</v>
      </c>
      <c r="L1546" s="348" t="s">
        <v>181</v>
      </c>
      <c r="M1546" s="340"/>
      <c r="N1546" s="340"/>
      <c r="O1546" s="340"/>
    </row>
    <row r="1547" spans="2:15" x14ac:dyDescent="0.25">
      <c r="B1547" s="340">
        <v>65676</v>
      </c>
      <c r="C1547" s="340" t="s">
        <v>4255</v>
      </c>
      <c r="D1547" s="340" t="s">
        <v>1590</v>
      </c>
      <c r="E1547" s="349" t="str">
        <f>HYPERLINK(Table20[[#This Row],[Map Link]],Table20[[#This Row],[Map Text]])</f>
        <v>Open Map</v>
      </c>
      <c r="F1547" s="340" t="s">
        <v>367</v>
      </c>
      <c r="G1547" s="340" t="s">
        <v>169</v>
      </c>
      <c r="H1547" s="340">
        <v>50.199826000000002</v>
      </c>
      <c r="I1547" s="340">
        <v>-121.084586</v>
      </c>
      <c r="J1547" s="340" t="s">
        <v>1591</v>
      </c>
      <c r="K1547" s="340" t="s">
        <v>4256</v>
      </c>
      <c r="L1547" s="348" t="s">
        <v>181</v>
      </c>
      <c r="M1547" s="340"/>
      <c r="N1547" s="340"/>
      <c r="O1547" s="340"/>
    </row>
    <row r="1548" spans="2:15" x14ac:dyDescent="0.25">
      <c r="B1548" s="340">
        <v>65661</v>
      </c>
      <c r="C1548" s="340" t="s">
        <v>4257</v>
      </c>
      <c r="D1548" s="340" t="s">
        <v>1590</v>
      </c>
      <c r="E1548" s="349" t="str">
        <f>HYPERLINK(Table20[[#This Row],[Map Link]],Table20[[#This Row],[Map Text]])</f>
        <v>Open Map</v>
      </c>
      <c r="F1548" s="340" t="s">
        <v>367</v>
      </c>
      <c r="G1548" s="340" t="s">
        <v>169</v>
      </c>
      <c r="H1548" s="340">
        <v>50.183160000000001</v>
      </c>
      <c r="I1548" s="340">
        <v>-121.017917</v>
      </c>
      <c r="J1548" s="340" t="s">
        <v>1591</v>
      </c>
      <c r="K1548" s="340" t="s">
        <v>4258</v>
      </c>
      <c r="L1548" s="348" t="s">
        <v>181</v>
      </c>
      <c r="M1548" s="340"/>
      <c r="N1548" s="340"/>
      <c r="O1548" s="340"/>
    </row>
    <row r="1549" spans="2:15" x14ac:dyDescent="0.25">
      <c r="B1549" s="340">
        <v>34728</v>
      </c>
      <c r="C1549" s="340" t="s">
        <v>365</v>
      </c>
      <c r="D1549" s="340" t="s">
        <v>1036</v>
      </c>
      <c r="E1549" s="349" t="str">
        <f>HYPERLINK(Table20[[#This Row],[Map Link]],Table20[[#This Row],[Map Text]])</f>
        <v>Open Map</v>
      </c>
      <c r="F1549" s="340" t="s">
        <v>212</v>
      </c>
      <c r="G1549" s="340" t="s">
        <v>213</v>
      </c>
      <c r="H1549" s="340">
        <v>49.883153</v>
      </c>
      <c r="I1549" s="340">
        <v>-121.451257</v>
      </c>
      <c r="J1549" s="340" t="s">
        <v>1591</v>
      </c>
      <c r="K1549" s="340" t="s">
        <v>4259</v>
      </c>
      <c r="L1549" s="348" t="s">
        <v>103</v>
      </c>
      <c r="M1549" s="340"/>
      <c r="N1549" s="340"/>
      <c r="O1549" s="340"/>
    </row>
    <row r="1550" spans="2:15" x14ac:dyDescent="0.25">
      <c r="B1550" s="340">
        <v>35880</v>
      </c>
      <c r="C1550" s="340" t="s">
        <v>4260</v>
      </c>
      <c r="D1550" s="340" t="s">
        <v>1036</v>
      </c>
      <c r="E1550" s="349" t="str">
        <f>HYPERLINK(Table20[[#This Row],[Map Link]],Table20[[#This Row],[Map Text]])</f>
        <v>Open Map</v>
      </c>
      <c r="F1550" s="340" t="s">
        <v>367</v>
      </c>
      <c r="G1550" s="340" t="s">
        <v>169</v>
      </c>
      <c r="H1550" s="340">
        <v>50.699835999999998</v>
      </c>
      <c r="I1550" s="340">
        <v>-120.367909</v>
      </c>
      <c r="J1550" s="340" t="s">
        <v>1591</v>
      </c>
      <c r="K1550" s="340" t="s">
        <v>4261</v>
      </c>
      <c r="L1550" s="348" t="s">
        <v>103</v>
      </c>
      <c r="M1550" s="340"/>
      <c r="N1550" s="340"/>
      <c r="O1550" s="340"/>
    </row>
    <row r="1551" spans="2:15" x14ac:dyDescent="0.25">
      <c r="B1551" s="340">
        <v>17120</v>
      </c>
      <c r="C1551" s="340" t="s">
        <v>4262</v>
      </c>
      <c r="D1551" s="340" t="s">
        <v>1036</v>
      </c>
      <c r="E1551" s="349" t="str">
        <f>HYPERLINK(Table20[[#This Row],[Map Link]],Table20[[#This Row],[Map Text]])</f>
        <v>Open Map</v>
      </c>
      <c r="F1551" s="340" t="s">
        <v>212</v>
      </c>
      <c r="G1551" s="340" t="s">
        <v>213</v>
      </c>
      <c r="H1551" s="340">
        <v>49.033141000000001</v>
      </c>
      <c r="I1551" s="340">
        <v>-122.334596</v>
      </c>
      <c r="J1551" s="340" t="s">
        <v>1591</v>
      </c>
      <c r="K1551" s="340" t="s">
        <v>4263</v>
      </c>
      <c r="L1551" s="348" t="s">
        <v>103</v>
      </c>
      <c r="M1551" s="340"/>
      <c r="N1551" s="340"/>
      <c r="O1551" s="340"/>
    </row>
    <row r="1552" spans="2:15" x14ac:dyDescent="0.25">
      <c r="B1552" s="340">
        <v>65675</v>
      </c>
      <c r="C1552" s="340" t="s">
        <v>4264</v>
      </c>
      <c r="D1552" s="340" t="s">
        <v>1590</v>
      </c>
      <c r="E1552" s="349" t="str">
        <f>HYPERLINK(Table20[[#This Row],[Map Link]],Table20[[#This Row],[Map Text]])</f>
        <v>Open Map</v>
      </c>
      <c r="F1552" s="340" t="s">
        <v>367</v>
      </c>
      <c r="G1552" s="340" t="s">
        <v>169</v>
      </c>
      <c r="H1552" s="340">
        <v>51.283175999999997</v>
      </c>
      <c r="I1552" s="340">
        <v>-120.167918</v>
      </c>
      <c r="J1552" s="340" t="s">
        <v>1591</v>
      </c>
      <c r="K1552" s="340" t="s">
        <v>4265</v>
      </c>
      <c r="L1552" s="348" t="s">
        <v>181</v>
      </c>
      <c r="M1552" s="340"/>
      <c r="N1552" s="340"/>
      <c r="O1552" s="340"/>
    </row>
    <row r="1553" spans="2:15" x14ac:dyDescent="0.25">
      <c r="B1553" s="340">
        <v>17884</v>
      </c>
      <c r="C1553" s="340" t="s">
        <v>4266</v>
      </c>
      <c r="D1553" s="340" t="s">
        <v>1036</v>
      </c>
      <c r="E1553" s="349" t="str">
        <f>HYPERLINK(Table20[[#This Row],[Map Link]],Table20[[#This Row],[Map Text]])</f>
        <v>Open Map</v>
      </c>
      <c r="F1553" s="340" t="s">
        <v>367</v>
      </c>
      <c r="G1553" s="340" t="s">
        <v>169</v>
      </c>
      <c r="H1553" s="340">
        <v>50.749836999999999</v>
      </c>
      <c r="I1553" s="340">
        <v>-120.351243</v>
      </c>
      <c r="J1553" s="340" t="s">
        <v>1591</v>
      </c>
      <c r="K1553" s="340" t="s">
        <v>4267</v>
      </c>
      <c r="L1553" s="348" t="s">
        <v>103</v>
      </c>
      <c r="M1553" s="340"/>
      <c r="N1553" s="340"/>
      <c r="O1553" s="340"/>
    </row>
    <row r="1554" spans="2:15" x14ac:dyDescent="0.25">
      <c r="B1554" s="340">
        <v>64420</v>
      </c>
      <c r="C1554" s="340" t="s">
        <v>4268</v>
      </c>
      <c r="D1554" s="340" t="s">
        <v>1590</v>
      </c>
      <c r="E1554" s="349" t="str">
        <f>HYPERLINK(Table20[[#This Row],[Map Link]],Table20[[#This Row],[Map Text]])</f>
        <v>Open Map</v>
      </c>
      <c r="F1554" s="340" t="s">
        <v>212</v>
      </c>
      <c r="G1554" s="340" t="s">
        <v>213</v>
      </c>
      <c r="H1554" s="340">
        <v>49.333150000000003</v>
      </c>
      <c r="I1554" s="340">
        <v>-121.601247</v>
      </c>
      <c r="J1554" s="340" t="s">
        <v>1591</v>
      </c>
      <c r="K1554" s="340" t="s">
        <v>4269</v>
      </c>
      <c r="L1554" s="348" t="s">
        <v>181</v>
      </c>
      <c r="M1554" s="340"/>
      <c r="N1554" s="340"/>
      <c r="O1554" s="340"/>
    </row>
    <row r="1555" spans="2:15" x14ac:dyDescent="0.25">
      <c r="B1555" s="340">
        <v>18800</v>
      </c>
      <c r="C1555" s="340" t="s">
        <v>4270</v>
      </c>
      <c r="D1555" s="340" t="s">
        <v>1597</v>
      </c>
      <c r="E1555" s="349" t="str">
        <f>HYPERLINK(Table20[[#This Row],[Map Link]],Table20[[#This Row],[Map Text]])</f>
        <v>Open Map</v>
      </c>
      <c r="F1555" s="340" t="s">
        <v>212</v>
      </c>
      <c r="G1555" s="340" t="s">
        <v>213</v>
      </c>
      <c r="H1555" s="340">
        <v>49.383152000000003</v>
      </c>
      <c r="I1555" s="340">
        <v>-121.351241</v>
      </c>
      <c r="J1555" s="340" t="s">
        <v>1591</v>
      </c>
      <c r="K1555" s="340" t="s">
        <v>4271</v>
      </c>
      <c r="L1555" s="348" t="s">
        <v>103</v>
      </c>
      <c r="M1555" s="340"/>
      <c r="N1555" s="340"/>
      <c r="O1555" s="340"/>
    </row>
    <row r="1556" spans="2:15" x14ac:dyDescent="0.25">
      <c r="B1556" s="340">
        <v>65018</v>
      </c>
      <c r="C1556" s="340" t="s">
        <v>4272</v>
      </c>
      <c r="D1556" s="340" t="s">
        <v>1590</v>
      </c>
      <c r="E1556" s="349" t="str">
        <f>HYPERLINK(Table20[[#This Row],[Map Link]],Table20[[#This Row],[Map Text]])</f>
        <v>Open Map</v>
      </c>
      <c r="F1556" s="340" t="s">
        <v>212</v>
      </c>
      <c r="G1556" s="340" t="s">
        <v>213</v>
      </c>
      <c r="H1556" s="340">
        <v>49.149810000000002</v>
      </c>
      <c r="I1556" s="340">
        <v>-122.117926</v>
      </c>
      <c r="J1556" s="340" t="s">
        <v>1591</v>
      </c>
      <c r="K1556" s="340" t="s">
        <v>4273</v>
      </c>
      <c r="L1556" s="348" t="s">
        <v>181</v>
      </c>
      <c r="M1556" s="340"/>
      <c r="N1556" s="340"/>
      <c r="O1556" s="340"/>
    </row>
    <row r="1557" spans="2:15" x14ac:dyDescent="0.25">
      <c r="B1557" s="340">
        <v>65079</v>
      </c>
      <c r="C1557" s="340" t="s">
        <v>4274</v>
      </c>
      <c r="D1557" s="340" t="s">
        <v>1590</v>
      </c>
      <c r="E1557" s="349" t="str">
        <f>HYPERLINK(Table20[[#This Row],[Map Link]],Table20[[#This Row],[Map Text]])</f>
        <v>Open Map</v>
      </c>
      <c r="F1557" s="340" t="s">
        <v>212</v>
      </c>
      <c r="G1557" s="340" t="s">
        <v>213</v>
      </c>
      <c r="H1557" s="340">
        <v>49.683152999999997</v>
      </c>
      <c r="I1557" s="340">
        <v>-121.40125</v>
      </c>
      <c r="J1557" s="340" t="s">
        <v>1591</v>
      </c>
      <c r="K1557" s="340" t="s">
        <v>4275</v>
      </c>
      <c r="L1557" s="348" t="s">
        <v>181</v>
      </c>
      <c r="M1557" s="340"/>
      <c r="N1557" s="340"/>
      <c r="O1557" s="340"/>
    </row>
    <row r="1558" spans="2:15" x14ac:dyDescent="0.25">
      <c r="B1558" s="340">
        <v>65080</v>
      </c>
      <c r="C1558" s="340" t="s">
        <v>4276</v>
      </c>
      <c r="D1558" s="340" t="s">
        <v>1590</v>
      </c>
      <c r="E1558" s="349" t="str">
        <f>HYPERLINK(Table20[[#This Row],[Map Link]],Table20[[#This Row],[Map Text]])</f>
        <v>Open Map</v>
      </c>
      <c r="F1558" s="340" t="s">
        <v>212</v>
      </c>
      <c r="G1558" s="340" t="s">
        <v>213</v>
      </c>
      <c r="H1558" s="340">
        <v>49.683152999999997</v>
      </c>
      <c r="I1558" s="340">
        <v>-121.40125</v>
      </c>
      <c r="J1558" s="340" t="s">
        <v>1591</v>
      </c>
      <c r="K1558" s="340" t="s">
        <v>4277</v>
      </c>
      <c r="L1558" s="348" t="s">
        <v>181</v>
      </c>
      <c r="M1558" s="340"/>
      <c r="N1558" s="340"/>
      <c r="O1558" s="340"/>
    </row>
    <row r="1559" spans="2:15" x14ac:dyDescent="0.25">
      <c r="B1559" s="340">
        <v>65077</v>
      </c>
      <c r="C1559" s="340" t="s">
        <v>4278</v>
      </c>
      <c r="D1559" s="340" t="s">
        <v>1590</v>
      </c>
      <c r="E1559" s="349" t="str">
        <f>HYPERLINK(Table20[[#This Row],[Map Link]],Table20[[#This Row],[Map Text]])</f>
        <v>Open Map</v>
      </c>
      <c r="F1559" s="340" t="s">
        <v>212</v>
      </c>
      <c r="G1559" s="340" t="s">
        <v>213</v>
      </c>
      <c r="H1559" s="340">
        <v>49.699820000000003</v>
      </c>
      <c r="I1559" s="340">
        <v>-121.40125</v>
      </c>
      <c r="J1559" s="340" t="s">
        <v>1591</v>
      </c>
      <c r="K1559" s="340" t="s">
        <v>4279</v>
      </c>
      <c r="L1559" s="348" t="s">
        <v>181</v>
      </c>
      <c r="M1559" s="340"/>
      <c r="N1559" s="340"/>
      <c r="O1559" s="340"/>
    </row>
    <row r="1560" spans="2:15" x14ac:dyDescent="0.25">
      <c r="B1560" s="340">
        <v>59880</v>
      </c>
      <c r="C1560" s="340" t="s">
        <v>4280</v>
      </c>
      <c r="D1560" s="340" t="s">
        <v>1590</v>
      </c>
      <c r="E1560" s="349" t="str">
        <f>HYPERLINK(Table20[[#This Row],[Map Link]],Table20[[#This Row],[Map Text]])</f>
        <v>Open Map</v>
      </c>
      <c r="F1560" s="340" t="s">
        <v>212</v>
      </c>
      <c r="G1560" s="340" t="s">
        <v>213</v>
      </c>
      <c r="H1560" s="340">
        <v>50.121943999999999</v>
      </c>
      <c r="I1560" s="340">
        <v>-122.52805600000001</v>
      </c>
      <c r="J1560" s="340" t="s">
        <v>1591</v>
      </c>
      <c r="K1560" s="340" t="s">
        <v>4281</v>
      </c>
      <c r="L1560" s="348" t="s">
        <v>181</v>
      </c>
      <c r="M1560" s="340"/>
      <c r="N1560" s="340"/>
      <c r="O1560" s="340"/>
    </row>
    <row r="1561" spans="2:15" x14ac:dyDescent="0.25">
      <c r="B1561" s="340">
        <v>65621</v>
      </c>
      <c r="C1561" s="340" t="s">
        <v>4282</v>
      </c>
      <c r="D1561" s="340" t="s">
        <v>1590</v>
      </c>
      <c r="E1561" s="349" t="str">
        <f>HYPERLINK(Table20[[#This Row],[Map Link]],Table20[[#This Row],[Map Text]])</f>
        <v>Open Map</v>
      </c>
      <c r="F1561" s="340" t="s">
        <v>212</v>
      </c>
      <c r="G1561" s="340" t="s">
        <v>213</v>
      </c>
      <c r="H1561" s="340">
        <v>49.799819999999997</v>
      </c>
      <c r="I1561" s="340">
        <v>-121.45125400000001</v>
      </c>
      <c r="J1561" s="340" t="s">
        <v>1591</v>
      </c>
      <c r="K1561" s="340" t="s">
        <v>4283</v>
      </c>
      <c r="L1561" s="348" t="s">
        <v>181</v>
      </c>
      <c r="M1561" s="340"/>
      <c r="N1561" s="340"/>
      <c r="O1561" s="340"/>
    </row>
    <row r="1562" spans="2:15" x14ac:dyDescent="0.25">
      <c r="B1562" s="340">
        <v>65616</v>
      </c>
      <c r="C1562" s="340" t="s">
        <v>4284</v>
      </c>
      <c r="D1562" s="340" t="s">
        <v>1590</v>
      </c>
      <c r="E1562" s="349" t="str">
        <f>HYPERLINK(Table20[[#This Row],[Map Link]],Table20[[#This Row],[Map Text]])</f>
        <v>Open Map</v>
      </c>
      <c r="F1562" s="340" t="s">
        <v>367</v>
      </c>
      <c r="G1562" s="340" t="s">
        <v>169</v>
      </c>
      <c r="H1562" s="340">
        <v>49.966493</v>
      </c>
      <c r="I1562" s="340">
        <v>-120.95124300000001</v>
      </c>
      <c r="J1562" s="340" t="s">
        <v>1591</v>
      </c>
      <c r="K1562" s="340" t="s">
        <v>4285</v>
      </c>
      <c r="L1562" s="348" t="s">
        <v>181</v>
      </c>
      <c r="M1562" s="340"/>
      <c r="N1562" s="340"/>
      <c r="O1562" s="340"/>
    </row>
    <row r="1563" spans="2:15" x14ac:dyDescent="0.25">
      <c r="B1563" s="340">
        <v>59960</v>
      </c>
      <c r="C1563" s="340" t="s">
        <v>4286</v>
      </c>
      <c r="D1563" s="340" t="s">
        <v>1590</v>
      </c>
      <c r="E1563" s="349" t="str">
        <f>HYPERLINK(Table20[[#This Row],[Map Link]],Table20[[#This Row],[Map Text]])</f>
        <v>Open Map</v>
      </c>
      <c r="F1563" s="340" t="s">
        <v>212</v>
      </c>
      <c r="G1563" s="340" t="s">
        <v>213</v>
      </c>
      <c r="H1563" s="340">
        <v>49.141388999999997</v>
      </c>
      <c r="I1563" s="340">
        <v>-122.272222</v>
      </c>
      <c r="J1563" s="340" t="s">
        <v>1591</v>
      </c>
      <c r="K1563" s="340" t="s">
        <v>4287</v>
      </c>
      <c r="L1563" s="348" t="s">
        <v>181</v>
      </c>
      <c r="M1563" s="340"/>
      <c r="N1563" s="340"/>
      <c r="O1563" s="340"/>
    </row>
    <row r="1564" spans="2:15" x14ac:dyDescent="0.25">
      <c r="B1564" s="340">
        <v>64581</v>
      </c>
      <c r="C1564" s="340" t="s">
        <v>4288</v>
      </c>
      <c r="D1564" s="340" t="s">
        <v>1590</v>
      </c>
      <c r="E1564" s="349" t="str">
        <f>HYPERLINK(Table20[[#This Row],[Map Link]],Table20[[#This Row],[Map Text]])</f>
        <v>Open Map</v>
      </c>
      <c r="F1564" s="340" t="s">
        <v>212</v>
      </c>
      <c r="G1564" s="340" t="s">
        <v>213</v>
      </c>
      <c r="H1564" s="340">
        <v>49.877777999999999</v>
      </c>
      <c r="I1564" s="340">
        <v>-122.292778</v>
      </c>
      <c r="J1564" s="340" t="s">
        <v>1591</v>
      </c>
      <c r="K1564" s="340" t="s">
        <v>4289</v>
      </c>
      <c r="L1564" s="348" t="s">
        <v>181</v>
      </c>
      <c r="M1564" s="340"/>
      <c r="N1564" s="340"/>
      <c r="O1564" s="340"/>
    </row>
    <row r="1565" spans="2:15" x14ac:dyDescent="0.25">
      <c r="B1565" s="340">
        <v>64434</v>
      </c>
      <c r="C1565" s="340" t="s">
        <v>4290</v>
      </c>
      <c r="D1565" s="340" t="s">
        <v>1590</v>
      </c>
      <c r="E1565" s="349" t="str">
        <f>HYPERLINK(Table20[[#This Row],[Map Link]],Table20[[#This Row],[Map Text]])</f>
        <v>Open Map</v>
      </c>
      <c r="F1565" s="340" t="s">
        <v>212</v>
      </c>
      <c r="G1565" s="340" t="s">
        <v>213</v>
      </c>
      <c r="H1565" s="340">
        <v>49.299816</v>
      </c>
      <c r="I1565" s="340">
        <v>-121.651248</v>
      </c>
      <c r="J1565" s="340" t="s">
        <v>1591</v>
      </c>
      <c r="K1565" s="340" t="s">
        <v>4291</v>
      </c>
      <c r="L1565" s="348" t="s">
        <v>181</v>
      </c>
      <c r="M1565" s="340"/>
      <c r="N1565" s="340"/>
      <c r="O1565" s="340"/>
    </row>
    <row r="1566" spans="2:15" x14ac:dyDescent="0.25">
      <c r="B1566" s="340">
        <v>64431</v>
      </c>
      <c r="C1566" s="340" t="s">
        <v>4292</v>
      </c>
      <c r="D1566" s="340" t="s">
        <v>1590</v>
      </c>
      <c r="E1566" s="349" t="str">
        <f>HYPERLINK(Table20[[#This Row],[Map Link]],Table20[[#This Row],[Map Text]])</f>
        <v>Open Map</v>
      </c>
      <c r="F1566" s="340" t="s">
        <v>212</v>
      </c>
      <c r="G1566" s="340" t="s">
        <v>213</v>
      </c>
      <c r="H1566" s="340">
        <v>49.299816</v>
      </c>
      <c r="I1566" s="340">
        <v>-121.651248</v>
      </c>
      <c r="J1566" s="340" t="s">
        <v>1591</v>
      </c>
      <c r="K1566" s="340" t="s">
        <v>4293</v>
      </c>
      <c r="L1566" s="348" t="s">
        <v>181</v>
      </c>
      <c r="M1566" s="340"/>
      <c r="N1566" s="340"/>
      <c r="O1566" s="340"/>
    </row>
    <row r="1567" spans="2:15" x14ac:dyDescent="0.25">
      <c r="B1567" s="340">
        <v>65781</v>
      </c>
      <c r="C1567" s="340" t="s">
        <v>4294</v>
      </c>
      <c r="D1567" s="340" t="s">
        <v>1590</v>
      </c>
      <c r="E1567" s="349" t="str">
        <f>HYPERLINK(Table20[[#This Row],[Map Link]],Table20[[#This Row],[Map Text]])</f>
        <v>Open Map</v>
      </c>
      <c r="F1567" s="340" t="s">
        <v>212</v>
      </c>
      <c r="G1567" s="340" t="s">
        <v>213</v>
      </c>
      <c r="H1567" s="340">
        <v>49.316482000000001</v>
      </c>
      <c r="I1567" s="340">
        <v>-121.651248</v>
      </c>
      <c r="J1567" s="340" t="s">
        <v>1591</v>
      </c>
      <c r="K1567" s="340" t="s">
        <v>4295</v>
      </c>
      <c r="L1567" s="348" t="s">
        <v>181</v>
      </c>
      <c r="M1567" s="340"/>
      <c r="N1567" s="340"/>
      <c r="O1567" s="340"/>
    </row>
    <row r="1568" spans="2:15" x14ac:dyDescent="0.25">
      <c r="B1568" s="340">
        <v>16803</v>
      </c>
      <c r="C1568" s="340" t="s">
        <v>461</v>
      </c>
      <c r="D1568" s="340" t="s">
        <v>1036</v>
      </c>
      <c r="E1568" s="349" t="str">
        <f>HYPERLINK(Table20[[#This Row],[Map Link]],Table20[[#This Row],[Map Text]])</f>
        <v>Open Map</v>
      </c>
      <c r="F1568" s="340" t="s">
        <v>367</v>
      </c>
      <c r="G1568" s="340" t="s">
        <v>169</v>
      </c>
      <c r="H1568" s="340">
        <v>50.716507</v>
      </c>
      <c r="I1568" s="340">
        <v>-120.034565</v>
      </c>
      <c r="J1568" s="340" t="s">
        <v>1591</v>
      </c>
      <c r="K1568" s="340" t="s">
        <v>4296</v>
      </c>
      <c r="L1568" s="348" t="s">
        <v>103</v>
      </c>
      <c r="M1568" s="340"/>
      <c r="N1568" s="340"/>
      <c r="O1568" s="340"/>
    </row>
    <row r="1569" spans="2:15" x14ac:dyDescent="0.25">
      <c r="B1569" s="340">
        <v>65567</v>
      </c>
      <c r="C1569" s="340" t="s">
        <v>4297</v>
      </c>
      <c r="D1569" s="340" t="s">
        <v>1590</v>
      </c>
      <c r="E1569" s="349" t="str">
        <f>HYPERLINK(Table20[[#This Row],[Map Link]],Table20[[#This Row],[Map Text]])</f>
        <v>Open Map</v>
      </c>
      <c r="F1569" s="340" t="s">
        <v>367</v>
      </c>
      <c r="G1569" s="340" t="s">
        <v>169</v>
      </c>
      <c r="H1569" s="340">
        <v>50.467222</v>
      </c>
      <c r="I1569" s="340">
        <v>-120.817222</v>
      </c>
      <c r="J1569" s="340" t="s">
        <v>1591</v>
      </c>
      <c r="K1569" s="340" t="s">
        <v>4298</v>
      </c>
      <c r="L1569" s="348" t="s">
        <v>181</v>
      </c>
      <c r="M1569" s="340"/>
      <c r="N1569" s="340"/>
      <c r="O1569" s="340"/>
    </row>
    <row r="1570" spans="2:15" x14ac:dyDescent="0.25">
      <c r="B1570" s="340">
        <v>34730</v>
      </c>
      <c r="C1570" s="340" t="s">
        <v>223</v>
      </c>
      <c r="D1570" s="340" t="s">
        <v>1036</v>
      </c>
      <c r="E1570" s="349" t="str">
        <f>HYPERLINK(Table20[[#This Row],[Map Link]],Table20[[#This Row],[Map Text]])</f>
        <v>Open Map</v>
      </c>
      <c r="F1570" s="340" t="s">
        <v>212</v>
      </c>
      <c r="G1570" s="340" t="s">
        <v>213</v>
      </c>
      <c r="H1570" s="340">
        <v>49.199814000000003</v>
      </c>
      <c r="I1570" s="340">
        <v>-121.73458100000001</v>
      </c>
      <c r="J1570" s="340" t="s">
        <v>1591</v>
      </c>
      <c r="K1570" s="340" t="s">
        <v>4299</v>
      </c>
      <c r="L1570" s="348" t="s">
        <v>103</v>
      </c>
      <c r="M1570" s="340"/>
      <c r="N1570" s="340"/>
      <c r="O1570" s="340"/>
    </row>
    <row r="1571" spans="2:15" x14ac:dyDescent="0.25">
      <c r="B1571" s="340">
        <v>64437</v>
      </c>
      <c r="C1571" s="340" t="s">
        <v>4300</v>
      </c>
      <c r="D1571" s="340" t="s">
        <v>1590</v>
      </c>
      <c r="E1571" s="349" t="str">
        <f>HYPERLINK(Table20[[#This Row],[Map Link]],Table20[[#This Row],[Map Text]])</f>
        <v>Open Map</v>
      </c>
      <c r="F1571" s="340" t="s">
        <v>212</v>
      </c>
      <c r="G1571" s="340" t="s">
        <v>213</v>
      </c>
      <c r="H1571" s="340">
        <v>49.199815000000001</v>
      </c>
      <c r="I1571" s="340">
        <v>-121.71791399999999</v>
      </c>
      <c r="J1571" s="340" t="s">
        <v>1591</v>
      </c>
      <c r="K1571" s="340" t="s">
        <v>4301</v>
      </c>
      <c r="L1571" s="348" t="s">
        <v>181</v>
      </c>
      <c r="M1571" s="340"/>
      <c r="N1571" s="340"/>
      <c r="O1571" s="340"/>
    </row>
    <row r="1572" spans="2:15" x14ac:dyDescent="0.25">
      <c r="B1572" s="340">
        <v>64432</v>
      </c>
      <c r="C1572" s="340" t="s">
        <v>4302</v>
      </c>
      <c r="D1572" s="340" t="s">
        <v>1590</v>
      </c>
      <c r="E1572" s="349" t="str">
        <f>HYPERLINK(Table20[[#This Row],[Map Link]],Table20[[#This Row],[Map Text]])</f>
        <v>Open Map</v>
      </c>
      <c r="F1572" s="340" t="s">
        <v>212</v>
      </c>
      <c r="G1572" s="340" t="s">
        <v>213</v>
      </c>
      <c r="H1572" s="340">
        <v>49.183889000000001</v>
      </c>
      <c r="I1572" s="340">
        <v>-121.74555599999999</v>
      </c>
      <c r="J1572" s="340" t="s">
        <v>1591</v>
      </c>
      <c r="K1572" s="340" t="s">
        <v>4303</v>
      </c>
      <c r="L1572" s="348" t="s">
        <v>181</v>
      </c>
      <c r="M1572" s="340"/>
      <c r="N1572" s="340"/>
      <c r="O1572" s="340"/>
    </row>
    <row r="1573" spans="2:15" x14ac:dyDescent="0.25">
      <c r="B1573" s="340">
        <v>22254</v>
      </c>
      <c r="C1573" s="340" t="s">
        <v>4304</v>
      </c>
      <c r="D1573" s="340" t="s">
        <v>1597</v>
      </c>
      <c r="E1573" s="349" t="str">
        <f>HYPERLINK(Table20[[#This Row],[Map Link]],Table20[[#This Row],[Map Text]])</f>
        <v>Open Map</v>
      </c>
      <c r="F1573" s="340" t="s">
        <v>212</v>
      </c>
      <c r="G1573" s="340" t="s">
        <v>213</v>
      </c>
      <c r="H1573" s="340">
        <v>49.766477999999999</v>
      </c>
      <c r="I1573" s="340">
        <v>-122.16794299999999</v>
      </c>
      <c r="J1573" s="340" t="s">
        <v>1591</v>
      </c>
      <c r="K1573" s="340" t="s">
        <v>4305</v>
      </c>
      <c r="L1573" s="348" t="s">
        <v>103</v>
      </c>
      <c r="M1573" s="340"/>
      <c r="N1573" s="340"/>
      <c r="O1573" s="340"/>
    </row>
    <row r="1574" spans="2:15" x14ac:dyDescent="0.25">
      <c r="B1574" s="340">
        <v>16200</v>
      </c>
      <c r="C1574" s="340" t="s">
        <v>4306</v>
      </c>
      <c r="D1574" s="340" t="s">
        <v>1036</v>
      </c>
      <c r="E1574" s="349" t="str">
        <f>HYPERLINK(Table20[[#This Row],[Map Link]],Table20[[#This Row],[Map Text]])</f>
        <v>Open Map</v>
      </c>
      <c r="F1574" s="340" t="s">
        <v>367</v>
      </c>
      <c r="G1574" s="340" t="s">
        <v>169</v>
      </c>
      <c r="H1574" s="340">
        <v>50.683169999999997</v>
      </c>
      <c r="I1574" s="340">
        <v>-120.351242</v>
      </c>
      <c r="J1574" s="340" t="s">
        <v>1591</v>
      </c>
      <c r="K1574" s="340" t="s">
        <v>4307</v>
      </c>
      <c r="L1574" s="348" t="s">
        <v>103</v>
      </c>
      <c r="M1574" s="340"/>
      <c r="N1574" s="340"/>
      <c r="O1574" s="340"/>
    </row>
    <row r="1575" spans="2:15" x14ac:dyDescent="0.25">
      <c r="B1575" s="340">
        <v>21248</v>
      </c>
      <c r="C1575" s="340" t="s">
        <v>420</v>
      </c>
      <c r="D1575" s="340" t="s">
        <v>1036</v>
      </c>
      <c r="E1575" s="349" t="str">
        <f>HYPERLINK(Table20[[#This Row],[Map Link]],Table20[[#This Row],[Map Text]])</f>
        <v>Open Map</v>
      </c>
      <c r="F1575" s="340" t="s">
        <v>367</v>
      </c>
      <c r="G1575" s="340" t="s">
        <v>169</v>
      </c>
      <c r="H1575" s="340">
        <v>50.683174999999999</v>
      </c>
      <c r="I1575" s="340">
        <v>-119.817891</v>
      </c>
      <c r="J1575" s="340" t="s">
        <v>1591</v>
      </c>
      <c r="K1575" s="340" t="s">
        <v>4308</v>
      </c>
      <c r="L1575" s="348" t="s">
        <v>103</v>
      </c>
      <c r="M1575" s="340"/>
      <c r="N1575" s="340"/>
      <c r="O1575" s="340"/>
    </row>
    <row r="1576" spans="2:15" x14ac:dyDescent="0.25">
      <c r="B1576" s="340">
        <v>38252</v>
      </c>
      <c r="C1576" s="340" t="s">
        <v>227</v>
      </c>
      <c r="D1576" s="340" t="s">
        <v>1036</v>
      </c>
      <c r="E1576" s="349" t="str">
        <f>HYPERLINK(Table20[[#This Row],[Map Link]],Table20[[#This Row],[Map Text]])</f>
        <v>Open Map</v>
      </c>
      <c r="F1576" s="340" t="s">
        <v>212</v>
      </c>
      <c r="G1576" s="340" t="s">
        <v>213</v>
      </c>
      <c r="H1576" s="340">
        <v>49.099812</v>
      </c>
      <c r="I1576" s="340">
        <v>-121.934585</v>
      </c>
      <c r="J1576" s="340" t="s">
        <v>1591</v>
      </c>
      <c r="K1576" s="340" t="s">
        <v>4309</v>
      </c>
      <c r="L1576" s="348" t="s">
        <v>103</v>
      </c>
      <c r="M1576" s="340"/>
      <c r="N1576" s="340"/>
      <c r="O1576" s="340"/>
    </row>
    <row r="1577" spans="2:15" x14ac:dyDescent="0.25">
      <c r="B1577" s="340">
        <v>64638</v>
      </c>
      <c r="C1577" s="340" t="s">
        <v>4310</v>
      </c>
      <c r="D1577" s="340" t="s">
        <v>1590</v>
      </c>
      <c r="E1577" s="349" t="str">
        <f>HYPERLINK(Table20[[#This Row],[Map Link]],Table20[[#This Row],[Map Text]])</f>
        <v>Open Map</v>
      </c>
      <c r="F1577" s="340" t="s">
        <v>212</v>
      </c>
      <c r="G1577" s="340" t="s">
        <v>213</v>
      </c>
      <c r="H1577" s="340">
        <v>49.449818</v>
      </c>
      <c r="I1577" s="340">
        <v>-121.434578</v>
      </c>
      <c r="J1577" s="340" t="s">
        <v>1591</v>
      </c>
      <c r="K1577" s="340" t="s">
        <v>4311</v>
      </c>
      <c r="L1577" s="348" t="s">
        <v>181</v>
      </c>
      <c r="M1577" s="340"/>
      <c r="N1577" s="340"/>
      <c r="O1577" s="340"/>
    </row>
    <row r="1578" spans="2:15" x14ac:dyDescent="0.25">
      <c r="B1578" s="340">
        <v>59881</v>
      </c>
      <c r="C1578" s="340" t="s">
        <v>4312</v>
      </c>
      <c r="D1578" s="340" t="s">
        <v>1590</v>
      </c>
      <c r="E1578" s="349" t="str">
        <f>HYPERLINK(Table20[[#This Row],[Map Link]],Table20[[#This Row],[Map Text]])</f>
        <v>Open Map</v>
      </c>
      <c r="F1578" s="340" t="s">
        <v>212</v>
      </c>
      <c r="G1578" s="340" t="s">
        <v>213</v>
      </c>
      <c r="H1578" s="340">
        <v>50.05</v>
      </c>
      <c r="I1578" s="340">
        <v>-122.533333</v>
      </c>
      <c r="J1578" s="340" t="s">
        <v>1591</v>
      </c>
      <c r="K1578" s="340" t="s">
        <v>4313</v>
      </c>
      <c r="L1578" s="348" t="s">
        <v>181</v>
      </c>
      <c r="M1578" s="340"/>
      <c r="N1578" s="340"/>
      <c r="O1578" s="340"/>
    </row>
    <row r="1579" spans="2:15" x14ac:dyDescent="0.25">
      <c r="B1579" s="340">
        <v>64629</v>
      </c>
      <c r="C1579" s="340" t="s">
        <v>4314</v>
      </c>
      <c r="D1579" s="340" t="s">
        <v>1590</v>
      </c>
      <c r="E1579" s="349" t="str">
        <f>HYPERLINK(Table20[[#This Row],[Map Link]],Table20[[#This Row],[Map Text]])</f>
        <v>Open Map</v>
      </c>
      <c r="F1579" s="340" t="s">
        <v>212</v>
      </c>
      <c r="G1579" s="340" t="s">
        <v>213</v>
      </c>
      <c r="H1579" s="340">
        <v>49.533152000000001</v>
      </c>
      <c r="I1579" s="340">
        <v>-121.417913</v>
      </c>
      <c r="J1579" s="340" t="s">
        <v>1591</v>
      </c>
      <c r="K1579" s="340" t="s">
        <v>4315</v>
      </c>
      <c r="L1579" s="348" t="s">
        <v>181</v>
      </c>
      <c r="M1579" s="340"/>
      <c r="N1579" s="340"/>
      <c r="O1579" s="340"/>
    </row>
    <row r="1580" spans="2:15" x14ac:dyDescent="0.25">
      <c r="B1580" s="340">
        <v>22313</v>
      </c>
      <c r="C1580" s="340" t="s">
        <v>1025</v>
      </c>
      <c r="D1580" s="340" t="s">
        <v>1597</v>
      </c>
      <c r="E1580" s="349" t="str">
        <f>HYPERLINK(Table20[[#This Row],[Map Link]],Table20[[#This Row],[Map Text]])</f>
        <v>Open Map</v>
      </c>
      <c r="F1580" s="340" t="s">
        <v>367</v>
      </c>
      <c r="G1580" s="340" t="s">
        <v>169</v>
      </c>
      <c r="H1580" s="340">
        <v>50.166497999999997</v>
      </c>
      <c r="I1580" s="340">
        <v>-120.501233</v>
      </c>
      <c r="J1580" s="340" t="s">
        <v>1591</v>
      </c>
      <c r="K1580" s="340" t="s">
        <v>4316</v>
      </c>
      <c r="L1580" s="348" t="s">
        <v>103</v>
      </c>
      <c r="M1580" s="340"/>
      <c r="N1580" s="340"/>
      <c r="O1580" s="340"/>
    </row>
    <row r="1581" spans="2:15" x14ac:dyDescent="0.25">
      <c r="B1581" s="340">
        <v>23353</v>
      </c>
      <c r="C1581" s="340" t="s">
        <v>468</v>
      </c>
      <c r="D1581" s="340" t="s">
        <v>1036</v>
      </c>
      <c r="E1581" s="349" t="str">
        <f>HYPERLINK(Table20[[#This Row],[Map Link]],Table20[[#This Row],[Map Text]])</f>
        <v>Open Map</v>
      </c>
      <c r="F1581" s="340" t="s">
        <v>367</v>
      </c>
      <c r="G1581" s="340" t="s">
        <v>169</v>
      </c>
      <c r="H1581" s="340">
        <v>50.816504999999999</v>
      </c>
      <c r="I1581" s="340">
        <v>-120.301243</v>
      </c>
      <c r="J1581" s="340" t="s">
        <v>1591</v>
      </c>
      <c r="K1581" s="340" t="s">
        <v>4317</v>
      </c>
      <c r="L1581" s="348" t="s">
        <v>103</v>
      </c>
      <c r="M1581" s="340"/>
      <c r="N1581" s="340"/>
      <c r="O1581" s="340"/>
    </row>
    <row r="1582" spans="2:15" x14ac:dyDescent="0.25">
      <c r="B1582" s="340">
        <v>15730</v>
      </c>
      <c r="C1582" s="340" t="s">
        <v>4318</v>
      </c>
      <c r="D1582" s="340" t="s">
        <v>1597</v>
      </c>
      <c r="E1582" s="349" t="str">
        <f>HYPERLINK(Table20[[#This Row],[Map Link]],Table20[[#This Row],[Map Text]])</f>
        <v>Open Map</v>
      </c>
      <c r="F1582" s="340" t="s">
        <v>494</v>
      </c>
      <c r="G1582" s="340" t="s">
        <v>495</v>
      </c>
      <c r="H1582" s="340">
        <v>52.983204000000001</v>
      </c>
      <c r="I1582" s="340">
        <v>-119.001259</v>
      </c>
      <c r="J1582" s="340" t="s">
        <v>1591</v>
      </c>
      <c r="K1582" s="340" t="s">
        <v>4319</v>
      </c>
      <c r="L1582" s="348" t="s">
        <v>103</v>
      </c>
      <c r="M1582" s="340"/>
      <c r="N1582" s="340"/>
      <c r="O1582" s="340"/>
    </row>
    <row r="1583" spans="2:15" x14ac:dyDescent="0.25">
      <c r="B1583" s="340">
        <v>19838</v>
      </c>
      <c r="C1583" s="340" t="s">
        <v>4320</v>
      </c>
      <c r="D1583" s="340" t="s">
        <v>1036</v>
      </c>
      <c r="E1583" s="349" t="str">
        <f>HYPERLINK(Table20[[#This Row],[Map Link]],Table20[[#This Row],[Map Text]])</f>
        <v>Open Map</v>
      </c>
      <c r="F1583" s="340" t="s">
        <v>212</v>
      </c>
      <c r="G1583" s="340" t="s">
        <v>213</v>
      </c>
      <c r="H1583" s="340">
        <v>49.116475000000001</v>
      </c>
      <c r="I1583" s="340">
        <v>-122.251262</v>
      </c>
      <c r="J1583" s="340" t="s">
        <v>1591</v>
      </c>
      <c r="K1583" s="340" t="s">
        <v>4321</v>
      </c>
      <c r="L1583" s="348" t="s">
        <v>103</v>
      </c>
      <c r="M1583" s="340"/>
      <c r="N1583" s="340"/>
      <c r="O1583" s="340"/>
    </row>
    <row r="1584" spans="2:15" x14ac:dyDescent="0.25">
      <c r="B1584" s="340">
        <v>21807</v>
      </c>
      <c r="C1584" s="340" t="s">
        <v>224</v>
      </c>
      <c r="D1584" s="340" t="s">
        <v>1036</v>
      </c>
      <c r="E1584" s="349" t="str">
        <f>HYPERLINK(Table20[[#This Row],[Map Link]],Table20[[#This Row],[Map Text]])</f>
        <v>Open Map</v>
      </c>
      <c r="F1584" s="340" t="s">
        <v>212</v>
      </c>
      <c r="G1584" s="340" t="s">
        <v>213</v>
      </c>
      <c r="H1584" s="340">
        <v>49.183146999999998</v>
      </c>
      <c r="I1584" s="340">
        <v>-121.80125</v>
      </c>
      <c r="J1584" s="340" t="s">
        <v>1591</v>
      </c>
      <c r="K1584" s="340" t="s">
        <v>4322</v>
      </c>
      <c r="L1584" s="348" t="s">
        <v>103</v>
      </c>
      <c r="M1584" s="340"/>
      <c r="N1584" s="340"/>
      <c r="O1584" s="340"/>
    </row>
    <row r="1585" spans="2:15" x14ac:dyDescent="0.25">
      <c r="B1585" s="340">
        <v>31079</v>
      </c>
      <c r="C1585" s="340" t="s">
        <v>217</v>
      </c>
      <c r="D1585" s="340" t="s">
        <v>1597</v>
      </c>
      <c r="E1585" s="349" t="str">
        <f>HYPERLINK(Table20[[#This Row],[Map Link]],Table20[[#This Row],[Map Text]])</f>
        <v>Open Map</v>
      </c>
      <c r="F1585" s="340" t="s">
        <v>212</v>
      </c>
      <c r="G1585" s="340" t="s">
        <v>213</v>
      </c>
      <c r="H1585" s="340">
        <v>49.349815999999997</v>
      </c>
      <c r="I1585" s="340">
        <v>-121.601248</v>
      </c>
      <c r="J1585" s="340" t="s">
        <v>1591</v>
      </c>
      <c r="K1585" s="340" t="s">
        <v>4323</v>
      </c>
      <c r="L1585" s="348" t="s">
        <v>103</v>
      </c>
      <c r="M1585" s="340"/>
      <c r="N1585" s="340"/>
      <c r="O1585" s="340"/>
    </row>
    <row r="1586" spans="2:15" x14ac:dyDescent="0.25">
      <c r="B1586" s="340">
        <v>64567</v>
      </c>
      <c r="C1586" s="340" t="s">
        <v>4324</v>
      </c>
      <c r="D1586" s="340" t="s">
        <v>1590</v>
      </c>
      <c r="E1586" s="349" t="str">
        <f>HYPERLINK(Table20[[#This Row],[Map Link]],Table20[[#This Row],[Map Text]])</f>
        <v>Open Map</v>
      </c>
      <c r="F1586" s="340" t="s">
        <v>212</v>
      </c>
      <c r="G1586" s="340" t="s">
        <v>213</v>
      </c>
      <c r="H1586" s="340">
        <v>49.366483000000002</v>
      </c>
      <c r="I1586" s="340">
        <v>-121.617915</v>
      </c>
      <c r="J1586" s="340" t="s">
        <v>1591</v>
      </c>
      <c r="K1586" s="340" t="s">
        <v>4325</v>
      </c>
      <c r="L1586" s="348" t="s">
        <v>181</v>
      </c>
      <c r="M1586" s="340"/>
      <c r="N1586" s="340"/>
      <c r="O1586" s="340"/>
    </row>
    <row r="1587" spans="2:15" x14ac:dyDescent="0.25">
      <c r="B1587" s="340">
        <v>22837</v>
      </c>
      <c r="C1587" s="340" t="s">
        <v>4326</v>
      </c>
      <c r="D1587" s="340" t="s">
        <v>1036</v>
      </c>
      <c r="E1587" s="349" t="str">
        <f>HYPERLINK(Table20[[#This Row],[Map Link]],Table20[[#This Row],[Map Text]])</f>
        <v>Open Map</v>
      </c>
      <c r="F1587" s="340" t="s">
        <v>212</v>
      </c>
      <c r="G1587" s="340" t="s">
        <v>213</v>
      </c>
      <c r="H1587" s="340">
        <v>49.099812</v>
      </c>
      <c r="I1587" s="340">
        <v>-121.884584</v>
      </c>
      <c r="J1587" s="340" t="s">
        <v>1591</v>
      </c>
      <c r="K1587" s="340" t="s">
        <v>4327</v>
      </c>
      <c r="L1587" s="348" t="s">
        <v>103</v>
      </c>
      <c r="M1587" s="340"/>
      <c r="N1587" s="340"/>
      <c r="O1587" s="340"/>
    </row>
    <row r="1588" spans="2:15" x14ac:dyDescent="0.25">
      <c r="B1588" s="340">
        <v>64575</v>
      </c>
      <c r="C1588" s="340" t="s">
        <v>4328</v>
      </c>
      <c r="D1588" s="340" t="s">
        <v>1590</v>
      </c>
      <c r="E1588" s="349" t="str">
        <f>HYPERLINK(Table20[[#This Row],[Map Link]],Table20[[#This Row],[Map Text]])</f>
        <v>Open Map</v>
      </c>
      <c r="F1588" s="340" t="s">
        <v>212</v>
      </c>
      <c r="G1588" s="340" t="s">
        <v>213</v>
      </c>
      <c r="H1588" s="340">
        <v>49.990642999999999</v>
      </c>
      <c r="I1588" s="340">
        <v>-122.459625</v>
      </c>
      <c r="J1588" s="340" t="s">
        <v>1591</v>
      </c>
      <c r="K1588" s="340" t="s">
        <v>4329</v>
      </c>
      <c r="L1588" s="348" t="s">
        <v>181</v>
      </c>
      <c r="M1588" s="340"/>
      <c r="N1588" s="340"/>
      <c r="O1588" s="340"/>
    </row>
    <row r="1589" spans="2:15" x14ac:dyDescent="0.25">
      <c r="B1589" s="340">
        <v>64570</v>
      </c>
      <c r="C1589" s="340" t="s">
        <v>4330</v>
      </c>
      <c r="D1589" s="340" t="s">
        <v>1590</v>
      </c>
      <c r="E1589" s="349" t="str">
        <f>HYPERLINK(Table20[[#This Row],[Map Link]],Table20[[#This Row],[Map Text]])</f>
        <v>Open Map</v>
      </c>
      <c r="F1589" s="340" t="s">
        <v>212</v>
      </c>
      <c r="G1589" s="340" t="s">
        <v>213</v>
      </c>
      <c r="H1589" s="340">
        <v>49.986666999999997</v>
      </c>
      <c r="I1589" s="340">
        <v>-122.453056</v>
      </c>
      <c r="J1589" s="340" t="s">
        <v>1591</v>
      </c>
      <c r="K1589" s="340" t="s">
        <v>4331</v>
      </c>
      <c r="L1589" s="348" t="s">
        <v>181</v>
      </c>
      <c r="M1589" s="340"/>
      <c r="N1589" s="340"/>
      <c r="O1589" s="340"/>
    </row>
    <row r="1590" spans="2:15" x14ac:dyDescent="0.25">
      <c r="B1590" s="340">
        <v>65092</v>
      </c>
      <c r="C1590" s="340" t="s">
        <v>4332</v>
      </c>
      <c r="D1590" s="340" t="s">
        <v>1590</v>
      </c>
      <c r="E1590" s="349" t="str">
        <f>HYPERLINK(Table20[[#This Row],[Map Link]],Table20[[#This Row],[Map Text]])</f>
        <v>Open Map</v>
      </c>
      <c r="F1590" s="340" t="s">
        <v>212</v>
      </c>
      <c r="G1590" s="340" t="s">
        <v>213</v>
      </c>
      <c r="H1590" s="340">
        <v>49.633153</v>
      </c>
      <c r="I1590" s="340">
        <v>-121.401248</v>
      </c>
      <c r="J1590" s="340" t="s">
        <v>1591</v>
      </c>
      <c r="K1590" s="340" t="s">
        <v>4333</v>
      </c>
      <c r="L1590" s="348" t="s">
        <v>181</v>
      </c>
      <c r="M1590" s="340"/>
      <c r="N1590" s="340"/>
      <c r="O1590" s="340"/>
    </row>
    <row r="1591" spans="2:15" x14ac:dyDescent="0.25">
      <c r="B1591" s="340">
        <v>38257</v>
      </c>
      <c r="C1591" s="340" t="s">
        <v>4334</v>
      </c>
      <c r="D1591" s="340" t="s">
        <v>1036</v>
      </c>
      <c r="E1591" s="349" t="str">
        <f>HYPERLINK(Table20[[#This Row],[Map Link]],Table20[[#This Row],[Map Text]])</f>
        <v>Open Map</v>
      </c>
      <c r="F1591" s="340" t="s">
        <v>367</v>
      </c>
      <c r="G1591" s="340" t="s">
        <v>169</v>
      </c>
      <c r="H1591" s="340">
        <v>50.649836000000001</v>
      </c>
      <c r="I1591" s="340">
        <v>-120.33457300000001</v>
      </c>
      <c r="J1591" s="340" t="s">
        <v>1591</v>
      </c>
      <c r="K1591" s="340" t="s">
        <v>4335</v>
      </c>
      <c r="L1591" s="348" t="s">
        <v>103</v>
      </c>
      <c r="M1591" s="340"/>
      <c r="N1591" s="340"/>
      <c r="O1591" s="340"/>
    </row>
    <row r="1592" spans="2:15" x14ac:dyDescent="0.25">
      <c r="B1592" s="340">
        <v>64409</v>
      </c>
      <c r="C1592" s="340" t="s">
        <v>4336</v>
      </c>
      <c r="D1592" s="340" t="s">
        <v>1590</v>
      </c>
      <c r="E1592" s="349" t="str">
        <f>HYPERLINK(Table20[[#This Row],[Map Link]],Table20[[#This Row],[Map Text]])</f>
        <v>Open Map</v>
      </c>
      <c r="F1592" s="340" t="s">
        <v>212</v>
      </c>
      <c r="G1592" s="340" t="s">
        <v>213</v>
      </c>
      <c r="H1592" s="340">
        <v>49.083140999999998</v>
      </c>
      <c r="I1592" s="340">
        <v>-122.28459599999999</v>
      </c>
      <c r="J1592" s="340" t="s">
        <v>1591</v>
      </c>
      <c r="K1592" s="340" t="s">
        <v>4337</v>
      </c>
      <c r="L1592" s="348" t="s">
        <v>181</v>
      </c>
      <c r="M1592" s="340"/>
      <c r="N1592" s="340"/>
      <c r="O1592" s="340"/>
    </row>
    <row r="1593" spans="2:15" x14ac:dyDescent="0.25">
      <c r="B1593" s="340">
        <v>65596</v>
      </c>
      <c r="C1593" s="340" t="s">
        <v>4338</v>
      </c>
      <c r="D1593" s="340" t="s">
        <v>1590</v>
      </c>
      <c r="E1593" s="349" t="str">
        <f>HYPERLINK(Table20[[#This Row],[Map Link]],Table20[[#This Row],[Map Text]])</f>
        <v>Open Map</v>
      </c>
      <c r="F1593" s="340" t="s">
        <v>367</v>
      </c>
      <c r="G1593" s="340" t="s">
        <v>169</v>
      </c>
      <c r="H1593" s="340">
        <v>50.816510000000001</v>
      </c>
      <c r="I1593" s="340">
        <v>-119.75122500000001</v>
      </c>
      <c r="J1593" s="340" t="s">
        <v>1591</v>
      </c>
      <c r="K1593" s="340" t="s">
        <v>4339</v>
      </c>
      <c r="L1593" s="348" t="s">
        <v>181</v>
      </c>
      <c r="M1593" s="340"/>
      <c r="N1593" s="340"/>
      <c r="O1593" s="340"/>
    </row>
    <row r="1594" spans="2:15" x14ac:dyDescent="0.25">
      <c r="B1594" s="340">
        <v>65183</v>
      </c>
      <c r="C1594" s="340" t="s">
        <v>4340</v>
      </c>
      <c r="D1594" s="340" t="s">
        <v>1590</v>
      </c>
      <c r="E1594" s="349" t="str">
        <f>HYPERLINK(Table20[[#This Row],[Map Link]],Table20[[#This Row],[Map Text]])</f>
        <v>Open Map</v>
      </c>
      <c r="F1594" s="340" t="s">
        <v>367</v>
      </c>
      <c r="G1594" s="340" t="s">
        <v>169</v>
      </c>
      <c r="H1594" s="340">
        <v>50.283171000000003</v>
      </c>
      <c r="I1594" s="340">
        <v>-119.98455199999999</v>
      </c>
      <c r="J1594" s="340" t="s">
        <v>1591</v>
      </c>
      <c r="K1594" s="340" t="s">
        <v>4341</v>
      </c>
      <c r="L1594" s="348" t="s">
        <v>181</v>
      </c>
      <c r="M1594" s="340"/>
      <c r="N1594" s="340"/>
      <c r="O1594" s="340"/>
    </row>
    <row r="1595" spans="2:15" x14ac:dyDescent="0.25">
      <c r="B1595" s="340">
        <v>65630</v>
      </c>
      <c r="C1595" s="340" t="s">
        <v>4342</v>
      </c>
      <c r="D1595" s="340" t="s">
        <v>1590</v>
      </c>
      <c r="E1595" s="349" t="str">
        <f>HYPERLINK(Table20[[#This Row],[Map Link]],Table20[[#This Row],[Map Text]])</f>
        <v>Open Map</v>
      </c>
      <c r="F1595" s="340" t="s">
        <v>212</v>
      </c>
      <c r="G1595" s="340" t="s">
        <v>213</v>
      </c>
      <c r="H1595" s="340">
        <v>49.916486999999996</v>
      </c>
      <c r="I1595" s="340">
        <v>-121.451257</v>
      </c>
      <c r="J1595" s="340" t="s">
        <v>1591</v>
      </c>
      <c r="K1595" s="340" t="s">
        <v>4343</v>
      </c>
      <c r="L1595" s="348" t="s">
        <v>181</v>
      </c>
      <c r="M1595" s="340"/>
      <c r="N1595" s="340"/>
      <c r="O1595" s="340"/>
    </row>
    <row r="1596" spans="2:15" x14ac:dyDescent="0.25">
      <c r="B1596" s="340">
        <v>64436</v>
      </c>
      <c r="C1596" s="340" t="s">
        <v>4344</v>
      </c>
      <c r="D1596" s="340" t="s">
        <v>1590</v>
      </c>
      <c r="E1596" s="349" t="str">
        <f>HYPERLINK(Table20[[#This Row],[Map Link]],Table20[[#This Row],[Map Text]])</f>
        <v>Open Map</v>
      </c>
      <c r="F1596" s="340" t="s">
        <v>212</v>
      </c>
      <c r="G1596" s="340" t="s">
        <v>213</v>
      </c>
      <c r="H1596" s="340">
        <v>50.016475999999997</v>
      </c>
      <c r="I1596" s="340">
        <v>-122.534628</v>
      </c>
      <c r="J1596" s="340" t="s">
        <v>1591</v>
      </c>
      <c r="K1596" s="340" t="s">
        <v>4345</v>
      </c>
      <c r="L1596" s="348" t="s">
        <v>181</v>
      </c>
      <c r="M1596" s="340"/>
      <c r="N1596" s="340"/>
      <c r="O1596" s="340"/>
    </row>
    <row r="1597" spans="2:15" x14ac:dyDescent="0.25">
      <c r="B1597" s="340">
        <v>14446</v>
      </c>
      <c r="C1597" s="340" t="s">
        <v>226</v>
      </c>
      <c r="D1597" s="340" t="s">
        <v>1036</v>
      </c>
      <c r="E1597" s="349" t="str">
        <f>HYPERLINK(Table20[[#This Row],[Map Link]],Table20[[#This Row],[Map Text]])</f>
        <v>Open Map</v>
      </c>
      <c r="F1597" s="340" t="s">
        <v>212</v>
      </c>
      <c r="G1597" s="340" t="s">
        <v>213</v>
      </c>
      <c r="H1597" s="340">
        <v>49.133144999999999</v>
      </c>
      <c r="I1597" s="340">
        <v>-121.95125299999999</v>
      </c>
      <c r="J1597" s="340" t="s">
        <v>1591</v>
      </c>
      <c r="K1597" s="340" t="s">
        <v>4346</v>
      </c>
      <c r="L1597" s="348" t="s">
        <v>103</v>
      </c>
      <c r="M1597" s="340"/>
      <c r="N1597" s="340"/>
      <c r="O1597" s="340"/>
    </row>
    <row r="1598" spans="2:15" x14ac:dyDescent="0.25">
      <c r="B1598" s="340">
        <v>65622</v>
      </c>
      <c r="C1598" s="340" t="s">
        <v>4347</v>
      </c>
      <c r="D1598" s="340" t="s">
        <v>1590</v>
      </c>
      <c r="E1598" s="349" t="str">
        <f>HYPERLINK(Table20[[#This Row],[Map Link]],Table20[[#This Row],[Map Text]])</f>
        <v>Open Map</v>
      </c>
      <c r="F1598" s="340" t="s">
        <v>212</v>
      </c>
      <c r="G1598" s="340" t="s">
        <v>213</v>
      </c>
      <c r="H1598" s="340">
        <v>49.816485999999998</v>
      </c>
      <c r="I1598" s="340">
        <v>-121.467922</v>
      </c>
      <c r="J1598" s="340" t="s">
        <v>1591</v>
      </c>
      <c r="K1598" s="340" t="s">
        <v>4348</v>
      </c>
      <c r="L1598" s="348" t="s">
        <v>181</v>
      </c>
      <c r="M1598" s="340"/>
      <c r="N1598" s="340"/>
      <c r="O1598" s="340"/>
    </row>
    <row r="1599" spans="2:15" x14ac:dyDescent="0.25">
      <c r="B1599" s="340">
        <v>64583</v>
      </c>
      <c r="C1599" s="340" t="s">
        <v>4349</v>
      </c>
      <c r="D1599" s="340" t="s">
        <v>1590</v>
      </c>
      <c r="E1599" s="349" t="str">
        <f>HYPERLINK(Table20[[#This Row],[Map Link]],Table20[[#This Row],[Map Text]])</f>
        <v>Open Map</v>
      </c>
      <c r="F1599" s="340" t="s">
        <v>212</v>
      </c>
      <c r="G1599" s="340" t="s">
        <v>213</v>
      </c>
      <c r="H1599" s="340">
        <v>49.183146999999998</v>
      </c>
      <c r="I1599" s="340">
        <v>-121.83458400000001</v>
      </c>
      <c r="J1599" s="340" t="s">
        <v>1591</v>
      </c>
      <c r="K1599" s="340" t="s">
        <v>4350</v>
      </c>
      <c r="L1599" s="348" t="s">
        <v>181</v>
      </c>
      <c r="M1599" s="340"/>
      <c r="N1599" s="340"/>
      <c r="O1599" s="340"/>
    </row>
    <row r="1600" spans="2:15" x14ac:dyDescent="0.25">
      <c r="B1600" s="340">
        <v>65055</v>
      </c>
      <c r="C1600" s="340" t="s">
        <v>4351</v>
      </c>
      <c r="D1600" s="340" t="s">
        <v>1590</v>
      </c>
      <c r="E1600" s="349" t="str">
        <f>HYPERLINK(Table20[[#This Row],[Map Link]],Table20[[#This Row],[Map Text]])</f>
        <v>Open Map</v>
      </c>
      <c r="F1600" s="340" t="s">
        <v>212</v>
      </c>
      <c r="G1600" s="340" t="s">
        <v>213</v>
      </c>
      <c r="H1600" s="340">
        <v>49.399818000000003</v>
      </c>
      <c r="I1600" s="340">
        <v>-121.451244</v>
      </c>
      <c r="J1600" s="340" t="s">
        <v>1591</v>
      </c>
      <c r="K1600" s="340" t="s">
        <v>4352</v>
      </c>
      <c r="L1600" s="348" t="s">
        <v>181</v>
      </c>
      <c r="M1600" s="340"/>
      <c r="N1600" s="340"/>
      <c r="O1600" s="340"/>
    </row>
    <row r="1601" spans="2:15" x14ac:dyDescent="0.25">
      <c r="B1601" s="340">
        <v>64576</v>
      </c>
      <c r="C1601" s="340" t="s">
        <v>4353</v>
      </c>
      <c r="D1601" s="340" t="s">
        <v>1590</v>
      </c>
      <c r="E1601" s="349" t="str">
        <f>HYPERLINK(Table20[[#This Row],[Map Link]],Table20[[#This Row],[Map Text]])</f>
        <v>Open Map</v>
      </c>
      <c r="F1601" s="340" t="s">
        <v>212</v>
      </c>
      <c r="G1601" s="340" t="s">
        <v>213</v>
      </c>
      <c r="H1601" s="340">
        <v>49.233145999999998</v>
      </c>
      <c r="I1601" s="340">
        <v>-121.934589</v>
      </c>
      <c r="J1601" s="340" t="s">
        <v>1591</v>
      </c>
      <c r="K1601" s="340" t="s">
        <v>4354</v>
      </c>
      <c r="L1601" s="348" t="s">
        <v>181</v>
      </c>
      <c r="M1601" s="340"/>
      <c r="N1601" s="340"/>
      <c r="O1601" s="340"/>
    </row>
    <row r="1602" spans="2:15" x14ac:dyDescent="0.25">
      <c r="B1602" s="340">
        <v>65771</v>
      </c>
      <c r="C1602" s="340" t="s">
        <v>996</v>
      </c>
      <c r="D1602" s="340" t="s">
        <v>1590</v>
      </c>
      <c r="E1602" s="349" t="str">
        <f>HYPERLINK(Table20[[#This Row],[Map Link]],Table20[[#This Row],[Map Text]])</f>
        <v>Open Map</v>
      </c>
      <c r="F1602" s="340" t="s">
        <v>212</v>
      </c>
      <c r="G1602" s="340" t="s">
        <v>213</v>
      </c>
      <c r="H1602" s="340">
        <v>49.266480999999999</v>
      </c>
      <c r="I1602" s="340">
        <v>-121.717916</v>
      </c>
      <c r="J1602" s="340" t="s">
        <v>1591</v>
      </c>
      <c r="K1602" s="340" t="s">
        <v>4355</v>
      </c>
      <c r="L1602" s="348" t="s">
        <v>181</v>
      </c>
      <c r="M1602" s="340"/>
      <c r="N1602" s="340"/>
      <c r="O1602" s="340"/>
    </row>
    <row r="1603" spans="2:15" x14ac:dyDescent="0.25">
      <c r="B1603" s="340">
        <v>65587</v>
      </c>
      <c r="C1603" s="340" t="s">
        <v>4356</v>
      </c>
      <c r="D1603" s="340" t="s">
        <v>1590</v>
      </c>
      <c r="E1603" s="349" t="str">
        <f>HYPERLINK(Table20[[#This Row],[Map Link]],Table20[[#This Row],[Map Text]])</f>
        <v>Open Map</v>
      </c>
      <c r="F1603" s="340" t="s">
        <v>212</v>
      </c>
      <c r="G1603" s="340" t="s">
        <v>213</v>
      </c>
      <c r="H1603" s="340">
        <v>49.983153999999999</v>
      </c>
      <c r="I1603" s="340">
        <v>-121.484594</v>
      </c>
      <c r="J1603" s="340" t="s">
        <v>1591</v>
      </c>
      <c r="K1603" s="340" t="s">
        <v>4357</v>
      </c>
      <c r="L1603" s="348" t="s">
        <v>181</v>
      </c>
      <c r="M1603" s="340"/>
      <c r="N1603" s="340"/>
      <c r="O1603" s="340"/>
    </row>
    <row r="1604" spans="2:15" x14ac:dyDescent="0.25">
      <c r="B1604" s="340">
        <v>65624</v>
      </c>
      <c r="C1604" s="340" t="s">
        <v>4358</v>
      </c>
      <c r="D1604" s="340" t="s">
        <v>1590</v>
      </c>
      <c r="E1604" s="349" t="str">
        <f>HYPERLINK(Table20[[#This Row],[Map Link]],Table20[[#This Row],[Map Text]])</f>
        <v>Open Map</v>
      </c>
      <c r="F1604" s="340" t="s">
        <v>212</v>
      </c>
      <c r="G1604" s="340" t="s">
        <v>213</v>
      </c>
      <c r="H1604" s="340">
        <v>49.816487000000002</v>
      </c>
      <c r="I1604" s="340">
        <v>-121.43458800000001</v>
      </c>
      <c r="J1604" s="340" t="s">
        <v>1591</v>
      </c>
      <c r="K1604" s="340" t="s">
        <v>4359</v>
      </c>
      <c r="L1604" s="348" t="s">
        <v>181</v>
      </c>
      <c r="M1604" s="340"/>
      <c r="N1604" s="340"/>
      <c r="O1604" s="340"/>
    </row>
    <row r="1605" spans="2:15" x14ac:dyDescent="0.25">
      <c r="B1605" s="340">
        <v>19468</v>
      </c>
      <c r="C1605" s="340" t="s">
        <v>4360</v>
      </c>
      <c r="D1605" s="340" t="s">
        <v>1597</v>
      </c>
      <c r="E1605" s="349" t="str">
        <f>HYPERLINK(Table20[[#This Row],[Map Link]],Table20[[#This Row],[Map Text]])</f>
        <v>Open Map</v>
      </c>
      <c r="F1605" s="340" t="s">
        <v>367</v>
      </c>
      <c r="G1605" s="340" t="s">
        <v>169</v>
      </c>
      <c r="H1605" s="340">
        <v>50.133161000000001</v>
      </c>
      <c r="I1605" s="340">
        <v>-120.85124399999999</v>
      </c>
      <c r="J1605" s="340" t="s">
        <v>1591</v>
      </c>
      <c r="K1605" s="340" t="s">
        <v>4361</v>
      </c>
      <c r="L1605" s="348" t="s">
        <v>103</v>
      </c>
      <c r="M1605" s="340"/>
      <c r="N1605" s="340"/>
      <c r="O1605" s="340"/>
    </row>
    <row r="1606" spans="2:15" x14ac:dyDescent="0.25">
      <c r="B1606" s="340">
        <v>19473</v>
      </c>
      <c r="C1606" s="340" t="s">
        <v>421</v>
      </c>
      <c r="D1606" s="340" t="s">
        <v>1036</v>
      </c>
      <c r="E1606" s="349" t="str">
        <f>HYPERLINK(Table20[[#This Row],[Map Link]],Table20[[#This Row],[Map Text]])</f>
        <v>Open Map</v>
      </c>
      <c r="F1606" s="340" t="s">
        <v>367</v>
      </c>
      <c r="G1606" s="340" t="s">
        <v>169</v>
      </c>
      <c r="H1606" s="340">
        <v>50.783177000000002</v>
      </c>
      <c r="I1606" s="340">
        <v>-119.701223</v>
      </c>
      <c r="J1606" s="340" t="s">
        <v>1591</v>
      </c>
      <c r="K1606" s="340" t="s">
        <v>4362</v>
      </c>
      <c r="L1606" s="348" t="s">
        <v>103</v>
      </c>
      <c r="M1606" s="340"/>
      <c r="N1606" s="340"/>
      <c r="O1606" s="340"/>
    </row>
    <row r="1607" spans="2:15" x14ac:dyDescent="0.25">
      <c r="B1607" s="340">
        <v>20438</v>
      </c>
      <c r="C1607" s="340" t="s">
        <v>219</v>
      </c>
      <c r="D1607" s="340" t="s">
        <v>1036</v>
      </c>
      <c r="E1607" s="349" t="str">
        <f>HYPERLINK(Table20[[#This Row],[Map Link]],Table20[[#This Row],[Map Text]])</f>
        <v>Open Map</v>
      </c>
      <c r="F1607" s="340" t="s">
        <v>212</v>
      </c>
      <c r="G1607" s="340" t="s">
        <v>213</v>
      </c>
      <c r="H1607" s="340">
        <v>49.366484999999997</v>
      </c>
      <c r="I1607" s="340">
        <v>-121.45124300000001</v>
      </c>
      <c r="J1607" s="340" t="s">
        <v>1591</v>
      </c>
      <c r="K1607" s="340" t="s">
        <v>4363</v>
      </c>
      <c r="L1607" s="348" t="s">
        <v>103</v>
      </c>
      <c r="M1607" s="340"/>
      <c r="N1607" s="340"/>
      <c r="O1607" s="340"/>
    </row>
    <row r="1608" spans="2:15" x14ac:dyDescent="0.25">
      <c r="B1608" s="340">
        <v>20463</v>
      </c>
      <c r="C1608" s="340" t="s">
        <v>360</v>
      </c>
      <c r="D1608" s="340" t="s">
        <v>1597</v>
      </c>
      <c r="E1608" s="349" t="str">
        <f>HYPERLINK(Table20[[#This Row],[Map Link]],Table20[[#This Row],[Map Text]])</f>
        <v>Open Map</v>
      </c>
      <c r="F1608" s="340" t="s">
        <v>212</v>
      </c>
      <c r="G1608" s="340" t="s">
        <v>213</v>
      </c>
      <c r="H1608" s="340">
        <v>49.577500000000001</v>
      </c>
      <c r="I1608" s="340">
        <v>-121.81916699999999</v>
      </c>
      <c r="J1608" s="340" t="s">
        <v>1591</v>
      </c>
      <c r="K1608" s="340" t="s">
        <v>4364</v>
      </c>
      <c r="L1608" s="348" t="s">
        <v>103</v>
      </c>
      <c r="M1608" s="340"/>
      <c r="N1608" s="340"/>
      <c r="O1608" s="340"/>
    </row>
    <row r="1609" spans="2:15" x14ac:dyDescent="0.25">
      <c r="B1609" s="340">
        <v>23787</v>
      </c>
      <c r="C1609" s="340" t="s">
        <v>4365</v>
      </c>
      <c r="D1609" s="340" t="s">
        <v>1036</v>
      </c>
      <c r="E1609" s="349" t="str">
        <f>HYPERLINK(Table20[[#This Row],[Map Link]],Table20[[#This Row],[Map Text]])</f>
        <v>Open Map</v>
      </c>
      <c r="F1609" s="340" t="s">
        <v>212</v>
      </c>
      <c r="G1609" s="340" t="s">
        <v>213</v>
      </c>
      <c r="H1609" s="340">
        <v>49.183140999999999</v>
      </c>
      <c r="I1609" s="340">
        <v>-122.384601</v>
      </c>
      <c r="J1609" s="340" t="s">
        <v>1591</v>
      </c>
      <c r="K1609" s="340" t="s">
        <v>4366</v>
      </c>
      <c r="L1609" s="348" t="s">
        <v>103</v>
      </c>
      <c r="M1609" s="340"/>
      <c r="N1609" s="340"/>
      <c r="O1609" s="340"/>
    </row>
    <row r="1610" spans="2:15" x14ac:dyDescent="0.25">
      <c r="B1610" s="340">
        <v>64566</v>
      </c>
      <c r="C1610" s="340" t="s">
        <v>4367</v>
      </c>
      <c r="D1610" s="340" t="s">
        <v>1590</v>
      </c>
      <c r="E1610" s="349" t="str">
        <f>HYPERLINK(Table20[[#This Row],[Map Link]],Table20[[#This Row],[Map Text]])</f>
        <v>Open Map</v>
      </c>
      <c r="F1610" s="340" t="s">
        <v>212</v>
      </c>
      <c r="G1610" s="340" t="s">
        <v>213</v>
      </c>
      <c r="H1610" s="340">
        <v>49.366483000000002</v>
      </c>
      <c r="I1610" s="340">
        <v>-121.584581</v>
      </c>
      <c r="J1610" s="340" t="s">
        <v>1591</v>
      </c>
      <c r="K1610" s="340" t="s">
        <v>4368</v>
      </c>
      <c r="L1610" s="348" t="s">
        <v>181</v>
      </c>
      <c r="M1610" s="340"/>
      <c r="N1610" s="340"/>
      <c r="O1610" s="340"/>
    </row>
    <row r="1611" spans="2:15" x14ac:dyDescent="0.25">
      <c r="B1611" s="340">
        <v>64639</v>
      </c>
      <c r="C1611" s="340" t="s">
        <v>4369</v>
      </c>
      <c r="D1611" s="340" t="s">
        <v>1590</v>
      </c>
      <c r="E1611" s="349" t="str">
        <f>HYPERLINK(Table20[[#This Row],[Map Link]],Table20[[#This Row],[Map Text]])</f>
        <v>Open Map</v>
      </c>
      <c r="F1611" s="340" t="s">
        <v>212</v>
      </c>
      <c r="G1611" s="340" t="s">
        <v>213</v>
      </c>
      <c r="H1611" s="340">
        <v>49.449818999999998</v>
      </c>
      <c r="I1611" s="340">
        <v>-121.417911</v>
      </c>
      <c r="J1611" s="340" t="s">
        <v>1591</v>
      </c>
      <c r="K1611" s="340" t="s">
        <v>4370</v>
      </c>
      <c r="L1611" s="348" t="s">
        <v>181</v>
      </c>
      <c r="M1611" s="340"/>
      <c r="N1611" s="340"/>
      <c r="O1611" s="340"/>
    </row>
    <row r="1612" spans="2:15" x14ac:dyDescent="0.25">
      <c r="B1612" s="340">
        <v>64592</v>
      </c>
      <c r="C1612" s="340" t="s">
        <v>4371</v>
      </c>
      <c r="D1612" s="340" t="s">
        <v>1590</v>
      </c>
      <c r="E1612" s="349" t="str">
        <f>HYPERLINK(Table20[[#This Row],[Map Link]],Table20[[#This Row],[Map Text]])</f>
        <v>Open Map</v>
      </c>
      <c r="F1612" s="340" t="s">
        <v>212</v>
      </c>
      <c r="G1612" s="340" t="s">
        <v>213</v>
      </c>
      <c r="H1612" s="340">
        <v>49.914999999999999</v>
      </c>
      <c r="I1612" s="340">
        <v>-122.324444</v>
      </c>
      <c r="J1612" s="340" t="s">
        <v>1591</v>
      </c>
      <c r="K1612" s="340" t="s">
        <v>4372</v>
      </c>
      <c r="L1612" s="348" t="s">
        <v>181</v>
      </c>
      <c r="M1612" s="340"/>
      <c r="N1612" s="340"/>
      <c r="O1612" s="340"/>
    </row>
    <row r="1613" spans="2:15" x14ac:dyDescent="0.25">
      <c r="B1613" s="340">
        <v>64585</v>
      </c>
      <c r="C1613" s="340" t="s">
        <v>4373</v>
      </c>
      <c r="D1613" s="340" t="s">
        <v>1590</v>
      </c>
      <c r="E1613" s="349" t="str">
        <f>HYPERLINK(Table20[[#This Row],[Map Link]],Table20[[#This Row],[Map Text]])</f>
        <v>Open Map</v>
      </c>
      <c r="F1613" s="340" t="s">
        <v>212</v>
      </c>
      <c r="G1613" s="340" t="s">
        <v>213</v>
      </c>
      <c r="H1613" s="340">
        <v>49.920555999999998</v>
      </c>
      <c r="I1613" s="340">
        <v>-122.334444</v>
      </c>
      <c r="J1613" s="340" t="s">
        <v>1591</v>
      </c>
      <c r="K1613" s="340" t="s">
        <v>4374</v>
      </c>
      <c r="L1613" s="348" t="s">
        <v>181</v>
      </c>
      <c r="M1613" s="340"/>
      <c r="N1613" s="340"/>
      <c r="O1613" s="340"/>
    </row>
    <row r="1614" spans="2:15" x14ac:dyDescent="0.25">
      <c r="B1614" s="340">
        <v>64586</v>
      </c>
      <c r="C1614" s="340" t="s">
        <v>4375</v>
      </c>
      <c r="D1614" s="340" t="s">
        <v>1590</v>
      </c>
      <c r="E1614" s="349" t="str">
        <f>HYPERLINK(Table20[[#This Row],[Map Link]],Table20[[#This Row],[Map Text]])</f>
        <v>Open Map</v>
      </c>
      <c r="F1614" s="340" t="s">
        <v>212</v>
      </c>
      <c r="G1614" s="340" t="s">
        <v>213</v>
      </c>
      <c r="H1614" s="340">
        <v>49.907221999999997</v>
      </c>
      <c r="I1614" s="340">
        <v>-122.321111</v>
      </c>
      <c r="J1614" s="340" t="s">
        <v>1591</v>
      </c>
      <c r="K1614" s="340" t="s">
        <v>4376</v>
      </c>
      <c r="L1614" s="348" t="s">
        <v>181</v>
      </c>
      <c r="M1614" s="340"/>
      <c r="N1614" s="340"/>
      <c r="O1614" s="340"/>
    </row>
    <row r="1615" spans="2:15" x14ac:dyDescent="0.25">
      <c r="B1615" s="340">
        <v>21510</v>
      </c>
      <c r="C1615" s="340" t="s">
        <v>450</v>
      </c>
      <c r="D1615" s="340" t="s">
        <v>1597</v>
      </c>
      <c r="E1615" s="349" t="str">
        <f>HYPERLINK(Table20[[#This Row],[Map Link]],Table20[[#This Row],[Map Text]])</f>
        <v>Open Map</v>
      </c>
      <c r="F1615" s="340" t="s">
        <v>212</v>
      </c>
      <c r="G1615" s="340" t="s">
        <v>213</v>
      </c>
      <c r="H1615" s="340">
        <v>49.937778000000002</v>
      </c>
      <c r="I1615" s="340">
        <v>-122.408333</v>
      </c>
      <c r="J1615" s="340" t="s">
        <v>1591</v>
      </c>
      <c r="K1615" s="340" t="s">
        <v>4377</v>
      </c>
      <c r="L1615" s="348" t="s">
        <v>103</v>
      </c>
      <c r="M1615" s="340"/>
      <c r="N1615" s="340"/>
      <c r="O1615" s="340"/>
    </row>
    <row r="1616" spans="2:15" x14ac:dyDescent="0.25">
      <c r="B1616" s="340">
        <v>64590</v>
      </c>
      <c r="C1616" s="340" t="s">
        <v>4378</v>
      </c>
      <c r="D1616" s="340" t="s">
        <v>1590</v>
      </c>
      <c r="E1616" s="349" t="str">
        <f>HYPERLINK(Table20[[#This Row],[Map Link]],Table20[[#This Row],[Map Text]])</f>
        <v>Open Map</v>
      </c>
      <c r="F1616" s="340" t="s">
        <v>212</v>
      </c>
      <c r="G1616" s="340" t="s">
        <v>213</v>
      </c>
      <c r="H1616" s="340">
        <v>49.944167</v>
      </c>
      <c r="I1616" s="340">
        <v>-122.410833</v>
      </c>
      <c r="J1616" s="340" t="s">
        <v>1591</v>
      </c>
      <c r="K1616" s="340" t="s">
        <v>4379</v>
      </c>
      <c r="L1616" s="348" t="s">
        <v>181</v>
      </c>
      <c r="M1616" s="340"/>
      <c r="N1616" s="340"/>
      <c r="O1616" s="340"/>
    </row>
    <row r="1617" spans="2:15" x14ac:dyDescent="0.25">
      <c r="B1617" s="340">
        <v>64591</v>
      </c>
      <c r="C1617" s="340" t="s">
        <v>4380</v>
      </c>
      <c r="D1617" s="340" t="s">
        <v>1590</v>
      </c>
      <c r="E1617" s="349" t="str">
        <f>HYPERLINK(Table20[[#This Row],[Map Link]],Table20[[#This Row],[Map Text]])</f>
        <v>Open Map</v>
      </c>
      <c r="F1617" s="340" t="s">
        <v>212</v>
      </c>
      <c r="G1617" s="340" t="s">
        <v>213</v>
      </c>
      <c r="H1617" s="340">
        <v>49.933143000000001</v>
      </c>
      <c r="I1617" s="340">
        <v>-122.384621</v>
      </c>
      <c r="J1617" s="340" t="s">
        <v>1591</v>
      </c>
      <c r="K1617" s="340" t="s">
        <v>4381</v>
      </c>
      <c r="L1617" s="348" t="s">
        <v>181</v>
      </c>
      <c r="M1617" s="340"/>
      <c r="N1617" s="340"/>
      <c r="O1617" s="340"/>
    </row>
    <row r="1618" spans="2:15" x14ac:dyDescent="0.25">
      <c r="B1618" s="340">
        <v>65775</v>
      </c>
      <c r="C1618" s="340" t="s">
        <v>4382</v>
      </c>
      <c r="D1618" s="340" t="s">
        <v>1590</v>
      </c>
      <c r="E1618" s="349" t="str">
        <f>HYPERLINK(Table20[[#This Row],[Map Link]],Table20[[#This Row],[Map Text]])</f>
        <v>Open Map</v>
      </c>
      <c r="F1618" s="340" t="s">
        <v>212</v>
      </c>
      <c r="G1618" s="340" t="s">
        <v>213</v>
      </c>
      <c r="H1618" s="340">
        <v>49.133144999999999</v>
      </c>
      <c r="I1618" s="340">
        <v>-121.934586</v>
      </c>
      <c r="J1618" s="340" t="s">
        <v>1591</v>
      </c>
      <c r="K1618" s="340" t="s">
        <v>4383</v>
      </c>
      <c r="L1618" s="348" t="s">
        <v>181</v>
      </c>
      <c r="M1618" s="340"/>
      <c r="N1618" s="340"/>
      <c r="O1618" s="340"/>
    </row>
    <row r="1619" spans="2:15" x14ac:dyDescent="0.25">
      <c r="B1619" s="340">
        <v>65776</v>
      </c>
      <c r="C1619" s="340" t="s">
        <v>4384</v>
      </c>
      <c r="D1619" s="340" t="s">
        <v>1590</v>
      </c>
      <c r="E1619" s="349" t="str">
        <f>HYPERLINK(Table20[[#This Row],[Map Link]],Table20[[#This Row],[Map Text]])</f>
        <v>Open Map</v>
      </c>
      <c r="F1619" s="340" t="s">
        <v>212</v>
      </c>
      <c r="G1619" s="340" t="s">
        <v>213</v>
      </c>
      <c r="H1619" s="340">
        <v>49.133144999999999</v>
      </c>
      <c r="I1619" s="340">
        <v>-121.95125299999999</v>
      </c>
      <c r="J1619" s="340" t="s">
        <v>1591</v>
      </c>
      <c r="K1619" s="340" t="s">
        <v>4385</v>
      </c>
      <c r="L1619" s="348" t="s">
        <v>181</v>
      </c>
      <c r="M1619" s="340"/>
      <c r="N1619" s="340"/>
      <c r="O1619" s="340"/>
    </row>
    <row r="1620" spans="2:15" x14ac:dyDescent="0.25">
      <c r="B1620" s="340">
        <v>65103</v>
      </c>
      <c r="C1620" s="340" t="s">
        <v>4386</v>
      </c>
      <c r="D1620" s="340" t="s">
        <v>1590</v>
      </c>
      <c r="E1620" s="349" t="str">
        <f>HYPERLINK(Table20[[#This Row],[Map Link]],Table20[[#This Row],[Map Text]])</f>
        <v>Open Map</v>
      </c>
      <c r="F1620" s="340" t="s">
        <v>212</v>
      </c>
      <c r="G1620" s="340" t="s">
        <v>213</v>
      </c>
      <c r="H1620" s="340">
        <v>49.699820000000003</v>
      </c>
      <c r="I1620" s="340">
        <v>-121.40125</v>
      </c>
      <c r="J1620" s="340" t="s">
        <v>1591</v>
      </c>
      <c r="K1620" s="340" t="s">
        <v>4387</v>
      </c>
      <c r="L1620" s="348" t="s">
        <v>181</v>
      </c>
      <c r="M1620" s="340"/>
      <c r="N1620" s="340"/>
      <c r="O1620" s="340"/>
    </row>
    <row r="1621" spans="2:15" x14ac:dyDescent="0.25">
      <c r="B1621" s="340">
        <v>64666</v>
      </c>
      <c r="C1621" s="340" t="s">
        <v>4388</v>
      </c>
      <c r="D1621" s="340" t="s">
        <v>1590</v>
      </c>
      <c r="E1621" s="349" t="str">
        <f>HYPERLINK(Table20[[#This Row],[Map Link]],Table20[[#This Row],[Map Text]])</f>
        <v>Open Map</v>
      </c>
      <c r="F1621" s="340" t="s">
        <v>212</v>
      </c>
      <c r="G1621" s="340" t="s">
        <v>213</v>
      </c>
      <c r="H1621" s="340">
        <v>49.199810999999997</v>
      </c>
      <c r="I1621" s="340">
        <v>-122.03459100000001</v>
      </c>
      <c r="J1621" s="340" t="s">
        <v>1591</v>
      </c>
      <c r="K1621" s="340" t="s">
        <v>4389</v>
      </c>
      <c r="L1621" s="348" t="s">
        <v>181</v>
      </c>
      <c r="M1621" s="340"/>
      <c r="N1621" s="340"/>
      <c r="O1621" s="340"/>
    </row>
    <row r="1622" spans="2:15" x14ac:dyDescent="0.25">
      <c r="B1622" s="340">
        <v>64578</v>
      </c>
      <c r="C1622" s="340" t="s">
        <v>4390</v>
      </c>
      <c r="D1622" s="340" t="s">
        <v>1590</v>
      </c>
      <c r="E1622" s="349" t="str">
        <f>HYPERLINK(Table20[[#This Row],[Map Link]],Table20[[#This Row],[Map Text]])</f>
        <v>Open Map</v>
      </c>
      <c r="F1622" s="340" t="s">
        <v>212</v>
      </c>
      <c r="G1622" s="340" t="s">
        <v>213</v>
      </c>
      <c r="H1622" s="340">
        <v>49.183145000000003</v>
      </c>
      <c r="I1622" s="340">
        <v>-121.967922</v>
      </c>
      <c r="J1622" s="340" t="s">
        <v>1591</v>
      </c>
      <c r="K1622" s="340" t="s">
        <v>4391</v>
      </c>
      <c r="L1622" s="348" t="s">
        <v>181</v>
      </c>
      <c r="M1622" s="340"/>
      <c r="N1622" s="340"/>
      <c r="O1622" s="340"/>
    </row>
    <row r="1623" spans="2:15" x14ac:dyDescent="0.25">
      <c r="B1623" s="340">
        <v>64584</v>
      </c>
      <c r="C1623" s="340" t="s">
        <v>4392</v>
      </c>
      <c r="D1623" s="340" t="s">
        <v>1590</v>
      </c>
      <c r="E1623" s="349" t="str">
        <f>HYPERLINK(Table20[[#This Row],[Map Link]],Table20[[#This Row],[Map Text]])</f>
        <v>Open Map</v>
      </c>
      <c r="F1623" s="340" t="s">
        <v>212</v>
      </c>
      <c r="G1623" s="340" t="s">
        <v>213</v>
      </c>
      <c r="H1623" s="340">
        <v>49.183145000000003</v>
      </c>
      <c r="I1623" s="340">
        <v>-121.93458699999999</v>
      </c>
      <c r="J1623" s="340" t="s">
        <v>1591</v>
      </c>
      <c r="K1623" s="340" t="s">
        <v>4393</v>
      </c>
      <c r="L1623" s="348" t="s">
        <v>181</v>
      </c>
      <c r="M1623" s="340"/>
      <c r="N1623" s="340"/>
      <c r="O1623" s="340"/>
    </row>
    <row r="1624" spans="2:15" x14ac:dyDescent="0.25">
      <c r="B1624" s="340">
        <v>64577</v>
      </c>
      <c r="C1624" s="340" t="s">
        <v>4394</v>
      </c>
      <c r="D1624" s="340" t="s">
        <v>1590</v>
      </c>
      <c r="E1624" s="349" t="str">
        <f>HYPERLINK(Table20[[#This Row],[Map Link]],Table20[[#This Row],[Map Text]])</f>
        <v>Open Map</v>
      </c>
      <c r="F1624" s="340" t="s">
        <v>212</v>
      </c>
      <c r="G1624" s="340" t="s">
        <v>213</v>
      </c>
      <c r="H1624" s="340">
        <v>49.183145000000003</v>
      </c>
      <c r="I1624" s="340">
        <v>-121.967922</v>
      </c>
      <c r="J1624" s="340" t="s">
        <v>1591</v>
      </c>
      <c r="K1624" s="340" t="s">
        <v>4395</v>
      </c>
      <c r="L1624" s="348" t="s">
        <v>181</v>
      </c>
      <c r="M1624" s="340"/>
      <c r="N1624" s="340"/>
      <c r="O1624" s="340"/>
    </row>
    <row r="1625" spans="2:15" x14ac:dyDescent="0.25">
      <c r="B1625" s="340">
        <v>64580</v>
      </c>
      <c r="C1625" s="340" t="s">
        <v>4396</v>
      </c>
      <c r="D1625" s="340" t="s">
        <v>1590</v>
      </c>
      <c r="E1625" s="349" t="str">
        <f>HYPERLINK(Table20[[#This Row],[Map Link]],Table20[[#This Row],[Map Text]])</f>
        <v>Open Map</v>
      </c>
      <c r="F1625" s="340" t="s">
        <v>212</v>
      </c>
      <c r="G1625" s="340" t="s">
        <v>213</v>
      </c>
      <c r="H1625" s="340">
        <v>49.166477999999998</v>
      </c>
      <c r="I1625" s="340">
        <v>-122.001256</v>
      </c>
      <c r="J1625" s="340" t="s">
        <v>1591</v>
      </c>
      <c r="K1625" s="340" t="s">
        <v>4397</v>
      </c>
      <c r="L1625" s="348" t="s">
        <v>181</v>
      </c>
      <c r="M1625" s="340"/>
      <c r="N1625" s="340"/>
      <c r="O1625" s="340"/>
    </row>
    <row r="1626" spans="2:15" x14ac:dyDescent="0.25">
      <c r="B1626" s="340">
        <v>65015</v>
      </c>
      <c r="C1626" s="340" t="s">
        <v>4398</v>
      </c>
      <c r="D1626" s="340" t="s">
        <v>1590</v>
      </c>
      <c r="E1626" s="349" t="str">
        <f>HYPERLINK(Table20[[#This Row],[Map Link]],Table20[[#This Row],[Map Text]])</f>
        <v>Open Map</v>
      </c>
      <c r="F1626" s="340" t="s">
        <v>212</v>
      </c>
      <c r="G1626" s="340" t="s">
        <v>213</v>
      </c>
      <c r="H1626" s="340">
        <v>49.173333</v>
      </c>
      <c r="I1626" s="340">
        <v>-122.080833</v>
      </c>
      <c r="J1626" s="340" t="s">
        <v>1591</v>
      </c>
      <c r="K1626" s="340" t="s">
        <v>4399</v>
      </c>
      <c r="L1626" s="348" t="s">
        <v>181</v>
      </c>
      <c r="M1626" s="340"/>
      <c r="N1626" s="340"/>
      <c r="O1626" s="340"/>
    </row>
    <row r="1627" spans="2:15" x14ac:dyDescent="0.25">
      <c r="B1627" s="340">
        <v>22385</v>
      </c>
      <c r="C1627" s="340" t="s">
        <v>231</v>
      </c>
      <c r="D1627" s="340" t="s">
        <v>1036</v>
      </c>
      <c r="E1627" s="349" t="str">
        <f>HYPERLINK(Table20[[#This Row],[Map Link]],Table20[[#This Row],[Map Text]])</f>
        <v>Open Map</v>
      </c>
      <c r="F1627" s="340" t="s">
        <v>212</v>
      </c>
      <c r="G1627" s="340" t="s">
        <v>213</v>
      </c>
      <c r="H1627" s="340">
        <v>49.083145999999999</v>
      </c>
      <c r="I1627" s="340">
        <v>-121.817914</v>
      </c>
      <c r="J1627" s="340" t="s">
        <v>1591</v>
      </c>
      <c r="K1627" s="340" t="s">
        <v>4400</v>
      </c>
      <c r="L1627" s="348" t="s">
        <v>103</v>
      </c>
      <c r="M1627" s="340"/>
      <c r="N1627" s="340"/>
      <c r="O1627" s="340"/>
    </row>
    <row r="1628" spans="2:15" x14ac:dyDescent="0.25">
      <c r="B1628" s="340">
        <v>64602</v>
      </c>
      <c r="C1628" s="340" t="s">
        <v>4401</v>
      </c>
      <c r="D1628" s="340" t="s">
        <v>1590</v>
      </c>
      <c r="E1628" s="349" t="str">
        <f>HYPERLINK(Table20[[#This Row],[Map Link]],Table20[[#This Row],[Map Text]])</f>
        <v>Open Map</v>
      </c>
      <c r="F1628" s="340" t="s">
        <v>212</v>
      </c>
      <c r="G1628" s="340" t="s">
        <v>213</v>
      </c>
      <c r="H1628" s="340">
        <v>49.083145000000002</v>
      </c>
      <c r="I1628" s="340">
        <v>-121.951252</v>
      </c>
      <c r="J1628" s="340" t="s">
        <v>1591</v>
      </c>
      <c r="K1628" s="340" t="s">
        <v>4402</v>
      </c>
      <c r="L1628" s="348" t="s">
        <v>181</v>
      </c>
      <c r="M1628" s="340"/>
      <c r="N1628" s="340"/>
      <c r="O1628" s="340"/>
    </row>
    <row r="1629" spans="2:15" x14ac:dyDescent="0.25">
      <c r="B1629" s="340">
        <v>20699</v>
      </c>
      <c r="C1629" s="340" t="s">
        <v>4403</v>
      </c>
      <c r="D1629" s="340" t="s">
        <v>1036</v>
      </c>
      <c r="E1629" s="349" t="str">
        <f>HYPERLINK(Table20[[#This Row],[Map Link]],Table20[[#This Row],[Map Text]])</f>
        <v>Open Map</v>
      </c>
      <c r="F1629" s="340" t="s">
        <v>212</v>
      </c>
      <c r="G1629" s="340" t="s">
        <v>213</v>
      </c>
      <c r="H1629" s="340">
        <v>49.016474000000002</v>
      </c>
      <c r="I1629" s="340">
        <v>-122.31792799999999</v>
      </c>
      <c r="J1629" s="340" t="s">
        <v>1591</v>
      </c>
      <c r="K1629" s="340" t="s">
        <v>4404</v>
      </c>
      <c r="L1629" s="348" t="s">
        <v>103</v>
      </c>
      <c r="M1629" s="340"/>
      <c r="N1629" s="340"/>
      <c r="O1629" s="340"/>
    </row>
    <row r="1630" spans="2:15" x14ac:dyDescent="0.25">
      <c r="B1630" s="340">
        <v>20715</v>
      </c>
      <c r="C1630" s="340" t="s">
        <v>4405</v>
      </c>
      <c r="D1630" s="340" t="s">
        <v>1036</v>
      </c>
      <c r="E1630" s="349" t="str">
        <f>HYPERLINK(Table20[[#This Row],[Map Link]],Table20[[#This Row],[Map Text]])</f>
        <v>Open Map</v>
      </c>
      <c r="F1630" s="340" t="s">
        <v>212</v>
      </c>
      <c r="G1630" s="340" t="s">
        <v>213</v>
      </c>
      <c r="H1630" s="340">
        <v>49.116478000000001</v>
      </c>
      <c r="I1630" s="340">
        <v>-122.001254</v>
      </c>
      <c r="J1630" s="340" t="s">
        <v>1591</v>
      </c>
      <c r="K1630" s="340" t="s">
        <v>4406</v>
      </c>
      <c r="L1630" s="348" t="s">
        <v>103</v>
      </c>
      <c r="M1630" s="340"/>
      <c r="N1630" s="340"/>
      <c r="O1630" s="340"/>
    </row>
    <row r="1631" spans="2:15" x14ac:dyDescent="0.25">
      <c r="B1631" s="340">
        <v>65190</v>
      </c>
      <c r="C1631" s="340" t="s">
        <v>4407</v>
      </c>
      <c r="D1631" s="340" t="s">
        <v>1590</v>
      </c>
      <c r="E1631" s="349" t="str">
        <f>HYPERLINK(Table20[[#This Row],[Map Link]],Table20[[#This Row],[Map Text]])</f>
        <v>Open Map</v>
      </c>
      <c r="F1631" s="340" t="s">
        <v>367</v>
      </c>
      <c r="G1631" s="340" t="s">
        <v>169</v>
      </c>
      <c r="H1631" s="340">
        <v>50.066501000000002</v>
      </c>
      <c r="I1631" s="340">
        <v>-120.18455299999999</v>
      </c>
      <c r="J1631" s="340" t="s">
        <v>1591</v>
      </c>
      <c r="K1631" s="340" t="s">
        <v>4408</v>
      </c>
      <c r="L1631" s="348" t="s">
        <v>181</v>
      </c>
      <c r="M1631" s="340"/>
      <c r="N1631" s="340"/>
      <c r="O1631" s="340"/>
    </row>
    <row r="1632" spans="2:15" x14ac:dyDescent="0.25">
      <c r="B1632" s="340">
        <v>65186</v>
      </c>
      <c r="C1632" s="340" t="s">
        <v>4409</v>
      </c>
      <c r="D1632" s="340" t="s">
        <v>1590</v>
      </c>
      <c r="E1632" s="349" t="str">
        <f>HYPERLINK(Table20[[#This Row],[Map Link]],Table20[[#This Row],[Map Text]])</f>
        <v>Open Map</v>
      </c>
      <c r="F1632" s="340" t="s">
        <v>367</v>
      </c>
      <c r="G1632" s="340" t="s">
        <v>169</v>
      </c>
      <c r="H1632" s="340">
        <v>50.083168000000001</v>
      </c>
      <c r="I1632" s="340">
        <v>-120.217888</v>
      </c>
      <c r="J1632" s="340" t="s">
        <v>1591</v>
      </c>
      <c r="K1632" s="340" t="s">
        <v>4410</v>
      </c>
      <c r="L1632" s="348" t="s">
        <v>181</v>
      </c>
      <c r="M1632" s="340"/>
      <c r="N1632" s="340"/>
      <c r="O1632" s="340"/>
    </row>
    <row r="1633" spans="2:15" x14ac:dyDescent="0.25">
      <c r="B1633" s="340">
        <v>65557</v>
      </c>
      <c r="C1633" s="340" t="s">
        <v>4411</v>
      </c>
      <c r="D1633" s="340" t="s">
        <v>1590</v>
      </c>
      <c r="E1633" s="349" t="str">
        <f>HYPERLINK(Table20[[#This Row],[Map Link]],Table20[[#This Row],[Map Text]])</f>
        <v>Open Map</v>
      </c>
      <c r="F1633" s="340" t="s">
        <v>367</v>
      </c>
      <c r="G1633" s="340" t="s">
        <v>169</v>
      </c>
      <c r="H1633" s="340">
        <v>50.133159999999997</v>
      </c>
      <c r="I1633" s="340">
        <v>-121.001248</v>
      </c>
      <c r="J1633" s="340" t="s">
        <v>1591</v>
      </c>
      <c r="K1633" s="340" t="s">
        <v>4412</v>
      </c>
      <c r="L1633" s="348" t="s">
        <v>181</v>
      </c>
      <c r="M1633" s="340"/>
      <c r="N1633" s="340"/>
      <c r="O1633" s="340"/>
    </row>
    <row r="1634" spans="2:15" x14ac:dyDescent="0.25">
      <c r="B1634" s="340">
        <v>65581</v>
      </c>
      <c r="C1634" s="340" t="s">
        <v>4413</v>
      </c>
      <c r="D1634" s="340" t="s">
        <v>1590</v>
      </c>
      <c r="E1634" s="349" t="str">
        <f>HYPERLINK(Table20[[#This Row],[Map Link]],Table20[[#This Row],[Map Text]])</f>
        <v>Open Map</v>
      </c>
      <c r="F1634" s="340" t="s">
        <v>212</v>
      </c>
      <c r="G1634" s="340" t="s">
        <v>213</v>
      </c>
      <c r="H1634" s="340">
        <v>49.933154000000002</v>
      </c>
      <c r="I1634" s="340">
        <v>-121.46792499999999</v>
      </c>
      <c r="J1634" s="340" t="s">
        <v>1591</v>
      </c>
      <c r="K1634" s="340" t="s">
        <v>4414</v>
      </c>
      <c r="L1634" s="348" t="s">
        <v>181</v>
      </c>
      <c r="M1634" s="340"/>
      <c r="N1634" s="340"/>
      <c r="O1634" s="340"/>
    </row>
    <row r="1635" spans="2:15" x14ac:dyDescent="0.25">
      <c r="B1635" s="340">
        <v>34723</v>
      </c>
      <c r="C1635" s="340" t="s">
        <v>364</v>
      </c>
      <c r="D1635" s="340" t="s">
        <v>1597</v>
      </c>
      <c r="E1635" s="349" t="str">
        <f>HYPERLINK(Table20[[#This Row],[Map Link]],Table20[[#This Row],[Map Text]])</f>
        <v>Open Map</v>
      </c>
      <c r="F1635" s="340" t="s">
        <v>212</v>
      </c>
      <c r="G1635" s="340" t="s">
        <v>213</v>
      </c>
      <c r="H1635" s="340">
        <v>49.688709000000003</v>
      </c>
      <c r="I1635" s="340">
        <v>-121.41374999999999</v>
      </c>
      <c r="J1635" s="340" t="s">
        <v>1591</v>
      </c>
      <c r="K1635" s="340" t="s">
        <v>4415</v>
      </c>
      <c r="L1635" s="348" t="s">
        <v>103</v>
      </c>
      <c r="M1635" s="340"/>
      <c r="N1635" s="340"/>
      <c r="O1635" s="340"/>
    </row>
    <row r="1636" spans="2:15" x14ac:dyDescent="0.25">
      <c r="B1636" s="340">
        <v>65073</v>
      </c>
      <c r="C1636" s="340" t="s">
        <v>4416</v>
      </c>
      <c r="D1636" s="340" t="s">
        <v>1590</v>
      </c>
      <c r="E1636" s="349" t="str">
        <f>HYPERLINK(Table20[[#This Row],[Map Link]],Table20[[#This Row],[Map Text]])</f>
        <v>Open Map</v>
      </c>
      <c r="F1636" s="340" t="s">
        <v>212</v>
      </c>
      <c r="G1636" s="340" t="s">
        <v>213</v>
      </c>
      <c r="H1636" s="340">
        <v>49.666485999999999</v>
      </c>
      <c r="I1636" s="340">
        <v>-121.417917</v>
      </c>
      <c r="J1636" s="340" t="s">
        <v>1591</v>
      </c>
      <c r="K1636" s="340" t="s">
        <v>4417</v>
      </c>
      <c r="L1636" s="348" t="s">
        <v>181</v>
      </c>
      <c r="M1636" s="340"/>
      <c r="N1636" s="340"/>
      <c r="O1636" s="340"/>
    </row>
    <row r="1637" spans="2:15" x14ac:dyDescent="0.25">
      <c r="B1637" s="340">
        <v>65074</v>
      </c>
      <c r="C1637" s="340" t="s">
        <v>4418</v>
      </c>
      <c r="D1637" s="340" t="s">
        <v>1590</v>
      </c>
      <c r="E1637" s="349" t="str">
        <f>HYPERLINK(Table20[[#This Row],[Map Link]],Table20[[#This Row],[Map Text]])</f>
        <v>Open Map</v>
      </c>
      <c r="F1637" s="340" t="s">
        <v>212</v>
      </c>
      <c r="G1637" s="340" t="s">
        <v>213</v>
      </c>
      <c r="H1637" s="340">
        <v>49.649819000000001</v>
      </c>
      <c r="I1637" s="340">
        <v>-121.41791600000001</v>
      </c>
      <c r="J1637" s="340" t="s">
        <v>1591</v>
      </c>
      <c r="K1637" s="340" t="s">
        <v>4419</v>
      </c>
      <c r="L1637" s="348" t="s">
        <v>181</v>
      </c>
      <c r="M1637" s="340"/>
      <c r="N1637" s="340"/>
      <c r="O1637" s="340"/>
    </row>
    <row r="1638" spans="2:15" x14ac:dyDescent="0.25">
      <c r="B1638" s="340">
        <v>65102</v>
      </c>
      <c r="C1638" s="340" t="s">
        <v>4420</v>
      </c>
      <c r="D1638" s="340" t="s">
        <v>1590</v>
      </c>
      <c r="E1638" s="349" t="str">
        <f>HYPERLINK(Table20[[#This Row],[Map Link]],Table20[[#This Row],[Map Text]])</f>
        <v>Open Map</v>
      </c>
      <c r="F1638" s="340" t="s">
        <v>212</v>
      </c>
      <c r="G1638" s="340" t="s">
        <v>213</v>
      </c>
      <c r="H1638" s="340">
        <v>49.649819999999998</v>
      </c>
      <c r="I1638" s="340">
        <v>-121.40124900000001</v>
      </c>
      <c r="J1638" s="340" t="s">
        <v>1591</v>
      </c>
      <c r="K1638" s="340" t="s">
        <v>4421</v>
      </c>
      <c r="L1638" s="348" t="s">
        <v>181</v>
      </c>
      <c r="M1638" s="340"/>
      <c r="N1638" s="340"/>
      <c r="O1638" s="340"/>
    </row>
    <row r="1639" spans="2:15" x14ac:dyDescent="0.25">
      <c r="B1639" s="340">
        <v>65598</v>
      </c>
      <c r="C1639" s="340" t="s">
        <v>4422</v>
      </c>
      <c r="D1639" s="340" t="s">
        <v>1590</v>
      </c>
      <c r="E1639" s="349" t="str">
        <f>HYPERLINK(Table20[[#This Row],[Map Link]],Table20[[#This Row],[Map Text]])</f>
        <v>Open Map</v>
      </c>
      <c r="F1639" s="340" t="s">
        <v>367</v>
      </c>
      <c r="G1639" s="340" t="s">
        <v>169</v>
      </c>
      <c r="H1639" s="340">
        <v>51.083179000000001</v>
      </c>
      <c r="I1639" s="340">
        <v>-119.784567</v>
      </c>
      <c r="J1639" s="340" t="s">
        <v>1591</v>
      </c>
      <c r="K1639" s="340" t="s">
        <v>4423</v>
      </c>
      <c r="L1639" s="348" t="s">
        <v>181</v>
      </c>
      <c r="M1639" s="340"/>
      <c r="N1639" s="340"/>
      <c r="O1639" s="340"/>
    </row>
    <row r="1640" spans="2:15" x14ac:dyDescent="0.25">
      <c r="B1640" s="340">
        <v>64573</v>
      </c>
      <c r="C1640" s="340" t="s">
        <v>4424</v>
      </c>
      <c r="D1640" s="340" t="s">
        <v>1590</v>
      </c>
      <c r="E1640" s="349" t="str">
        <f>HYPERLINK(Table20[[#This Row],[Map Link]],Table20[[#This Row],[Map Text]])</f>
        <v>Open Map</v>
      </c>
      <c r="F1640" s="340" t="s">
        <v>212</v>
      </c>
      <c r="G1640" s="340" t="s">
        <v>213</v>
      </c>
      <c r="H1640" s="340">
        <v>49.249811999999999</v>
      </c>
      <c r="I1640" s="340">
        <v>-122.00125800000001</v>
      </c>
      <c r="J1640" s="340" t="s">
        <v>1591</v>
      </c>
      <c r="K1640" s="340" t="s">
        <v>4425</v>
      </c>
      <c r="L1640" s="348" t="s">
        <v>181</v>
      </c>
      <c r="M1640" s="340"/>
      <c r="N1640" s="340"/>
      <c r="O1640" s="340"/>
    </row>
    <row r="1641" spans="2:15" x14ac:dyDescent="0.25">
      <c r="B1641" s="340">
        <v>19717</v>
      </c>
      <c r="C1641" s="340" t="s">
        <v>362</v>
      </c>
      <c r="D1641" s="340" t="s">
        <v>1597</v>
      </c>
      <c r="E1641" s="349" t="str">
        <f>HYPERLINK(Table20[[#This Row],[Map Link]],Table20[[#This Row],[Map Text]])</f>
        <v>Open Map</v>
      </c>
      <c r="F1641" s="340" t="s">
        <v>212</v>
      </c>
      <c r="G1641" s="340" t="s">
        <v>213</v>
      </c>
      <c r="H1641" s="340">
        <v>49.499819000000002</v>
      </c>
      <c r="I1641" s="340">
        <v>-121.417912</v>
      </c>
      <c r="J1641" s="340" t="s">
        <v>1591</v>
      </c>
      <c r="K1641" s="340" t="s">
        <v>4426</v>
      </c>
      <c r="L1641" s="348" t="s">
        <v>103</v>
      </c>
      <c r="M1641" s="340"/>
      <c r="N1641" s="340"/>
      <c r="O1641" s="340"/>
    </row>
    <row r="1642" spans="2:15" x14ac:dyDescent="0.25">
      <c r="B1642" s="340">
        <v>64627</v>
      </c>
      <c r="C1642" s="340" t="s">
        <v>4427</v>
      </c>
      <c r="D1642" s="340" t="s">
        <v>1590</v>
      </c>
      <c r="E1642" s="349" t="str">
        <f>HYPERLINK(Table20[[#This Row],[Map Link]],Table20[[#This Row],[Map Text]])</f>
        <v>Open Map</v>
      </c>
      <c r="F1642" s="340" t="s">
        <v>212</v>
      </c>
      <c r="G1642" s="340" t="s">
        <v>213</v>
      </c>
      <c r="H1642" s="340">
        <v>49.499819000000002</v>
      </c>
      <c r="I1642" s="340">
        <v>-121.417912</v>
      </c>
      <c r="J1642" s="340" t="s">
        <v>1591</v>
      </c>
      <c r="K1642" s="340" t="s">
        <v>4428</v>
      </c>
      <c r="L1642" s="348" t="s">
        <v>181</v>
      </c>
      <c r="M1642" s="340"/>
      <c r="N1642" s="340"/>
      <c r="O1642" s="340"/>
    </row>
    <row r="1643" spans="2:15" x14ac:dyDescent="0.25">
      <c r="B1643" s="340">
        <v>64611</v>
      </c>
      <c r="C1643" s="340" t="s">
        <v>4429</v>
      </c>
      <c r="D1643" s="340" t="s">
        <v>1590</v>
      </c>
      <c r="E1643" s="349" t="str">
        <f>HYPERLINK(Table20[[#This Row],[Map Link]],Table20[[#This Row],[Map Text]])</f>
        <v>Open Map</v>
      </c>
      <c r="F1643" s="340" t="s">
        <v>212</v>
      </c>
      <c r="G1643" s="340" t="s">
        <v>213</v>
      </c>
      <c r="H1643" s="340">
        <v>49.149811</v>
      </c>
      <c r="I1643" s="340">
        <v>-121.984588</v>
      </c>
      <c r="J1643" s="340" t="s">
        <v>1591</v>
      </c>
      <c r="K1643" s="340" t="s">
        <v>4430</v>
      </c>
      <c r="L1643" s="348" t="s">
        <v>181</v>
      </c>
      <c r="M1643" s="340"/>
      <c r="N1643" s="340"/>
      <c r="O1643" s="340"/>
    </row>
    <row r="1644" spans="2:15" x14ac:dyDescent="0.25">
      <c r="B1644" s="340">
        <v>64612</v>
      </c>
      <c r="C1644" s="340" t="s">
        <v>4431</v>
      </c>
      <c r="D1644" s="340" t="s">
        <v>1590</v>
      </c>
      <c r="E1644" s="349" t="str">
        <f>HYPERLINK(Table20[[#This Row],[Map Link]],Table20[[#This Row],[Map Text]])</f>
        <v>Open Map</v>
      </c>
      <c r="F1644" s="340" t="s">
        <v>212</v>
      </c>
      <c r="G1644" s="340" t="s">
        <v>213</v>
      </c>
      <c r="H1644" s="340">
        <v>49.166477999999998</v>
      </c>
      <c r="I1644" s="340">
        <v>-122.001256</v>
      </c>
      <c r="J1644" s="340" t="s">
        <v>1591</v>
      </c>
      <c r="K1644" s="340" t="s">
        <v>4432</v>
      </c>
      <c r="L1644" s="348" t="s">
        <v>181</v>
      </c>
      <c r="M1644" s="340"/>
      <c r="N1644" s="340"/>
      <c r="O1644" s="340"/>
    </row>
    <row r="1645" spans="2:15" x14ac:dyDescent="0.25">
      <c r="B1645" s="340">
        <v>24472</v>
      </c>
      <c r="C1645" s="340" t="s">
        <v>4433</v>
      </c>
      <c r="D1645" s="340" t="s">
        <v>1036</v>
      </c>
      <c r="E1645" s="349" t="str">
        <f>HYPERLINK(Table20[[#This Row],[Map Link]],Table20[[#This Row],[Map Text]])</f>
        <v>Open Map</v>
      </c>
      <c r="F1645" s="340" t="s">
        <v>212</v>
      </c>
      <c r="G1645" s="340" t="s">
        <v>213</v>
      </c>
      <c r="H1645" s="340">
        <v>49.216473999999998</v>
      </c>
      <c r="I1645" s="340">
        <v>-122.351268</v>
      </c>
      <c r="J1645" s="340" t="s">
        <v>1591</v>
      </c>
      <c r="K1645" s="340" t="s">
        <v>4434</v>
      </c>
      <c r="L1645" s="348" t="s">
        <v>103</v>
      </c>
      <c r="M1645" s="340"/>
      <c r="N1645" s="340"/>
      <c r="O1645" s="340"/>
    </row>
    <row r="1646" spans="2:15" x14ac:dyDescent="0.25">
      <c r="B1646" s="340">
        <v>24480</v>
      </c>
      <c r="C1646" s="340" t="s">
        <v>4435</v>
      </c>
      <c r="D1646" s="340" t="s">
        <v>1036</v>
      </c>
      <c r="E1646" s="349" t="str">
        <f>HYPERLINK(Table20[[#This Row],[Map Link]],Table20[[#This Row],[Map Text]])</f>
        <v>Open Map</v>
      </c>
      <c r="F1646" s="340" t="s">
        <v>212</v>
      </c>
      <c r="G1646" s="340" t="s">
        <v>213</v>
      </c>
      <c r="H1646" s="340">
        <v>49.233141000000003</v>
      </c>
      <c r="I1646" s="340">
        <v>-122.31793399999999</v>
      </c>
      <c r="J1646" s="340" t="s">
        <v>1591</v>
      </c>
      <c r="K1646" s="340" t="s">
        <v>4436</v>
      </c>
      <c r="L1646" s="348" t="s">
        <v>103</v>
      </c>
      <c r="M1646" s="340"/>
      <c r="N1646" s="340"/>
      <c r="O1646" s="340"/>
    </row>
    <row r="1647" spans="2:15" x14ac:dyDescent="0.25">
      <c r="B1647" s="340">
        <v>65597</v>
      </c>
      <c r="C1647" s="340" t="s">
        <v>4437</v>
      </c>
      <c r="D1647" s="340" t="s">
        <v>1590</v>
      </c>
      <c r="E1647" s="349" t="str">
        <f>HYPERLINK(Table20[[#This Row],[Map Link]],Table20[[#This Row],[Map Text]])</f>
        <v>Open Map</v>
      </c>
      <c r="F1647" s="340" t="s">
        <v>367</v>
      </c>
      <c r="G1647" s="340" t="s">
        <v>169</v>
      </c>
      <c r="H1647" s="340">
        <v>50.849845000000002</v>
      </c>
      <c r="I1647" s="340">
        <v>-119.601221</v>
      </c>
      <c r="J1647" s="340" t="s">
        <v>1591</v>
      </c>
      <c r="K1647" s="340" t="s">
        <v>4438</v>
      </c>
      <c r="L1647" s="348" t="s">
        <v>181</v>
      </c>
      <c r="M1647" s="340"/>
      <c r="N1647" s="340"/>
      <c r="O1647" s="340"/>
    </row>
    <row r="1648" spans="2:15" x14ac:dyDescent="0.25">
      <c r="B1648" s="340">
        <v>37521</v>
      </c>
      <c r="C1648" s="340" t="s">
        <v>338</v>
      </c>
      <c r="D1648" s="340" t="s">
        <v>1597</v>
      </c>
      <c r="E1648" s="349" t="str">
        <f>HYPERLINK(Table20[[#This Row],[Map Link]],Table20[[#This Row],[Map Text]])</f>
        <v>Open Map</v>
      </c>
      <c r="F1648" s="340" t="s">
        <v>367</v>
      </c>
      <c r="G1648" s="340" t="s">
        <v>169</v>
      </c>
      <c r="H1648" s="340">
        <v>52.049850999999997</v>
      </c>
      <c r="I1648" s="340">
        <v>-119.95126500000001</v>
      </c>
      <c r="J1648" s="340" t="s">
        <v>1591</v>
      </c>
      <c r="K1648" s="340" t="s">
        <v>4439</v>
      </c>
      <c r="L1648" s="348" t="s">
        <v>103</v>
      </c>
      <c r="M1648" s="340"/>
      <c r="N1648" s="340"/>
      <c r="O1648" s="340"/>
    </row>
    <row r="1649" spans="2:15" x14ac:dyDescent="0.25">
      <c r="B1649" s="340">
        <v>65643</v>
      </c>
      <c r="C1649" s="340" t="s">
        <v>4440</v>
      </c>
      <c r="D1649" s="340" t="s">
        <v>1590</v>
      </c>
      <c r="E1649" s="349" t="str">
        <f>HYPERLINK(Table20[[#This Row],[Map Link]],Table20[[#This Row],[Map Text]])</f>
        <v>Open Map</v>
      </c>
      <c r="F1649" s="340" t="s">
        <v>212</v>
      </c>
      <c r="G1649" s="340" t="s">
        <v>213</v>
      </c>
      <c r="H1649" s="340">
        <v>50.049819999999997</v>
      </c>
      <c r="I1649" s="340">
        <v>-121.551264</v>
      </c>
      <c r="J1649" s="340" t="s">
        <v>1591</v>
      </c>
      <c r="K1649" s="340" t="s">
        <v>4441</v>
      </c>
      <c r="L1649" s="348" t="s">
        <v>181</v>
      </c>
      <c r="M1649" s="340"/>
      <c r="N1649" s="340"/>
      <c r="O1649" s="340"/>
    </row>
    <row r="1650" spans="2:15" x14ac:dyDescent="0.25">
      <c r="B1650" s="340">
        <v>65101</v>
      </c>
      <c r="C1650" s="340" t="s">
        <v>4442</v>
      </c>
      <c r="D1650" s="340" t="s">
        <v>1590</v>
      </c>
      <c r="E1650" s="349" t="str">
        <f>HYPERLINK(Table20[[#This Row],[Map Link]],Table20[[#This Row],[Map Text]])</f>
        <v>Open Map</v>
      </c>
      <c r="F1650" s="340" t="s">
        <v>212</v>
      </c>
      <c r="G1650" s="340" t="s">
        <v>213</v>
      </c>
      <c r="H1650" s="340">
        <v>49.633153</v>
      </c>
      <c r="I1650" s="340">
        <v>-121.384581</v>
      </c>
      <c r="J1650" s="340" t="s">
        <v>1591</v>
      </c>
      <c r="K1650" s="340" t="s">
        <v>4443</v>
      </c>
      <c r="L1650" s="348" t="s">
        <v>181</v>
      </c>
      <c r="M1650" s="340"/>
      <c r="N1650" s="340"/>
      <c r="O1650" s="340"/>
    </row>
    <row r="1651" spans="2:15" x14ac:dyDescent="0.25">
      <c r="B1651" s="340">
        <v>34995</v>
      </c>
      <c r="C1651" s="340" t="s">
        <v>4444</v>
      </c>
      <c r="D1651" s="340" t="s">
        <v>1036</v>
      </c>
      <c r="E1651" s="349" t="str">
        <f>HYPERLINK(Table20[[#This Row],[Map Link]],Table20[[#This Row],[Map Text]])</f>
        <v>Open Map</v>
      </c>
      <c r="F1651" s="340" t="s">
        <v>212</v>
      </c>
      <c r="G1651" s="340" t="s">
        <v>213</v>
      </c>
      <c r="H1651" s="340">
        <v>49.083142000000002</v>
      </c>
      <c r="I1651" s="340">
        <v>-122.20126</v>
      </c>
      <c r="J1651" s="340" t="s">
        <v>1591</v>
      </c>
      <c r="K1651" s="340" t="s">
        <v>4445</v>
      </c>
      <c r="L1651" s="348" t="s">
        <v>103</v>
      </c>
      <c r="M1651" s="340"/>
      <c r="N1651" s="340"/>
      <c r="O1651" s="340"/>
    </row>
    <row r="1652" spans="2:15" x14ac:dyDescent="0.25">
      <c r="B1652" s="340">
        <v>64625</v>
      </c>
      <c r="C1652" s="340" t="s">
        <v>4446</v>
      </c>
      <c r="D1652" s="340" t="s">
        <v>1590</v>
      </c>
      <c r="E1652" s="349" t="str">
        <f>HYPERLINK(Table20[[#This Row],[Map Link]],Table20[[#This Row],[Map Text]])</f>
        <v>Open Map</v>
      </c>
      <c r="F1652" s="340" t="s">
        <v>212</v>
      </c>
      <c r="G1652" s="340" t="s">
        <v>213</v>
      </c>
      <c r="H1652" s="340">
        <v>49.466484999999999</v>
      </c>
      <c r="I1652" s="340">
        <v>-121.417911</v>
      </c>
      <c r="J1652" s="340" t="s">
        <v>1591</v>
      </c>
      <c r="K1652" s="340" t="s">
        <v>4447</v>
      </c>
      <c r="L1652" s="348" t="s">
        <v>181</v>
      </c>
      <c r="M1652" s="340"/>
      <c r="N1652" s="340"/>
      <c r="O1652" s="340"/>
    </row>
    <row r="1653" spans="2:15" x14ac:dyDescent="0.25">
      <c r="B1653" s="340">
        <v>8751</v>
      </c>
      <c r="C1653" s="340" t="s">
        <v>475</v>
      </c>
      <c r="D1653" s="340" t="s">
        <v>1036</v>
      </c>
      <c r="E1653" s="349" t="str">
        <f>HYPERLINK(Table20[[#This Row],[Map Link]],Table20[[#This Row],[Map Text]])</f>
        <v>Open Map</v>
      </c>
      <c r="F1653" s="340" t="s">
        <v>367</v>
      </c>
      <c r="G1653" s="340" t="s">
        <v>169</v>
      </c>
      <c r="H1653" s="340">
        <v>50.383167999999998</v>
      </c>
      <c r="I1653" s="340">
        <v>-120.33456700000001</v>
      </c>
      <c r="J1653" s="340" t="s">
        <v>1591</v>
      </c>
      <c r="K1653" s="340" t="s">
        <v>4448</v>
      </c>
      <c r="L1653" s="348" t="s">
        <v>103</v>
      </c>
      <c r="M1653" s="340"/>
      <c r="N1653" s="340"/>
      <c r="O1653" s="340"/>
    </row>
    <row r="1654" spans="2:15" x14ac:dyDescent="0.25">
      <c r="B1654" s="340">
        <v>65013</v>
      </c>
      <c r="C1654" s="340" t="s">
        <v>4449</v>
      </c>
      <c r="D1654" s="340" t="s">
        <v>1590</v>
      </c>
      <c r="E1654" s="349" t="str">
        <f>HYPERLINK(Table20[[#This Row],[Map Link]],Table20[[#This Row],[Map Text]])</f>
        <v>Open Map</v>
      </c>
      <c r="F1654" s="340" t="s">
        <v>212</v>
      </c>
      <c r="G1654" s="340" t="s">
        <v>213</v>
      </c>
      <c r="H1654" s="340">
        <v>49.133142999999997</v>
      </c>
      <c r="I1654" s="340">
        <v>-122.101258</v>
      </c>
      <c r="J1654" s="340" t="s">
        <v>1591</v>
      </c>
      <c r="K1654" s="340" t="s">
        <v>4450</v>
      </c>
      <c r="L1654" s="348" t="s">
        <v>181</v>
      </c>
      <c r="M1654" s="340"/>
      <c r="N1654" s="340"/>
      <c r="O1654" s="340"/>
    </row>
    <row r="1655" spans="2:15" x14ac:dyDescent="0.25">
      <c r="B1655" s="340">
        <v>40888</v>
      </c>
      <c r="C1655" s="340" t="s">
        <v>214</v>
      </c>
      <c r="D1655" s="340" t="s">
        <v>1036</v>
      </c>
      <c r="E1655" s="349" t="str">
        <f>HYPERLINK(Table20[[#This Row],[Map Link]],Table20[[#This Row],[Map Text]])</f>
        <v>Open Map</v>
      </c>
      <c r="F1655" s="340" t="s">
        <v>212</v>
      </c>
      <c r="G1655" s="340" t="s">
        <v>213</v>
      </c>
      <c r="H1655" s="340">
        <v>49.266486999999998</v>
      </c>
      <c r="I1655" s="340">
        <v>-121.234567</v>
      </c>
      <c r="J1655" s="340" t="s">
        <v>1591</v>
      </c>
      <c r="K1655" s="340" t="s">
        <v>4451</v>
      </c>
      <c r="L1655" s="348" t="s">
        <v>103</v>
      </c>
      <c r="M1655" s="340"/>
      <c r="N1655" s="340"/>
      <c r="O1655" s="340"/>
    </row>
    <row r="1656" spans="2:15" x14ac:dyDescent="0.25">
      <c r="B1656" s="340">
        <v>64635</v>
      </c>
      <c r="C1656" s="340" t="s">
        <v>4452</v>
      </c>
      <c r="D1656" s="340" t="s">
        <v>1590</v>
      </c>
      <c r="E1656" s="349" t="str">
        <f>HYPERLINK(Table20[[#This Row],[Map Link]],Table20[[#This Row],[Map Text]])</f>
        <v>Open Map</v>
      </c>
      <c r="F1656" s="340" t="s">
        <v>212</v>
      </c>
      <c r="G1656" s="340" t="s">
        <v>213</v>
      </c>
      <c r="H1656" s="340">
        <v>49.416485000000002</v>
      </c>
      <c r="I1656" s="340">
        <v>-121.41791000000001</v>
      </c>
      <c r="J1656" s="340" t="s">
        <v>1591</v>
      </c>
      <c r="K1656" s="340" t="s">
        <v>4453</v>
      </c>
      <c r="L1656" s="348" t="s">
        <v>181</v>
      </c>
      <c r="M1656" s="340"/>
      <c r="N1656" s="340"/>
      <c r="O1656" s="340"/>
    </row>
    <row r="1657" spans="2:15" x14ac:dyDescent="0.25">
      <c r="B1657" s="340">
        <v>64589</v>
      </c>
      <c r="C1657" s="340" t="s">
        <v>4454</v>
      </c>
      <c r="D1657" s="340" t="s">
        <v>1590</v>
      </c>
      <c r="E1657" s="349" t="str">
        <f>HYPERLINK(Table20[[#This Row],[Map Link]],Table20[[#This Row],[Map Text]])</f>
        <v>Open Map</v>
      </c>
      <c r="F1657" s="340" t="s">
        <v>212</v>
      </c>
      <c r="G1657" s="340" t="s">
        <v>213</v>
      </c>
      <c r="H1657" s="340">
        <v>49.973610999999998</v>
      </c>
      <c r="I1657" s="340">
        <v>-122.44499999999999</v>
      </c>
      <c r="J1657" s="340" t="s">
        <v>1591</v>
      </c>
      <c r="K1657" s="340" t="s">
        <v>4455</v>
      </c>
      <c r="L1657" s="348" t="s">
        <v>181</v>
      </c>
      <c r="M1657" s="340"/>
      <c r="N1657" s="340"/>
      <c r="O1657" s="340"/>
    </row>
    <row r="1658" spans="2:15" x14ac:dyDescent="0.25">
      <c r="B1658" s="340">
        <v>65078</v>
      </c>
      <c r="C1658" s="340" t="s">
        <v>4456</v>
      </c>
      <c r="D1658" s="340" t="s">
        <v>1590</v>
      </c>
      <c r="E1658" s="349" t="str">
        <f>HYPERLINK(Table20[[#This Row],[Map Link]],Table20[[#This Row],[Map Text]])</f>
        <v>Open Map</v>
      </c>
      <c r="F1658" s="340" t="s">
        <v>212</v>
      </c>
      <c r="G1658" s="340" t="s">
        <v>213</v>
      </c>
      <c r="H1658" s="340">
        <v>49.699820000000003</v>
      </c>
      <c r="I1658" s="340">
        <v>-121.417917</v>
      </c>
      <c r="J1658" s="340" t="s">
        <v>1591</v>
      </c>
      <c r="K1658" s="340" t="s">
        <v>4457</v>
      </c>
      <c r="L1658" s="348" t="s">
        <v>181</v>
      </c>
      <c r="M1658" s="340"/>
      <c r="N1658" s="340"/>
      <c r="O1658" s="340"/>
    </row>
    <row r="1659" spans="2:15" x14ac:dyDescent="0.25">
      <c r="B1659" s="340">
        <v>65100</v>
      </c>
      <c r="C1659" s="340" t="s">
        <v>4458</v>
      </c>
      <c r="D1659" s="340" t="s">
        <v>1590</v>
      </c>
      <c r="E1659" s="349" t="str">
        <f>HYPERLINK(Table20[[#This Row],[Map Link]],Table20[[#This Row],[Map Text]])</f>
        <v>Open Map</v>
      </c>
      <c r="F1659" s="340" t="s">
        <v>212</v>
      </c>
      <c r="G1659" s="340" t="s">
        <v>213</v>
      </c>
      <c r="H1659" s="340">
        <v>49.699820000000003</v>
      </c>
      <c r="I1659" s="340">
        <v>-121.417917</v>
      </c>
      <c r="J1659" s="340" t="s">
        <v>1591</v>
      </c>
      <c r="K1659" s="340" t="s">
        <v>4459</v>
      </c>
      <c r="L1659" s="348" t="s">
        <v>181</v>
      </c>
      <c r="M1659" s="340"/>
      <c r="N1659" s="340"/>
      <c r="O1659" s="340"/>
    </row>
    <row r="1660" spans="2:15" x14ac:dyDescent="0.25">
      <c r="B1660" s="340">
        <v>32240</v>
      </c>
      <c r="C1660" s="340" t="s">
        <v>499</v>
      </c>
      <c r="D1660" s="340" t="s">
        <v>1036</v>
      </c>
      <c r="E1660" s="349" t="str">
        <f>HYPERLINK(Table20[[#This Row],[Map Link]],Table20[[#This Row],[Map Text]])</f>
        <v>Open Map</v>
      </c>
      <c r="F1660" s="340" t="s">
        <v>494</v>
      </c>
      <c r="G1660" s="340" t="s">
        <v>495</v>
      </c>
      <c r="H1660" s="340">
        <v>52.966532999999998</v>
      </c>
      <c r="I1660" s="340">
        <v>-119.43044</v>
      </c>
      <c r="J1660" s="340" t="s">
        <v>1591</v>
      </c>
      <c r="K1660" s="340" t="s">
        <v>4460</v>
      </c>
      <c r="L1660" s="348" t="s">
        <v>103</v>
      </c>
      <c r="M1660" s="340"/>
      <c r="N1660" s="340"/>
      <c r="O1660" s="340"/>
    </row>
    <row r="1661" spans="2:15" x14ac:dyDescent="0.25">
      <c r="B1661" s="340">
        <v>64412</v>
      </c>
      <c r="C1661" s="340" t="s">
        <v>4461</v>
      </c>
      <c r="D1661" s="340" t="s">
        <v>1590</v>
      </c>
      <c r="E1661" s="349" t="str">
        <f>HYPERLINK(Table20[[#This Row],[Map Link]],Table20[[#This Row],[Map Text]])</f>
        <v>Open Map</v>
      </c>
      <c r="F1661" s="340" t="s">
        <v>212</v>
      </c>
      <c r="G1661" s="340" t="s">
        <v>213</v>
      </c>
      <c r="H1661" s="340">
        <v>49.116473999999997</v>
      </c>
      <c r="I1661" s="340">
        <v>-122.334598</v>
      </c>
      <c r="J1661" s="340" t="s">
        <v>1591</v>
      </c>
      <c r="K1661" s="340" t="s">
        <v>4462</v>
      </c>
      <c r="L1661" s="348" t="s">
        <v>181</v>
      </c>
      <c r="M1661" s="340"/>
      <c r="N1661" s="340"/>
      <c r="O1661" s="340"/>
    </row>
    <row r="1662" spans="2:15" x14ac:dyDescent="0.25">
      <c r="B1662" s="340">
        <v>19969</v>
      </c>
      <c r="C1662" s="340" t="s">
        <v>358</v>
      </c>
      <c r="D1662" s="340" t="s">
        <v>1597</v>
      </c>
      <c r="E1662" s="349" t="str">
        <f>HYPERLINK(Table20[[#This Row],[Map Link]],Table20[[#This Row],[Map Text]])</f>
        <v>Open Map</v>
      </c>
      <c r="F1662" s="340" t="s">
        <v>212</v>
      </c>
      <c r="G1662" s="340" t="s">
        <v>213</v>
      </c>
      <c r="H1662" s="340">
        <v>49.733145</v>
      </c>
      <c r="I1662" s="340">
        <v>-122.151275</v>
      </c>
      <c r="J1662" s="340" t="s">
        <v>1591</v>
      </c>
      <c r="K1662" s="340" t="s">
        <v>4463</v>
      </c>
      <c r="L1662" s="348" t="s">
        <v>103</v>
      </c>
      <c r="M1662" s="340"/>
      <c r="N1662" s="340"/>
      <c r="O1662" s="340"/>
    </row>
    <row r="1663" spans="2:15" x14ac:dyDescent="0.25">
      <c r="B1663" s="340">
        <v>64954</v>
      </c>
      <c r="C1663" s="340" t="s">
        <v>4464</v>
      </c>
      <c r="D1663" s="340" t="s">
        <v>1590</v>
      </c>
      <c r="E1663" s="349" t="str">
        <f>HYPERLINK(Table20[[#This Row],[Map Link]],Table20[[#This Row],[Map Text]])</f>
        <v>Open Map</v>
      </c>
      <c r="F1663" s="340" t="s">
        <v>212</v>
      </c>
      <c r="G1663" s="340" t="s">
        <v>213</v>
      </c>
      <c r="H1663" s="340">
        <v>49.783144999999998</v>
      </c>
      <c r="I1663" s="340">
        <v>-122.217945</v>
      </c>
      <c r="J1663" s="340" t="s">
        <v>1591</v>
      </c>
      <c r="K1663" s="340" t="s">
        <v>4465</v>
      </c>
      <c r="L1663" s="348" t="s">
        <v>181</v>
      </c>
      <c r="M1663" s="340"/>
      <c r="N1663" s="340"/>
      <c r="O1663" s="340"/>
    </row>
    <row r="1664" spans="2:15" x14ac:dyDescent="0.25">
      <c r="B1664" s="340">
        <v>65599</v>
      </c>
      <c r="C1664" s="340" t="s">
        <v>4466</v>
      </c>
      <c r="D1664" s="340" t="s">
        <v>1590</v>
      </c>
      <c r="E1664" s="349" t="str">
        <f>HYPERLINK(Table20[[#This Row],[Map Link]],Table20[[#This Row],[Map Text]])</f>
        <v>Open Map</v>
      </c>
      <c r="F1664" s="340" t="s">
        <v>367</v>
      </c>
      <c r="G1664" s="340" t="s">
        <v>169</v>
      </c>
      <c r="H1664" s="340">
        <v>50.949845000000003</v>
      </c>
      <c r="I1664" s="340">
        <v>-119.66789300000001</v>
      </c>
      <c r="J1664" s="340" t="s">
        <v>1591</v>
      </c>
      <c r="K1664" s="340" t="s">
        <v>4467</v>
      </c>
      <c r="L1664" s="348" t="s">
        <v>181</v>
      </c>
      <c r="M1664" s="340"/>
      <c r="N1664" s="340"/>
      <c r="O1664" s="340"/>
    </row>
    <row r="1665" spans="2:15" x14ac:dyDescent="0.25">
      <c r="B1665" s="340">
        <v>64636</v>
      </c>
      <c r="C1665" s="340" t="s">
        <v>4468</v>
      </c>
      <c r="D1665" s="340" t="s">
        <v>1590</v>
      </c>
      <c r="E1665" s="349" t="str">
        <f>HYPERLINK(Table20[[#This Row],[Map Link]],Table20[[#This Row],[Map Text]])</f>
        <v>Open Map</v>
      </c>
      <c r="F1665" s="340" t="s">
        <v>212</v>
      </c>
      <c r="G1665" s="340" t="s">
        <v>213</v>
      </c>
      <c r="H1665" s="340">
        <v>49.416485000000002</v>
      </c>
      <c r="I1665" s="340">
        <v>-121.41791000000001</v>
      </c>
      <c r="J1665" s="340" t="s">
        <v>1591</v>
      </c>
      <c r="K1665" s="340" t="s">
        <v>4469</v>
      </c>
      <c r="L1665" s="348" t="s">
        <v>181</v>
      </c>
      <c r="M1665" s="340"/>
      <c r="N1665" s="340"/>
      <c r="O1665" s="340"/>
    </row>
    <row r="1666" spans="2:15" x14ac:dyDescent="0.25">
      <c r="B1666" s="340">
        <v>21982</v>
      </c>
      <c r="C1666" s="340" t="s">
        <v>471</v>
      </c>
      <c r="D1666" s="340" t="s">
        <v>1036</v>
      </c>
      <c r="E1666" s="349" t="str">
        <f>HYPERLINK(Table20[[#This Row],[Map Link]],Table20[[#This Row],[Map Text]])</f>
        <v>Open Map</v>
      </c>
      <c r="F1666" s="340" t="s">
        <v>367</v>
      </c>
      <c r="G1666" s="340" t="s">
        <v>169</v>
      </c>
      <c r="H1666" s="340">
        <v>50.716501999999998</v>
      </c>
      <c r="I1666" s="340">
        <v>-120.517915</v>
      </c>
      <c r="J1666" s="340" t="s">
        <v>1591</v>
      </c>
      <c r="K1666" s="340" t="s">
        <v>4470</v>
      </c>
      <c r="L1666" s="348" t="s">
        <v>103</v>
      </c>
      <c r="M1666" s="340"/>
      <c r="N1666" s="340"/>
      <c r="O1666" s="340"/>
    </row>
    <row r="1667" spans="2:15" x14ac:dyDescent="0.25">
      <c r="B1667" s="340">
        <v>65583</v>
      </c>
      <c r="C1667" s="340" t="s">
        <v>4471</v>
      </c>
      <c r="D1667" s="340" t="s">
        <v>1590</v>
      </c>
      <c r="E1667" s="349" t="str">
        <f>HYPERLINK(Table20[[#This Row],[Map Link]],Table20[[#This Row],[Map Text]])</f>
        <v>Open Map</v>
      </c>
      <c r="F1667" s="340" t="s">
        <v>212</v>
      </c>
      <c r="G1667" s="340" t="s">
        <v>213</v>
      </c>
      <c r="H1667" s="340">
        <v>49.933154000000002</v>
      </c>
      <c r="I1667" s="340">
        <v>-121.46792499999999</v>
      </c>
      <c r="J1667" s="340" t="s">
        <v>1591</v>
      </c>
      <c r="K1667" s="340" t="s">
        <v>4472</v>
      </c>
      <c r="L1667" s="348" t="s">
        <v>181</v>
      </c>
      <c r="M1667" s="340"/>
      <c r="N1667" s="340"/>
      <c r="O1667" s="340"/>
    </row>
    <row r="1668" spans="2:15" x14ac:dyDescent="0.25">
      <c r="B1668" s="340">
        <v>65008</v>
      </c>
      <c r="C1668" s="340" t="s">
        <v>4473</v>
      </c>
      <c r="D1668" s="340" t="s">
        <v>1590</v>
      </c>
      <c r="E1668" s="349" t="str">
        <f>HYPERLINK(Table20[[#This Row],[Map Link]],Table20[[#This Row],[Map Text]])</f>
        <v>Open Map</v>
      </c>
      <c r="F1668" s="340" t="s">
        <v>212</v>
      </c>
      <c r="G1668" s="340" t="s">
        <v>213</v>
      </c>
      <c r="H1668" s="340">
        <v>49.216481000000002</v>
      </c>
      <c r="I1668" s="340">
        <v>-121.751249</v>
      </c>
      <c r="J1668" s="340" t="s">
        <v>1591</v>
      </c>
      <c r="K1668" s="340" t="s">
        <v>4474</v>
      </c>
      <c r="L1668" s="348" t="s">
        <v>181</v>
      </c>
      <c r="M1668" s="340"/>
      <c r="N1668" s="340"/>
      <c r="O1668" s="340"/>
    </row>
    <row r="1669" spans="2:15" x14ac:dyDescent="0.25">
      <c r="B1669" s="340">
        <v>65582</v>
      </c>
      <c r="C1669" s="340" t="s">
        <v>4475</v>
      </c>
      <c r="D1669" s="340" t="s">
        <v>1590</v>
      </c>
      <c r="E1669" s="349" t="str">
        <f>HYPERLINK(Table20[[#This Row],[Map Link]],Table20[[#This Row],[Map Text]])</f>
        <v>Open Map</v>
      </c>
      <c r="F1669" s="340" t="s">
        <v>212</v>
      </c>
      <c r="G1669" s="340" t="s">
        <v>213</v>
      </c>
      <c r="H1669" s="340">
        <v>49.949820000000003</v>
      </c>
      <c r="I1669" s="340">
        <v>-121.484593</v>
      </c>
      <c r="J1669" s="340" t="s">
        <v>1591</v>
      </c>
      <c r="K1669" s="340" t="s">
        <v>4476</v>
      </c>
      <c r="L1669" s="348" t="s">
        <v>181</v>
      </c>
      <c r="M1669" s="340"/>
      <c r="N1669" s="340"/>
      <c r="O1669" s="340"/>
    </row>
    <row r="1670" spans="2:15" x14ac:dyDescent="0.25">
      <c r="B1670" s="340">
        <v>65632</v>
      </c>
      <c r="C1670" s="340" t="s">
        <v>4477</v>
      </c>
      <c r="D1670" s="340" t="s">
        <v>1590</v>
      </c>
      <c r="E1670" s="349" t="str">
        <f>HYPERLINK(Table20[[#This Row],[Map Link]],Table20[[#This Row],[Map Text]])</f>
        <v>Open Map</v>
      </c>
      <c r="F1670" s="340" t="s">
        <v>212</v>
      </c>
      <c r="G1670" s="340" t="s">
        <v>213</v>
      </c>
      <c r="H1670" s="340">
        <v>49.833153000000003</v>
      </c>
      <c r="I1670" s="340">
        <v>-121.43458800000001</v>
      </c>
      <c r="J1670" s="340" t="s">
        <v>1591</v>
      </c>
      <c r="K1670" s="340" t="s">
        <v>4478</v>
      </c>
      <c r="L1670" s="348" t="s">
        <v>181</v>
      </c>
      <c r="M1670" s="340"/>
      <c r="N1670" s="340"/>
      <c r="O1670" s="340"/>
    </row>
    <row r="1671" spans="2:15" x14ac:dyDescent="0.25">
      <c r="B1671" s="340">
        <v>65049</v>
      </c>
      <c r="C1671" s="340" t="s">
        <v>4479</v>
      </c>
      <c r="D1671" s="340" t="s">
        <v>1590</v>
      </c>
      <c r="E1671" s="349" t="str">
        <f>HYPERLINK(Table20[[#This Row],[Map Link]],Table20[[#This Row],[Map Text]])</f>
        <v>Open Map</v>
      </c>
      <c r="F1671" s="340" t="s">
        <v>212</v>
      </c>
      <c r="G1671" s="340" t="s">
        <v>213</v>
      </c>
      <c r="H1671" s="340">
        <v>49.399818000000003</v>
      </c>
      <c r="I1671" s="340">
        <v>-121.434577</v>
      </c>
      <c r="J1671" s="340" t="s">
        <v>1591</v>
      </c>
      <c r="K1671" s="340" t="s">
        <v>4480</v>
      </c>
      <c r="L1671" s="348" t="s">
        <v>181</v>
      </c>
      <c r="M1671" s="340"/>
      <c r="N1671" s="340"/>
      <c r="O1671" s="340"/>
    </row>
    <row r="1672" spans="2:15" x14ac:dyDescent="0.25">
      <c r="B1672" s="340">
        <v>24668</v>
      </c>
      <c r="C1672" s="340" t="s">
        <v>4481</v>
      </c>
      <c r="D1672" s="340" t="s">
        <v>1036</v>
      </c>
      <c r="E1672" s="349" t="str">
        <f>HYPERLINK(Table20[[#This Row],[Map Link]],Table20[[#This Row],[Map Text]])</f>
        <v>Open Map</v>
      </c>
      <c r="F1672" s="340" t="s">
        <v>367</v>
      </c>
      <c r="G1672" s="340" t="s">
        <v>169</v>
      </c>
      <c r="H1672" s="340">
        <v>50.816512000000003</v>
      </c>
      <c r="I1672" s="340">
        <v>-119.60122</v>
      </c>
      <c r="J1672" s="340" t="s">
        <v>1591</v>
      </c>
      <c r="K1672" s="340" t="s">
        <v>4482</v>
      </c>
      <c r="L1672" s="348" t="s">
        <v>103</v>
      </c>
      <c r="M1672" s="340"/>
      <c r="N1672" s="340"/>
      <c r="O1672" s="340"/>
    </row>
    <row r="1673" spans="2:15" x14ac:dyDescent="0.25">
      <c r="B1673" s="340">
        <v>64609</v>
      </c>
      <c r="C1673" s="340" t="s">
        <v>4483</v>
      </c>
      <c r="D1673" s="340" t="s">
        <v>1590</v>
      </c>
      <c r="E1673" s="349" t="str">
        <f>HYPERLINK(Table20[[#This Row],[Map Link]],Table20[[#This Row],[Map Text]])</f>
        <v>Open Map</v>
      </c>
      <c r="F1673" s="340" t="s">
        <v>212</v>
      </c>
      <c r="G1673" s="340" t="s">
        <v>213</v>
      </c>
      <c r="H1673" s="340">
        <v>49.116478999999998</v>
      </c>
      <c r="I1673" s="340">
        <v>-121.934586</v>
      </c>
      <c r="J1673" s="340" t="s">
        <v>1591</v>
      </c>
      <c r="K1673" s="340" t="s">
        <v>4484</v>
      </c>
      <c r="L1673" s="348" t="s">
        <v>181</v>
      </c>
      <c r="M1673" s="340"/>
      <c r="N1673" s="340"/>
      <c r="O1673" s="340"/>
    </row>
    <row r="1674" spans="2:15" x14ac:dyDescent="0.25">
      <c r="B1674" s="340">
        <v>64610</v>
      </c>
      <c r="C1674" s="340" t="s">
        <v>4485</v>
      </c>
      <c r="D1674" s="340" t="s">
        <v>1590</v>
      </c>
      <c r="E1674" s="349" t="str">
        <f>HYPERLINK(Table20[[#This Row],[Map Link]],Table20[[#This Row],[Map Text]])</f>
        <v>Open Map</v>
      </c>
      <c r="F1674" s="340" t="s">
        <v>212</v>
      </c>
      <c r="G1674" s="340" t="s">
        <v>213</v>
      </c>
      <c r="H1674" s="340">
        <v>49.049809000000003</v>
      </c>
      <c r="I1674" s="340">
        <v>-122.20125899999999</v>
      </c>
      <c r="J1674" s="340" t="s">
        <v>1591</v>
      </c>
      <c r="K1674" s="340" t="s">
        <v>4486</v>
      </c>
      <c r="L1674" s="348" t="s">
        <v>181</v>
      </c>
      <c r="M1674" s="340"/>
      <c r="N1674" s="340"/>
      <c r="O1674" s="340"/>
    </row>
    <row r="1675" spans="2:15" x14ac:dyDescent="0.25">
      <c r="B1675" s="340">
        <v>23523</v>
      </c>
      <c r="C1675" s="340" t="s">
        <v>497</v>
      </c>
      <c r="D1675" s="340" t="s">
        <v>1880</v>
      </c>
      <c r="E1675" s="349" t="str">
        <f>HYPERLINK(Table20[[#This Row],[Map Link]],Table20[[#This Row],[Map Text]])</f>
        <v>Open Map</v>
      </c>
      <c r="F1675" s="340" t="s">
        <v>494</v>
      </c>
      <c r="G1675" s="340" t="s">
        <v>495</v>
      </c>
      <c r="H1675" s="340">
        <v>52.829444000000002</v>
      </c>
      <c r="I1675" s="340">
        <v>-119.28</v>
      </c>
      <c r="J1675" s="340" t="s">
        <v>1591</v>
      </c>
      <c r="K1675" s="340" t="s">
        <v>4487</v>
      </c>
      <c r="L1675" s="348" t="s">
        <v>103</v>
      </c>
      <c r="M1675" s="340"/>
      <c r="N1675" s="340"/>
      <c r="O1675" s="340"/>
    </row>
    <row r="1676" spans="2:15" x14ac:dyDescent="0.25">
      <c r="B1676" s="340">
        <v>38067</v>
      </c>
      <c r="C1676" s="340" t="s">
        <v>466</v>
      </c>
      <c r="D1676" s="340" t="s">
        <v>1036</v>
      </c>
      <c r="E1676" s="349" t="str">
        <f>HYPERLINK(Table20[[#This Row],[Map Link]],Table20[[#This Row],[Map Text]])</f>
        <v>Open Map</v>
      </c>
      <c r="F1676" s="340" t="s">
        <v>367</v>
      </c>
      <c r="G1676" s="340" t="s">
        <v>169</v>
      </c>
      <c r="H1676" s="340">
        <v>50.666504000000003</v>
      </c>
      <c r="I1676" s="340">
        <v>-120.251238</v>
      </c>
      <c r="J1676" s="340" t="s">
        <v>1591</v>
      </c>
      <c r="K1676" s="340" t="s">
        <v>4488</v>
      </c>
      <c r="L1676" s="348" t="s">
        <v>103</v>
      </c>
      <c r="M1676" s="340"/>
      <c r="N1676" s="340"/>
      <c r="O1676" s="340"/>
    </row>
    <row r="1677" spans="2:15" x14ac:dyDescent="0.25">
      <c r="B1677" s="340">
        <v>24367</v>
      </c>
      <c r="C1677" s="340" t="s">
        <v>488</v>
      </c>
      <c r="D1677" s="340" t="s">
        <v>1036</v>
      </c>
      <c r="E1677" s="349" t="str">
        <f>HYPERLINK(Table20[[#This Row],[Map Link]],Table20[[#This Row],[Map Text]])</f>
        <v>Open Map</v>
      </c>
      <c r="F1677" s="340" t="s">
        <v>367</v>
      </c>
      <c r="G1677" s="340" t="s">
        <v>169</v>
      </c>
      <c r="H1677" s="340">
        <v>51.583182999999998</v>
      </c>
      <c r="I1677" s="340">
        <v>-119.717911</v>
      </c>
      <c r="J1677" s="340" t="s">
        <v>1591</v>
      </c>
      <c r="K1677" s="340" t="s">
        <v>4489</v>
      </c>
      <c r="L1677" s="348" t="s">
        <v>103</v>
      </c>
      <c r="M1677" s="340"/>
      <c r="N1677" s="340"/>
      <c r="O1677" s="340"/>
    </row>
    <row r="1678" spans="2:15" x14ac:dyDescent="0.25">
      <c r="B1678" s="340">
        <v>24371</v>
      </c>
      <c r="C1678" s="340" t="s">
        <v>229</v>
      </c>
      <c r="D1678" s="340" t="s">
        <v>1036</v>
      </c>
      <c r="E1678" s="349" t="str">
        <f>HYPERLINK(Table20[[#This Row],[Map Link]],Table20[[#This Row],[Map Text]])</f>
        <v>Open Map</v>
      </c>
      <c r="F1678" s="340" t="s">
        <v>212</v>
      </c>
      <c r="G1678" s="340" t="s">
        <v>213</v>
      </c>
      <c r="H1678" s="340">
        <v>49.099811000000003</v>
      </c>
      <c r="I1678" s="340">
        <v>-121.96792000000001</v>
      </c>
      <c r="J1678" s="340" t="s">
        <v>1591</v>
      </c>
      <c r="K1678" s="340" t="s">
        <v>4490</v>
      </c>
      <c r="L1678" s="348" t="s">
        <v>103</v>
      </c>
      <c r="M1678" s="340"/>
      <c r="N1678" s="340"/>
      <c r="O1678" s="340"/>
    </row>
    <row r="1679" spans="2:15" x14ac:dyDescent="0.25">
      <c r="B1679" s="340">
        <v>27639</v>
      </c>
      <c r="C1679" s="340" t="s">
        <v>4491</v>
      </c>
      <c r="D1679" s="340" t="s">
        <v>1036</v>
      </c>
      <c r="E1679" s="349" t="str">
        <f>HYPERLINK(Table20[[#This Row],[Map Link]],Table20[[#This Row],[Map Text]])</f>
        <v>Open Map</v>
      </c>
      <c r="F1679" s="340" t="s">
        <v>367</v>
      </c>
      <c r="G1679" s="340" t="s">
        <v>169</v>
      </c>
      <c r="H1679" s="340">
        <v>50.916505999999998</v>
      </c>
      <c r="I1679" s="340">
        <v>-120.234577</v>
      </c>
      <c r="J1679" s="340" t="s">
        <v>1591</v>
      </c>
      <c r="K1679" s="340" t="s">
        <v>4492</v>
      </c>
      <c r="L1679" s="348" t="s">
        <v>103</v>
      </c>
      <c r="M1679" s="340"/>
      <c r="N1679" s="340"/>
      <c r="O1679" s="340"/>
    </row>
    <row r="1680" spans="2:15" x14ac:dyDescent="0.25">
      <c r="B1680" s="340">
        <v>64419</v>
      </c>
      <c r="C1680" s="340" t="s">
        <v>4493</v>
      </c>
      <c r="D1680" s="340" t="s">
        <v>1590</v>
      </c>
      <c r="E1680" s="349" t="str">
        <f>HYPERLINK(Table20[[#This Row],[Map Link]],Table20[[#This Row],[Map Text]])</f>
        <v>Open Map</v>
      </c>
      <c r="F1680" s="340" t="s">
        <v>212</v>
      </c>
      <c r="G1680" s="340" t="s">
        <v>213</v>
      </c>
      <c r="H1680" s="340">
        <v>49.333148999999999</v>
      </c>
      <c r="I1680" s="340">
        <v>-121.617914</v>
      </c>
      <c r="J1680" s="340" t="s">
        <v>1591</v>
      </c>
      <c r="K1680" s="340" t="s">
        <v>4494</v>
      </c>
      <c r="L1680" s="348" t="s">
        <v>181</v>
      </c>
      <c r="M1680" s="340"/>
      <c r="N1680" s="340"/>
      <c r="O1680" s="340"/>
    </row>
    <row r="1681" spans="2:15" x14ac:dyDescent="0.25">
      <c r="B1681" s="340">
        <v>20183</v>
      </c>
      <c r="C1681" s="340" t="s">
        <v>4495</v>
      </c>
      <c r="D1681" s="340" t="s">
        <v>1036</v>
      </c>
      <c r="E1681" s="349" t="str">
        <f>HYPERLINK(Table20[[#This Row],[Map Link]],Table20[[#This Row],[Map Text]])</f>
        <v>Open Map</v>
      </c>
      <c r="F1681" s="340" t="s">
        <v>212</v>
      </c>
      <c r="G1681" s="340" t="s">
        <v>213</v>
      </c>
      <c r="H1681" s="340">
        <v>49.133141000000002</v>
      </c>
      <c r="I1681" s="340">
        <v>-122.334599</v>
      </c>
      <c r="J1681" s="340" t="s">
        <v>1591</v>
      </c>
      <c r="K1681" s="340" t="s">
        <v>4496</v>
      </c>
      <c r="L1681" s="348" t="s">
        <v>103</v>
      </c>
      <c r="M1681" s="340"/>
      <c r="N1681" s="340"/>
      <c r="O1681" s="340"/>
    </row>
    <row r="1682" spans="2:15" x14ac:dyDescent="0.25">
      <c r="B1682" s="340">
        <v>27641</v>
      </c>
      <c r="C1682" s="340" t="s">
        <v>469</v>
      </c>
      <c r="D1682" s="340" t="s">
        <v>1036</v>
      </c>
      <c r="E1682" s="349" t="str">
        <f>HYPERLINK(Table20[[#This Row],[Map Link]],Table20[[#This Row],[Map Text]])</f>
        <v>Open Map</v>
      </c>
      <c r="F1682" s="340" t="s">
        <v>367</v>
      </c>
      <c r="G1682" s="340" t="s">
        <v>169</v>
      </c>
      <c r="H1682" s="340">
        <v>50.766503999999998</v>
      </c>
      <c r="I1682" s="340">
        <v>-120.35124399999999</v>
      </c>
      <c r="J1682" s="340" t="s">
        <v>1591</v>
      </c>
      <c r="K1682" s="340" t="s">
        <v>4497</v>
      </c>
      <c r="L1682" s="348" t="s">
        <v>103</v>
      </c>
      <c r="M1682" s="340"/>
      <c r="N1682" s="340"/>
      <c r="O1682" s="340"/>
    </row>
    <row r="1683" spans="2:15" x14ac:dyDescent="0.25">
      <c r="B1683" s="340">
        <v>21021</v>
      </c>
      <c r="C1683" s="340" t="s">
        <v>416</v>
      </c>
      <c r="D1683" s="340" t="s">
        <v>1036</v>
      </c>
      <c r="E1683" s="349" t="str">
        <f>HYPERLINK(Table20[[#This Row],[Map Link]],Table20[[#This Row],[Map Text]])</f>
        <v>Open Map</v>
      </c>
      <c r="F1683" s="340" t="s">
        <v>367</v>
      </c>
      <c r="G1683" s="340" t="s">
        <v>169</v>
      </c>
      <c r="H1683" s="340">
        <v>50.466507999999997</v>
      </c>
      <c r="I1683" s="340">
        <v>-119.751216</v>
      </c>
      <c r="J1683" s="340" t="s">
        <v>1591</v>
      </c>
      <c r="K1683" s="340" t="s">
        <v>4498</v>
      </c>
      <c r="L1683" s="348" t="s">
        <v>103</v>
      </c>
      <c r="M1683" s="340"/>
      <c r="N1683" s="340"/>
      <c r="O1683" s="340"/>
    </row>
    <row r="1684" spans="2:15" x14ac:dyDescent="0.25">
      <c r="B1684" s="340">
        <v>65627</v>
      </c>
      <c r="C1684" s="340" t="s">
        <v>4499</v>
      </c>
      <c r="D1684" s="340" t="s">
        <v>1590</v>
      </c>
      <c r="E1684" s="349" t="str">
        <f>HYPERLINK(Table20[[#This Row],[Map Link]],Table20[[#This Row],[Map Text]])</f>
        <v>Open Map</v>
      </c>
      <c r="F1684" s="340" t="s">
        <v>367</v>
      </c>
      <c r="G1684" s="340" t="s">
        <v>169</v>
      </c>
      <c r="H1684" s="340">
        <v>50.991506000000001</v>
      </c>
      <c r="I1684" s="340">
        <v>-120.241524</v>
      </c>
      <c r="J1684" s="340" t="s">
        <v>1591</v>
      </c>
      <c r="K1684" s="340" t="s">
        <v>4500</v>
      </c>
      <c r="L1684" s="348" t="s">
        <v>181</v>
      </c>
      <c r="M1684" s="340"/>
      <c r="N1684" s="340"/>
      <c r="O1684" s="340"/>
    </row>
    <row r="1685" spans="2:15" x14ac:dyDescent="0.25">
      <c r="B1685" s="340">
        <v>64574</v>
      </c>
      <c r="C1685" s="340" t="s">
        <v>4501</v>
      </c>
      <c r="D1685" s="340" t="s">
        <v>1590</v>
      </c>
      <c r="E1685" s="349" t="str">
        <f>HYPERLINK(Table20[[#This Row],[Map Link]],Table20[[#This Row],[Map Text]])</f>
        <v>Open Map</v>
      </c>
      <c r="F1685" s="340" t="s">
        <v>212</v>
      </c>
      <c r="G1685" s="340" t="s">
        <v>213</v>
      </c>
      <c r="H1685" s="340">
        <v>49.233145</v>
      </c>
      <c r="I1685" s="340">
        <v>-121.951256</v>
      </c>
      <c r="J1685" s="340" t="s">
        <v>1591</v>
      </c>
      <c r="K1685" s="340" t="s">
        <v>4502</v>
      </c>
      <c r="L1685" s="348" t="s">
        <v>181</v>
      </c>
      <c r="M1685" s="340"/>
      <c r="N1685" s="340"/>
      <c r="O1685" s="340"/>
    </row>
    <row r="1686" spans="2:15" x14ac:dyDescent="0.25">
      <c r="B1686" s="340">
        <v>39101</v>
      </c>
      <c r="C1686" s="340" t="s">
        <v>4503</v>
      </c>
      <c r="D1686" s="340" t="s">
        <v>1597</v>
      </c>
      <c r="E1686" s="349" t="str">
        <f>HYPERLINK(Table20[[#This Row],[Map Link]],Table20[[#This Row],[Map Text]])</f>
        <v>Open Map</v>
      </c>
      <c r="F1686" s="340" t="s">
        <v>212</v>
      </c>
      <c r="G1686" s="340" t="s">
        <v>213</v>
      </c>
      <c r="H1686" s="340">
        <v>49.433140000000002</v>
      </c>
      <c r="I1686" s="340">
        <v>-122.517945</v>
      </c>
      <c r="J1686" s="340" t="s">
        <v>1591</v>
      </c>
      <c r="K1686" s="340" t="s">
        <v>4504</v>
      </c>
      <c r="L1686" s="348" t="s">
        <v>103</v>
      </c>
      <c r="M1686" s="340"/>
      <c r="N1686" s="340"/>
      <c r="O1686" s="340"/>
    </row>
    <row r="1687" spans="2:15" x14ac:dyDescent="0.25">
      <c r="B1687" s="340">
        <v>65021</v>
      </c>
      <c r="C1687" s="340" t="s">
        <v>4505</v>
      </c>
      <c r="D1687" s="340" t="s">
        <v>1590</v>
      </c>
      <c r="E1687" s="349" t="str">
        <f>HYPERLINK(Table20[[#This Row],[Map Link]],Table20[[#This Row],[Map Text]])</f>
        <v>Open Map</v>
      </c>
      <c r="F1687" s="340" t="s">
        <v>212</v>
      </c>
      <c r="G1687" s="340" t="s">
        <v>213</v>
      </c>
      <c r="H1687" s="340">
        <v>49.166477</v>
      </c>
      <c r="I1687" s="340">
        <v>-122.05125700000001</v>
      </c>
      <c r="J1687" s="340" t="s">
        <v>1591</v>
      </c>
      <c r="K1687" s="340" t="s">
        <v>4506</v>
      </c>
      <c r="L1687" s="348" t="s">
        <v>181</v>
      </c>
      <c r="M1687" s="340"/>
      <c r="N1687" s="340"/>
      <c r="O1687" s="340"/>
    </row>
    <row r="1688" spans="2:15" x14ac:dyDescent="0.25">
      <c r="B1688" s="340">
        <v>64633</v>
      </c>
      <c r="C1688" s="340" t="s">
        <v>4507</v>
      </c>
      <c r="D1688" s="340" t="s">
        <v>1590</v>
      </c>
      <c r="E1688" s="349" t="str">
        <f>HYPERLINK(Table20[[#This Row],[Map Link]],Table20[[#This Row],[Map Text]])</f>
        <v>Open Map</v>
      </c>
      <c r="F1688" s="340" t="s">
        <v>212</v>
      </c>
      <c r="G1688" s="340" t="s">
        <v>213</v>
      </c>
      <c r="H1688" s="340">
        <v>49.133144999999999</v>
      </c>
      <c r="I1688" s="340">
        <v>-121.934586</v>
      </c>
      <c r="J1688" s="340" t="s">
        <v>1591</v>
      </c>
      <c r="K1688" s="340" t="s">
        <v>4508</v>
      </c>
      <c r="L1688" s="348" t="s">
        <v>181</v>
      </c>
      <c r="M1688" s="340"/>
      <c r="N1688" s="340"/>
      <c r="O1688" s="340"/>
    </row>
    <row r="1689" spans="2:15" x14ac:dyDescent="0.25">
      <c r="B1689" s="340">
        <v>34879</v>
      </c>
      <c r="C1689" s="340" t="s">
        <v>363</v>
      </c>
      <c r="D1689" s="340" t="s">
        <v>1036</v>
      </c>
      <c r="E1689" s="349" t="str">
        <f>HYPERLINK(Table20[[#This Row],[Map Link]],Table20[[#This Row],[Map Text]])</f>
        <v>Open Map</v>
      </c>
      <c r="F1689" s="340" t="s">
        <v>212</v>
      </c>
      <c r="G1689" s="340" t="s">
        <v>213</v>
      </c>
      <c r="H1689" s="340">
        <v>49.5625</v>
      </c>
      <c r="I1689" s="340">
        <v>-121.430556</v>
      </c>
      <c r="J1689" s="340" t="s">
        <v>1591</v>
      </c>
      <c r="K1689" s="340" t="s">
        <v>4509</v>
      </c>
      <c r="L1689" s="348" t="s">
        <v>103</v>
      </c>
      <c r="M1689" s="340"/>
      <c r="N1689" s="340"/>
      <c r="O1689" s="340"/>
    </row>
    <row r="1690" spans="2:15" x14ac:dyDescent="0.25">
      <c r="B1690" s="340">
        <v>64658</v>
      </c>
      <c r="C1690" s="340" t="s">
        <v>4510</v>
      </c>
      <c r="D1690" s="340" t="s">
        <v>1590</v>
      </c>
      <c r="E1690" s="349" t="str">
        <f>HYPERLINK(Table20[[#This Row],[Map Link]],Table20[[#This Row],[Map Text]])</f>
        <v>Open Map</v>
      </c>
      <c r="F1690" s="340" t="s">
        <v>212</v>
      </c>
      <c r="G1690" s="340" t="s">
        <v>213</v>
      </c>
      <c r="H1690" s="340">
        <v>49.566485999999998</v>
      </c>
      <c r="I1690" s="340">
        <v>-121.401247</v>
      </c>
      <c r="J1690" s="340" t="s">
        <v>1591</v>
      </c>
      <c r="K1690" s="340" t="s">
        <v>4511</v>
      </c>
      <c r="L1690" s="348" t="s">
        <v>181</v>
      </c>
      <c r="M1690" s="340"/>
      <c r="N1690" s="340"/>
      <c r="O1690" s="340"/>
    </row>
    <row r="1691" spans="2:15" x14ac:dyDescent="0.25">
      <c r="B1691" s="340">
        <v>65786</v>
      </c>
      <c r="C1691" s="340" t="s">
        <v>4512</v>
      </c>
      <c r="D1691" s="340" t="s">
        <v>1590</v>
      </c>
      <c r="E1691" s="349" t="str">
        <f>HYPERLINK(Table20[[#This Row],[Map Link]],Table20[[#This Row],[Map Text]])</f>
        <v>Open Map</v>
      </c>
      <c r="F1691" s="340" t="s">
        <v>212</v>
      </c>
      <c r="G1691" s="340" t="s">
        <v>213</v>
      </c>
      <c r="H1691" s="340">
        <v>49.566485999999998</v>
      </c>
      <c r="I1691" s="340">
        <v>-121.401247</v>
      </c>
      <c r="J1691" s="340" t="s">
        <v>1591</v>
      </c>
      <c r="K1691" s="340" t="s">
        <v>4513</v>
      </c>
      <c r="L1691" s="348" t="s">
        <v>181</v>
      </c>
      <c r="M1691" s="340"/>
      <c r="N1691" s="340"/>
      <c r="O1691" s="340"/>
    </row>
    <row r="1692" spans="2:15" x14ac:dyDescent="0.25">
      <c r="B1692" s="340">
        <v>64656</v>
      </c>
      <c r="C1692" s="340" t="s">
        <v>4514</v>
      </c>
      <c r="D1692" s="340" t="s">
        <v>1590</v>
      </c>
      <c r="E1692" s="349" t="str">
        <f>HYPERLINK(Table20[[#This Row],[Map Link]],Table20[[#This Row],[Map Text]])</f>
        <v>Open Map</v>
      </c>
      <c r="F1692" s="340" t="s">
        <v>212</v>
      </c>
      <c r="G1692" s="340" t="s">
        <v>213</v>
      </c>
      <c r="H1692" s="340">
        <v>49.566485999999998</v>
      </c>
      <c r="I1692" s="340">
        <v>-121.401247</v>
      </c>
      <c r="J1692" s="340" t="s">
        <v>1591</v>
      </c>
      <c r="K1692" s="340" t="s">
        <v>4515</v>
      </c>
      <c r="L1692" s="348" t="s">
        <v>181</v>
      </c>
      <c r="M1692" s="340"/>
      <c r="N1692" s="340"/>
      <c r="O1692" s="340"/>
    </row>
    <row r="1693" spans="2:15" x14ac:dyDescent="0.25">
      <c r="B1693" s="340">
        <v>64659</v>
      </c>
      <c r="C1693" s="340" t="s">
        <v>4516</v>
      </c>
      <c r="D1693" s="340" t="s">
        <v>1590</v>
      </c>
      <c r="E1693" s="349" t="str">
        <f>HYPERLINK(Table20[[#This Row],[Map Link]],Table20[[#This Row],[Map Text]])</f>
        <v>Open Map</v>
      </c>
      <c r="F1693" s="340" t="s">
        <v>212</v>
      </c>
      <c r="G1693" s="340" t="s">
        <v>213</v>
      </c>
      <c r="H1693" s="340">
        <v>49.583153000000003</v>
      </c>
      <c r="I1693" s="340">
        <v>-121.401247</v>
      </c>
      <c r="J1693" s="340" t="s">
        <v>1591</v>
      </c>
      <c r="K1693" s="340" t="s">
        <v>4517</v>
      </c>
      <c r="L1693" s="348" t="s">
        <v>181</v>
      </c>
      <c r="M1693" s="340"/>
      <c r="N1693" s="340"/>
      <c r="O1693" s="340"/>
    </row>
    <row r="1694" spans="2:15" x14ac:dyDescent="0.25">
      <c r="B1694" s="340">
        <v>64662</v>
      </c>
      <c r="C1694" s="340" t="s">
        <v>4518</v>
      </c>
      <c r="D1694" s="340" t="s">
        <v>1590</v>
      </c>
      <c r="E1694" s="349" t="str">
        <f>HYPERLINK(Table20[[#This Row],[Map Link]],Table20[[#This Row],[Map Text]])</f>
        <v>Open Map</v>
      </c>
      <c r="F1694" s="340" t="s">
        <v>212</v>
      </c>
      <c r="G1694" s="340" t="s">
        <v>213</v>
      </c>
      <c r="H1694" s="340">
        <v>49.583153000000003</v>
      </c>
      <c r="I1694" s="340">
        <v>-121.401247</v>
      </c>
      <c r="J1694" s="340" t="s">
        <v>1591</v>
      </c>
      <c r="K1694" s="340" t="s">
        <v>4519</v>
      </c>
      <c r="L1694" s="348" t="s">
        <v>181</v>
      </c>
      <c r="M1694" s="340"/>
      <c r="N1694" s="340"/>
      <c r="O1694" s="340"/>
    </row>
    <row r="1695" spans="2:15" x14ac:dyDescent="0.25">
      <c r="B1695" s="340">
        <v>64657</v>
      </c>
      <c r="C1695" s="340" t="s">
        <v>4520</v>
      </c>
      <c r="D1695" s="340" t="s">
        <v>1590</v>
      </c>
      <c r="E1695" s="349" t="str">
        <f>HYPERLINK(Table20[[#This Row],[Map Link]],Table20[[#This Row],[Map Text]])</f>
        <v>Open Map</v>
      </c>
      <c r="F1695" s="340" t="s">
        <v>212</v>
      </c>
      <c r="G1695" s="340" t="s">
        <v>213</v>
      </c>
      <c r="H1695" s="340">
        <v>49.599818999999997</v>
      </c>
      <c r="I1695" s="340">
        <v>-121.41791499999999</v>
      </c>
      <c r="J1695" s="340" t="s">
        <v>1591</v>
      </c>
      <c r="K1695" s="340" t="s">
        <v>4521</v>
      </c>
      <c r="L1695" s="348" t="s">
        <v>181</v>
      </c>
      <c r="M1695" s="340"/>
      <c r="N1695" s="340"/>
      <c r="O1695" s="340"/>
    </row>
    <row r="1696" spans="2:15" x14ac:dyDescent="0.25">
      <c r="B1696" s="340">
        <v>64660</v>
      </c>
      <c r="C1696" s="340" t="s">
        <v>4522</v>
      </c>
      <c r="D1696" s="340" t="s">
        <v>1590</v>
      </c>
      <c r="E1696" s="349" t="str">
        <f>HYPERLINK(Table20[[#This Row],[Map Link]],Table20[[#This Row],[Map Text]])</f>
        <v>Open Map</v>
      </c>
      <c r="F1696" s="340" t="s">
        <v>212</v>
      </c>
      <c r="G1696" s="340" t="s">
        <v>213</v>
      </c>
      <c r="H1696" s="340">
        <v>49.599818999999997</v>
      </c>
      <c r="I1696" s="340">
        <v>-121.41791499999999</v>
      </c>
      <c r="J1696" s="340" t="s">
        <v>1591</v>
      </c>
      <c r="K1696" s="340" t="s">
        <v>4523</v>
      </c>
      <c r="L1696" s="348" t="s">
        <v>181</v>
      </c>
      <c r="M1696" s="340"/>
      <c r="N1696" s="340"/>
      <c r="O1696" s="340"/>
    </row>
    <row r="1697" spans="2:15" x14ac:dyDescent="0.25">
      <c r="B1697" s="340">
        <v>64663</v>
      </c>
      <c r="C1697" s="340" t="s">
        <v>4524</v>
      </c>
      <c r="D1697" s="340" t="s">
        <v>1590</v>
      </c>
      <c r="E1697" s="349" t="str">
        <f>HYPERLINK(Table20[[#This Row],[Map Link]],Table20[[#This Row],[Map Text]])</f>
        <v>Open Map</v>
      </c>
      <c r="F1697" s="340" t="s">
        <v>212</v>
      </c>
      <c r="G1697" s="340" t="s">
        <v>213</v>
      </c>
      <c r="H1697" s="340">
        <v>49.599818999999997</v>
      </c>
      <c r="I1697" s="340">
        <v>-121.41791499999999</v>
      </c>
      <c r="J1697" s="340" t="s">
        <v>1591</v>
      </c>
      <c r="K1697" s="340" t="s">
        <v>4525</v>
      </c>
      <c r="L1697" s="348" t="s">
        <v>181</v>
      </c>
      <c r="M1697" s="340"/>
      <c r="N1697" s="340"/>
      <c r="O1697" s="340"/>
    </row>
    <row r="1698" spans="2:15" x14ac:dyDescent="0.25">
      <c r="B1698" s="340">
        <v>64631</v>
      </c>
      <c r="C1698" s="340" t="s">
        <v>4526</v>
      </c>
      <c r="D1698" s="340" t="s">
        <v>1590</v>
      </c>
      <c r="E1698" s="349" t="str">
        <f>HYPERLINK(Table20[[#This Row],[Map Link]],Table20[[#This Row],[Map Text]])</f>
        <v>Open Map</v>
      </c>
      <c r="F1698" s="340" t="s">
        <v>212</v>
      </c>
      <c r="G1698" s="340" t="s">
        <v>213</v>
      </c>
      <c r="H1698" s="340">
        <v>49.566485999999998</v>
      </c>
      <c r="I1698" s="340">
        <v>-121.43458099999999</v>
      </c>
      <c r="J1698" s="340" t="s">
        <v>1591</v>
      </c>
      <c r="K1698" s="340" t="s">
        <v>4527</v>
      </c>
      <c r="L1698" s="348" t="s">
        <v>181</v>
      </c>
      <c r="M1698" s="340"/>
      <c r="N1698" s="340"/>
      <c r="O1698" s="340"/>
    </row>
    <row r="1699" spans="2:15" x14ac:dyDescent="0.25">
      <c r="B1699" s="340">
        <v>24791</v>
      </c>
      <c r="C1699" s="340" t="s">
        <v>232</v>
      </c>
      <c r="D1699" s="340" t="s">
        <v>1036</v>
      </c>
      <c r="E1699" s="349" t="str">
        <f>HYPERLINK(Table20[[#This Row],[Map Link]],Table20[[#This Row],[Map Text]])</f>
        <v>Open Map</v>
      </c>
      <c r="F1699" s="340" t="s">
        <v>212</v>
      </c>
      <c r="G1699" s="340" t="s">
        <v>213</v>
      </c>
      <c r="H1699" s="340">
        <v>49.083143999999997</v>
      </c>
      <c r="I1699" s="340">
        <v>-122.051255</v>
      </c>
      <c r="J1699" s="340" t="s">
        <v>1591</v>
      </c>
      <c r="K1699" s="340" t="s">
        <v>4528</v>
      </c>
      <c r="L1699" s="348" t="s">
        <v>103</v>
      </c>
      <c r="M1699" s="340"/>
      <c r="N1699" s="340"/>
      <c r="O1699" s="340"/>
    </row>
    <row r="1700" spans="2:15" x14ac:dyDescent="0.25">
      <c r="B1700" s="340">
        <v>65099</v>
      </c>
      <c r="C1700" s="340" t="s">
        <v>4529</v>
      </c>
      <c r="D1700" s="340" t="s">
        <v>1590</v>
      </c>
      <c r="E1700" s="349" t="str">
        <f>HYPERLINK(Table20[[#This Row],[Map Link]],Table20[[#This Row],[Map Text]])</f>
        <v>Open Map</v>
      </c>
      <c r="F1700" s="340" t="s">
        <v>212</v>
      </c>
      <c r="G1700" s="340" t="s">
        <v>213</v>
      </c>
      <c r="H1700" s="340">
        <v>49.74982</v>
      </c>
      <c r="I1700" s="340">
        <v>-121.417919</v>
      </c>
      <c r="J1700" s="340" t="s">
        <v>1591</v>
      </c>
      <c r="K1700" s="340" t="s">
        <v>4530</v>
      </c>
      <c r="L1700" s="348" t="s">
        <v>181</v>
      </c>
      <c r="M1700" s="340"/>
      <c r="N1700" s="340"/>
      <c r="O1700" s="340"/>
    </row>
    <row r="1701" spans="2:15" x14ac:dyDescent="0.25">
      <c r="B1701" s="340">
        <v>65098</v>
      </c>
      <c r="C1701" s="340" t="s">
        <v>4531</v>
      </c>
      <c r="D1701" s="340" t="s">
        <v>1590</v>
      </c>
      <c r="E1701" s="349" t="str">
        <f>HYPERLINK(Table20[[#This Row],[Map Link]],Table20[[#This Row],[Map Text]])</f>
        <v>Open Map</v>
      </c>
      <c r="F1701" s="340" t="s">
        <v>212</v>
      </c>
      <c r="G1701" s="340" t="s">
        <v>213</v>
      </c>
      <c r="H1701" s="340">
        <v>49.74982</v>
      </c>
      <c r="I1701" s="340">
        <v>-121.401251</v>
      </c>
      <c r="J1701" s="340" t="s">
        <v>1591</v>
      </c>
      <c r="K1701" s="340" t="s">
        <v>4532</v>
      </c>
      <c r="L1701" s="348" t="s">
        <v>181</v>
      </c>
      <c r="M1701" s="340"/>
      <c r="N1701" s="340"/>
      <c r="O1701" s="340"/>
    </row>
    <row r="1702" spans="2:15" x14ac:dyDescent="0.25">
      <c r="B1702" s="340">
        <v>65016</v>
      </c>
      <c r="C1702" s="340" t="s">
        <v>4533</v>
      </c>
      <c r="D1702" s="340" t="s">
        <v>1590</v>
      </c>
      <c r="E1702" s="349" t="str">
        <f>HYPERLINK(Table20[[#This Row],[Map Link]],Table20[[#This Row],[Map Text]])</f>
        <v>Open Map</v>
      </c>
      <c r="F1702" s="340" t="s">
        <v>212</v>
      </c>
      <c r="G1702" s="340" t="s">
        <v>213</v>
      </c>
      <c r="H1702" s="340">
        <v>49.183143999999999</v>
      </c>
      <c r="I1702" s="340">
        <v>-122.03458999999999</v>
      </c>
      <c r="J1702" s="340" t="s">
        <v>1591</v>
      </c>
      <c r="K1702" s="340" t="s">
        <v>4534</v>
      </c>
      <c r="L1702" s="348" t="s">
        <v>181</v>
      </c>
      <c r="M1702" s="340"/>
      <c r="N1702" s="340"/>
      <c r="O1702" s="340"/>
    </row>
    <row r="1703" spans="2:15" x14ac:dyDescent="0.25">
      <c r="B1703" s="340">
        <v>65556</v>
      </c>
      <c r="C1703" s="340" t="s">
        <v>4535</v>
      </c>
      <c r="D1703" s="340" t="s">
        <v>1590</v>
      </c>
      <c r="E1703" s="349" t="str">
        <f>HYPERLINK(Table20[[#This Row],[Map Link]],Table20[[#This Row],[Map Text]])</f>
        <v>Open Map</v>
      </c>
      <c r="F1703" s="340" t="s">
        <v>367</v>
      </c>
      <c r="G1703" s="340" t="s">
        <v>169</v>
      </c>
      <c r="H1703" s="340">
        <v>50.233164000000002</v>
      </c>
      <c r="I1703" s="340">
        <v>-120.61790499999999</v>
      </c>
      <c r="J1703" s="340" t="s">
        <v>1591</v>
      </c>
      <c r="K1703" s="340" t="s">
        <v>4536</v>
      </c>
      <c r="L1703" s="348" t="s">
        <v>181</v>
      </c>
      <c r="M1703" s="340"/>
      <c r="N1703" s="340"/>
      <c r="O1703" s="340"/>
    </row>
    <row r="1704" spans="2:15" x14ac:dyDescent="0.25">
      <c r="B1704" s="340">
        <v>65561</v>
      </c>
      <c r="C1704" s="340" t="s">
        <v>4537</v>
      </c>
      <c r="D1704" s="340" t="s">
        <v>1590</v>
      </c>
      <c r="E1704" s="349" t="str">
        <f>HYPERLINK(Table20[[#This Row],[Map Link]],Table20[[#This Row],[Map Text]])</f>
        <v>Open Map</v>
      </c>
      <c r="F1704" s="340" t="s">
        <v>367</v>
      </c>
      <c r="G1704" s="340" t="s">
        <v>169</v>
      </c>
      <c r="H1704" s="340">
        <v>50.183163</v>
      </c>
      <c r="I1704" s="340">
        <v>-120.667906</v>
      </c>
      <c r="J1704" s="340" t="s">
        <v>1591</v>
      </c>
      <c r="K1704" s="340" t="s">
        <v>4538</v>
      </c>
      <c r="L1704" s="348" t="s">
        <v>181</v>
      </c>
      <c r="M1704" s="340"/>
      <c r="N1704" s="340"/>
      <c r="O1704" s="340"/>
    </row>
    <row r="1705" spans="2:15" x14ac:dyDescent="0.25">
      <c r="B1705" s="340">
        <v>65560</v>
      </c>
      <c r="C1705" s="340" t="s">
        <v>4539</v>
      </c>
      <c r="D1705" s="340" t="s">
        <v>1590</v>
      </c>
      <c r="E1705" s="349" t="str">
        <f>HYPERLINK(Table20[[#This Row],[Map Link]],Table20[[#This Row],[Map Text]])</f>
        <v>Open Map</v>
      </c>
      <c r="F1705" s="340" t="s">
        <v>367</v>
      </c>
      <c r="G1705" s="340" t="s">
        <v>169</v>
      </c>
      <c r="H1705" s="340">
        <v>50.216496999999997</v>
      </c>
      <c r="I1705" s="340">
        <v>-120.61790499999999</v>
      </c>
      <c r="J1705" s="340" t="s">
        <v>1591</v>
      </c>
      <c r="K1705" s="340" t="s">
        <v>4540</v>
      </c>
      <c r="L1705" s="348" t="s">
        <v>181</v>
      </c>
      <c r="M1705" s="340"/>
      <c r="N1705" s="340"/>
      <c r="O1705" s="340"/>
    </row>
    <row r="1706" spans="2:15" x14ac:dyDescent="0.25">
      <c r="B1706" s="340">
        <v>495</v>
      </c>
      <c r="C1706" s="340" t="s">
        <v>132</v>
      </c>
      <c r="D1706" s="340" t="s">
        <v>1036</v>
      </c>
      <c r="E1706" s="349" t="str">
        <f>HYPERLINK(Table20[[#This Row],[Map Link]],Table20[[#This Row],[Map Text]])</f>
        <v>Open Map</v>
      </c>
      <c r="F1706" s="340" t="s">
        <v>118</v>
      </c>
      <c r="G1706" s="340" t="s">
        <v>101</v>
      </c>
      <c r="H1706" s="340">
        <v>49.733333000000002</v>
      </c>
      <c r="I1706" s="340">
        <v>-116.91111100000001</v>
      </c>
      <c r="J1706" s="340" t="s">
        <v>1591</v>
      </c>
      <c r="K1706" s="340" t="s">
        <v>4541</v>
      </c>
      <c r="L1706" s="348" t="s">
        <v>103</v>
      </c>
      <c r="M1706" s="340"/>
      <c r="N1706" s="340"/>
      <c r="O1706" s="340"/>
    </row>
    <row r="1707" spans="2:15" x14ac:dyDescent="0.25">
      <c r="B1707" s="340">
        <v>1011</v>
      </c>
      <c r="C1707" s="340" t="s">
        <v>4542</v>
      </c>
      <c r="D1707" s="340" t="s">
        <v>1597</v>
      </c>
      <c r="E1707" s="349" t="str">
        <f>HYPERLINK(Table20[[#This Row],[Map Link]],Table20[[#This Row],[Map Text]])</f>
        <v>Open Map</v>
      </c>
      <c r="F1707" s="340" t="s">
        <v>118</v>
      </c>
      <c r="G1707" s="340" t="s">
        <v>101</v>
      </c>
      <c r="H1707" s="340">
        <v>49.122089000000003</v>
      </c>
      <c r="I1707" s="340">
        <v>-116.52191000000001</v>
      </c>
      <c r="J1707" s="340" t="s">
        <v>1591</v>
      </c>
      <c r="K1707" s="340" t="s">
        <v>4543</v>
      </c>
      <c r="L1707" s="348" t="s">
        <v>103</v>
      </c>
      <c r="M1707" s="340"/>
      <c r="N1707" s="340"/>
      <c r="O1707" s="340"/>
    </row>
    <row r="1708" spans="2:15" x14ac:dyDescent="0.25">
      <c r="B1708" s="340">
        <v>2131</v>
      </c>
      <c r="C1708" s="340" t="s">
        <v>1011</v>
      </c>
      <c r="D1708" s="340" t="s">
        <v>1036</v>
      </c>
      <c r="E1708" s="349" t="str">
        <f>HYPERLINK(Table20[[#This Row],[Map Link]],Table20[[#This Row],[Map Text]])</f>
        <v>Open Map</v>
      </c>
      <c r="F1708" s="340" t="s">
        <v>118</v>
      </c>
      <c r="G1708" s="340" t="s">
        <v>101</v>
      </c>
      <c r="H1708" s="340">
        <v>49.649858999999999</v>
      </c>
      <c r="I1708" s="340">
        <v>-117.53445600000001</v>
      </c>
      <c r="J1708" s="340" t="s">
        <v>1591</v>
      </c>
      <c r="K1708" s="340" t="s">
        <v>4544</v>
      </c>
      <c r="L1708" s="348" t="s">
        <v>103</v>
      </c>
      <c r="M1708" s="340"/>
      <c r="N1708" s="340"/>
      <c r="O1708" s="340"/>
    </row>
    <row r="1709" spans="2:15" x14ac:dyDescent="0.25">
      <c r="B1709" s="340">
        <v>2134</v>
      </c>
      <c r="C1709" s="340" t="s">
        <v>4545</v>
      </c>
      <c r="D1709" s="340" t="s">
        <v>1597</v>
      </c>
      <c r="E1709" s="349" t="str">
        <f>HYPERLINK(Table20[[#This Row],[Map Link]],Table20[[#This Row],[Map Text]])</f>
        <v>Open Map</v>
      </c>
      <c r="F1709" s="340" t="s">
        <v>118</v>
      </c>
      <c r="G1709" s="340" t="s">
        <v>101</v>
      </c>
      <c r="H1709" s="340">
        <v>49.783188000000003</v>
      </c>
      <c r="I1709" s="340">
        <v>-118.08447700000001</v>
      </c>
      <c r="J1709" s="340" t="s">
        <v>1591</v>
      </c>
      <c r="K1709" s="340" t="s">
        <v>4546</v>
      </c>
      <c r="L1709" s="348" t="s">
        <v>103</v>
      </c>
      <c r="M1709" s="340"/>
      <c r="N1709" s="340"/>
      <c r="O1709" s="340"/>
    </row>
    <row r="1710" spans="2:15" x14ac:dyDescent="0.25">
      <c r="B1710" s="340">
        <v>9185</v>
      </c>
      <c r="C1710" s="340" t="s">
        <v>963</v>
      </c>
      <c r="D1710" s="340" t="s">
        <v>1036</v>
      </c>
      <c r="E1710" s="349" t="str">
        <f>HYPERLINK(Table20[[#This Row],[Map Link]],Table20[[#This Row],[Map Text]])</f>
        <v>Open Map</v>
      </c>
      <c r="F1710" s="340" t="s">
        <v>118</v>
      </c>
      <c r="G1710" s="340" t="s">
        <v>101</v>
      </c>
      <c r="H1710" s="340">
        <v>50.166535000000003</v>
      </c>
      <c r="I1710" s="340">
        <v>-116.91777999999999</v>
      </c>
      <c r="J1710" s="340" t="s">
        <v>1591</v>
      </c>
      <c r="K1710" s="340" t="s">
        <v>4547</v>
      </c>
      <c r="L1710" s="348" t="s">
        <v>103</v>
      </c>
      <c r="M1710" s="340"/>
      <c r="N1710" s="340"/>
      <c r="O1710" s="340"/>
    </row>
    <row r="1711" spans="2:15" x14ac:dyDescent="0.25">
      <c r="B1711" s="340">
        <v>9239</v>
      </c>
      <c r="C1711" s="340" t="s">
        <v>1007</v>
      </c>
      <c r="D1711" s="340" t="s">
        <v>1036</v>
      </c>
      <c r="E1711" s="349" t="str">
        <f>HYPERLINK(Table20[[#This Row],[Map Link]],Table20[[#This Row],[Map Text]])</f>
        <v>Open Map</v>
      </c>
      <c r="F1711" s="340" t="s">
        <v>118</v>
      </c>
      <c r="G1711" s="340" t="s">
        <v>101</v>
      </c>
      <c r="H1711" s="340">
        <v>49.133201</v>
      </c>
      <c r="I1711" s="340">
        <v>-116.451075</v>
      </c>
      <c r="J1711" s="340" t="s">
        <v>1591</v>
      </c>
      <c r="K1711" s="340" t="s">
        <v>4548</v>
      </c>
      <c r="L1711" s="348" t="s">
        <v>103</v>
      </c>
      <c r="M1711" s="340"/>
      <c r="N1711" s="340"/>
      <c r="O1711" s="340"/>
    </row>
    <row r="1712" spans="2:15" x14ac:dyDescent="0.25">
      <c r="B1712" s="340">
        <v>39883</v>
      </c>
      <c r="C1712" s="340" t="s">
        <v>4549</v>
      </c>
      <c r="D1712" s="340" t="s">
        <v>1597</v>
      </c>
      <c r="E1712" s="349" t="str">
        <f>HYPERLINK(Table20[[#This Row],[Map Link]],Table20[[#This Row],[Map Text]])</f>
        <v>Open Map</v>
      </c>
      <c r="F1712" s="340" t="s">
        <v>118</v>
      </c>
      <c r="G1712" s="340" t="s">
        <v>101</v>
      </c>
      <c r="H1712" s="340">
        <v>50.128610999999999</v>
      </c>
      <c r="I1712" s="340">
        <v>-117.904167</v>
      </c>
      <c r="J1712" s="340" t="s">
        <v>1591</v>
      </c>
      <c r="K1712" s="340" t="s">
        <v>4550</v>
      </c>
      <c r="L1712" s="348" t="s">
        <v>103</v>
      </c>
      <c r="M1712" s="340"/>
      <c r="N1712" s="340"/>
      <c r="O1712" s="340"/>
    </row>
    <row r="1713" spans="2:15" x14ac:dyDescent="0.25">
      <c r="B1713" s="340">
        <v>39855</v>
      </c>
      <c r="C1713" s="340" t="s">
        <v>4551</v>
      </c>
      <c r="D1713" s="340" t="s">
        <v>1597</v>
      </c>
      <c r="E1713" s="349" t="str">
        <f>HYPERLINK(Table20[[#This Row],[Map Link]],Table20[[#This Row],[Map Text]])</f>
        <v>Open Map</v>
      </c>
      <c r="F1713" s="340" t="s">
        <v>397</v>
      </c>
      <c r="G1713" s="340" t="s">
        <v>169</v>
      </c>
      <c r="H1713" s="340">
        <v>50.710973000000003</v>
      </c>
      <c r="I1713" s="340">
        <v>-117.921994</v>
      </c>
      <c r="J1713" s="340" t="s">
        <v>1591</v>
      </c>
      <c r="K1713" s="340" t="s">
        <v>4552</v>
      </c>
      <c r="L1713" s="348" t="s">
        <v>103</v>
      </c>
      <c r="M1713" s="340"/>
      <c r="N1713" s="340"/>
      <c r="O1713" s="340"/>
    </row>
    <row r="1714" spans="2:15" x14ac:dyDescent="0.25">
      <c r="B1714" s="340">
        <v>9817</v>
      </c>
      <c r="C1714" s="340" t="s">
        <v>4553</v>
      </c>
      <c r="D1714" s="340" t="s">
        <v>1036</v>
      </c>
      <c r="E1714" s="349" t="str">
        <f>HYPERLINK(Table20[[#This Row],[Map Link]],Table20[[#This Row],[Map Text]])</f>
        <v>Open Map</v>
      </c>
      <c r="F1714" s="340" t="s">
        <v>100</v>
      </c>
      <c r="G1714" s="340" t="s">
        <v>101</v>
      </c>
      <c r="H1714" s="340">
        <v>50.515833000000001</v>
      </c>
      <c r="I1714" s="340">
        <v>-116.02805600000001</v>
      </c>
      <c r="J1714" s="340" t="s">
        <v>1591</v>
      </c>
      <c r="K1714" s="340" t="s">
        <v>4554</v>
      </c>
      <c r="L1714" s="348" t="s">
        <v>103</v>
      </c>
      <c r="M1714" s="340"/>
      <c r="N1714" s="340"/>
      <c r="O1714" s="340"/>
    </row>
    <row r="1715" spans="2:15" x14ac:dyDescent="0.25">
      <c r="B1715" s="340">
        <v>10991</v>
      </c>
      <c r="C1715" s="340" t="s">
        <v>4555</v>
      </c>
      <c r="D1715" s="340" t="s">
        <v>1597</v>
      </c>
      <c r="E1715" s="349" t="str">
        <f>HYPERLINK(Table20[[#This Row],[Map Link]],Table20[[#This Row],[Map Text]])</f>
        <v>Open Map</v>
      </c>
      <c r="F1715" s="340" t="s">
        <v>100</v>
      </c>
      <c r="G1715" s="340" t="s">
        <v>101</v>
      </c>
      <c r="H1715" s="340">
        <v>49.499876999999998</v>
      </c>
      <c r="I1715" s="340">
        <v>-115.58438700000001</v>
      </c>
      <c r="J1715" s="340" t="s">
        <v>1591</v>
      </c>
      <c r="K1715" s="340" t="s">
        <v>4556</v>
      </c>
      <c r="L1715" s="348" t="s">
        <v>103</v>
      </c>
      <c r="M1715" s="340"/>
      <c r="N1715" s="340"/>
      <c r="O1715" s="340"/>
    </row>
    <row r="1716" spans="2:15" x14ac:dyDescent="0.25">
      <c r="B1716" s="340">
        <v>11038</v>
      </c>
      <c r="C1716" s="340" t="s">
        <v>127</v>
      </c>
      <c r="D1716" s="340" t="s">
        <v>1036</v>
      </c>
      <c r="E1716" s="349" t="str">
        <f>HYPERLINK(Table20[[#This Row],[Map Link]],Table20[[#This Row],[Map Text]])</f>
        <v>Open Map</v>
      </c>
      <c r="F1716" s="340" t="s">
        <v>118</v>
      </c>
      <c r="G1716" s="340" t="s">
        <v>101</v>
      </c>
      <c r="H1716" s="340">
        <v>49.625556000000003</v>
      </c>
      <c r="I1716" s="340">
        <v>-116.96250000000001</v>
      </c>
      <c r="J1716" s="340" t="s">
        <v>1591</v>
      </c>
      <c r="K1716" s="340" t="s">
        <v>4557</v>
      </c>
      <c r="L1716" s="348" t="s">
        <v>103</v>
      </c>
      <c r="M1716" s="340"/>
      <c r="N1716" s="340"/>
      <c r="O1716" s="340"/>
    </row>
    <row r="1717" spans="2:15" x14ac:dyDescent="0.25">
      <c r="B1717" s="340">
        <v>12509</v>
      </c>
      <c r="C1717" s="340" t="s">
        <v>105</v>
      </c>
      <c r="D1717" s="340" t="s">
        <v>1036</v>
      </c>
      <c r="E1717" s="349" t="str">
        <f>HYPERLINK(Table20[[#This Row],[Map Link]],Table20[[#This Row],[Map Text]])</f>
        <v>Open Map</v>
      </c>
      <c r="F1717" s="340" t="s">
        <v>100</v>
      </c>
      <c r="G1717" s="340" t="s">
        <v>101</v>
      </c>
      <c r="H1717" s="340">
        <v>49.233212000000002</v>
      </c>
      <c r="I1717" s="340">
        <v>-115.217702</v>
      </c>
      <c r="J1717" s="340" t="s">
        <v>1591</v>
      </c>
      <c r="K1717" s="340" t="s">
        <v>4558</v>
      </c>
      <c r="L1717" s="348" t="s">
        <v>103</v>
      </c>
      <c r="M1717" s="340"/>
      <c r="N1717" s="340"/>
      <c r="O1717" s="340"/>
    </row>
    <row r="1718" spans="2:15" x14ac:dyDescent="0.25">
      <c r="B1718" s="340">
        <v>54116</v>
      </c>
      <c r="C1718" s="340" t="s">
        <v>4559</v>
      </c>
      <c r="D1718" s="340" t="s">
        <v>1597</v>
      </c>
      <c r="E1718" s="349" t="str">
        <f>HYPERLINK(Table20[[#This Row],[Map Link]],Table20[[#This Row],[Map Text]])</f>
        <v>Open Map</v>
      </c>
      <c r="F1718" s="340" t="s">
        <v>118</v>
      </c>
      <c r="G1718" s="340" t="s">
        <v>101</v>
      </c>
      <c r="H1718" s="340">
        <v>49.483192000000003</v>
      </c>
      <c r="I1718" s="340">
        <v>-117.463616</v>
      </c>
      <c r="J1718" s="340" t="s">
        <v>1591</v>
      </c>
      <c r="K1718" s="340" t="s">
        <v>4560</v>
      </c>
      <c r="L1718" s="348" t="s">
        <v>103</v>
      </c>
      <c r="M1718" s="340"/>
      <c r="N1718" s="340"/>
      <c r="O1718" s="340"/>
    </row>
    <row r="1719" spans="2:15" x14ac:dyDescent="0.25">
      <c r="B1719" s="340">
        <v>2738</v>
      </c>
      <c r="C1719" s="340" t="s">
        <v>442</v>
      </c>
      <c r="D1719" s="340" t="s">
        <v>1597</v>
      </c>
      <c r="E1719" s="349" t="str">
        <f>HYPERLINK(Table20[[#This Row],[Map Link]],Table20[[#This Row],[Map Text]])</f>
        <v>Open Map</v>
      </c>
      <c r="F1719" s="340" t="s">
        <v>397</v>
      </c>
      <c r="G1719" s="340" t="s">
        <v>169</v>
      </c>
      <c r="H1719" s="340">
        <v>50.733196999999997</v>
      </c>
      <c r="I1719" s="340">
        <v>-117.734488</v>
      </c>
      <c r="J1719" s="340" t="s">
        <v>1591</v>
      </c>
      <c r="K1719" s="340" t="s">
        <v>4561</v>
      </c>
      <c r="L1719" s="348" t="s">
        <v>103</v>
      </c>
      <c r="M1719" s="340"/>
      <c r="N1719" s="340"/>
      <c r="O1719" s="340"/>
    </row>
    <row r="1720" spans="2:15" x14ac:dyDescent="0.25">
      <c r="B1720" s="340">
        <v>2792</v>
      </c>
      <c r="C1720" s="340" t="s">
        <v>4562</v>
      </c>
      <c r="D1720" s="340" t="s">
        <v>1036</v>
      </c>
      <c r="E1720" s="349" t="str">
        <f>HYPERLINK(Table20[[#This Row],[Map Link]],Table20[[#This Row],[Map Text]])</f>
        <v>Open Map</v>
      </c>
      <c r="F1720" s="340" t="s">
        <v>139</v>
      </c>
      <c r="G1720" s="340" t="s">
        <v>101</v>
      </c>
      <c r="H1720" s="340">
        <v>49.083190000000002</v>
      </c>
      <c r="I1720" s="340">
        <v>-117.584445</v>
      </c>
      <c r="J1720" s="340" t="s">
        <v>1591</v>
      </c>
      <c r="K1720" s="340" t="s">
        <v>4563</v>
      </c>
      <c r="L1720" s="348" t="s">
        <v>103</v>
      </c>
      <c r="M1720" s="340"/>
      <c r="N1720" s="340"/>
      <c r="O1720" s="340"/>
    </row>
    <row r="1721" spans="2:15" x14ac:dyDescent="0.25">
      <c r="B1721" s="340">
        <v>4324</v>
      </c>
      <c r="C1721" s="340" t="s">
        <v>4564</v>
      </c>
      <c r="D1721" s="340" t="s">
        <v>1036</v>
      </c>
      <c r="E1721" s="349" t="str">
        <f>HYPERLINK(Table20[[#This Row],[Map Link]],Table20[[#This Row],[Map Text]])</f>
        <v>Open Map</v>
      </c>
      <c r="F1721" s="340" t="s">
        <v>397</v>
      </c>
      <c r="G1721" s="340" t="s">
        <v>169</v>
      </c>
      <c r="H1721" s="340">
        <v>50.999861000000003</v>
      </c>
      <c r="I1721" s="340">
        <v>-118.217845</v>
      </c>
      <c r="J1721" s="340" t="s">
        <v>1591</v>
      </c>
      <c r="K1721" s="340" t="s">
        <v>4565</v>
      </c>
      <c r="L1721" s="348" t="s">
        <v>103</v>
      </c>
      <c r="M1721" s="340"/>
      <c r="N1721" s="340"/>
      <c r="O1721" s="340"/>
    </row>
    <row r="1722" spans="2:15" x14ac:dyDescent="0.25">
      <c r="B1722" s="340">
        <v>5085</v>
      </c>
      <c r="C1722" s="340" t="s">
        <v>967</v>
      </c>
      <c r="D1722" s="340" t="s">
        <v>1597</v>
      </c>
      <c r="E1722" s="349" t="str">
        <f>HYPERLINK(Table20[[#This Row],[Map Link]],Table20[[#This Row],[Map Text]])</f>
        <v>Open Map</v>
      </c>
      <c r="F1722" s="340" t="s">
        <v>118</v>
      </c>
      <c r="G1722" s="340" t="s">
        <v>101</v>
      </c>
      <c r="H1722" s="340">
        <v>50.033200999999998</v>
      </c>
      <c r="I1722" s="340">
        <v>-116.86777499999999</v>
      </c>
      <c r="J1722" s="340" t="s">
        <v>1591</v>
      </c>
      <c r="K1722" s="340" t="s">
        <v>4566</v>
      </c>
      <c r="L1722" s="348" t="s">
        <v>103</v>
      </c>
      <c r="M1722" s="340"/>
      <c r="N1722" s="340"/>
      <c r="O1722" s="340"/>
    </row>
    <row r="1723" spans="2:15" x14ac:dyDescent="0.25">
      <c r="B1723" s="340">
        <v>5727</v>
      </c>
      <c r="C1723" s="340" t="s">
        <v>431</v>
      </c>
      <c r="D1723" s="340" t="s">
        <v>1036</v>
      </c>
      <c r="E1723" s="349" t="str">
        <f>HYPERLINK(Table20[[#This Row],[Map Link]],Table20[[#This Row],[Map Text]])</f>
        <v>Open Map</v>
      </c>
      <c r="F1723" s="340" t="s">
        <v>397</v>
      </c>
      <c r="G1723" s="340" t="s">
        <v>169</v>
      </c>
      <c r="H1723" s="340">
        <v>51.433208999999998</v>
      </c>
      <c r="I1723" s="340">
        <v>-117.06781599999999</v>
      </c>
      <c r="J1723" s="340" t="s">
        <v>1591</v>
      </c>
      <c r="K1723" s="340" t="s">
        <v>4567</v>
      </c>
      <c r="L1723" s="348" t="s">
        <v>103</v>
      </c>
      <c r="M1723" s="340"/>
      <c r="N1723" s="340"/>
      <c r="O1723" s="340"/>
    </row>
    <row r="1724" spans="2:15" x14ac:dyDescent="0.25">
      <c r="B1724" s="340">
        <v>22269</v>
      </c>
      <c r="C1724" s="340" t="s">
        <v>4568</v>
      </c>
      <c r="D1724" s="340" t="s">
        <v>1036</v>
      </c>
      <c r="E1724" s="349" t="str">
        <f>HYPERLINK(Table20[[#This Row],[Map Link]],Table20[[#This Row],[Map Text]])</f>
        <v>Open Map</v>
      </c>
      <c r="F1724" s="340" t="s">
        <v>118</v>
      </c>
      <c r="G1724" s="340" t="s">
        <v>101</v>
      </c>
      <c r="H1724" s="340">
        <v>49.47486</v>
      </c>
      <c r="I1724" s="340">
        <v>-117.409448</v>
      </c>
      <c r="J1724" s="340" t="s">
        <v>1591</v>
      </c>
      <c r="K1724" s="340" t="s">
        <v>4569</v>
      </c>
      <c r="L1724" s="348" t="s">
        <v>103</v>
      </c>
      <c r="M1724" s="340"/>
      <c r="N1724" s="340"/>
      <c r="O1724" s="340"/>
    </row>
    <row r="1725" spans="2:15" x14ac:dyDescent="0.25">
      <c r="B1725" s="340">
        <v>5802</v>
      </c>
      <c r="C1725" s="340" t="s">
        <v>148</v>
      </c>
      <c r="D1725" s="340" t="s">
        <v>1036</v>
      </c>
      <c r="E1725" s="349" t="str">
        <f>HYPERLINK(Table20[[#This Row],[Map Link]],Table20[[#This Row],[Map Text]])</f>
        <v>Open Map</v>
      </c>
      <c r="F1725" s="340" t="s">
        <v>118</v>
      </c>
      <c r="G1725" s="340" t="s">
        <v>101</v>
      </c>
      <c r="H1725" s="340">
        <v>49.249856000000001</v>
      </c>
      <c r="I1725" s="340">
        <v>-117.667784</v>
      </c>
      <c r="J1725" s="340" t="s">
        <v>1591</v>
      </c>
      <c r="K1725" s="340" t="s">
        <v>4570</v>
      </c>
      <c r="L1725" s="348" t="s">
        <v>103</v>
      </c>
      <c r="M1725" s="340"/>
      <c r="N1725" s="340"/>
      <c r="O1725" s="340"/>
    </row>
    <row r="1726" spans="2:15" x14ac:dyDescent="0.25">
      <c r="B1726" s="340">
        <v>273</v>
      </c>
      <c r="C1726" s="340" t="s">
        <v>154</v>
      </c>
      <c r="D1726" s="340" t="s">
        <v>1036</v>
      </c>
      <c r="E1726" s="349" t="str">
        <f>HYPERLINK(Table20[[#This Row],[Map Link]],Table20[[#This Row],[Map Text]])</f>
        <v>Open Map</v>
      </c>
      <c r="F1726" s="340" t="s">
        <v>118</v>
      </c>
      <c r="G1726" s="340" t="s">
        <v>101</v>
      </c>
      <c r="H1726" s="340">
        <v>49.466526000000002</v>
      </c>
      <c r="I1726" s="340">
        <v>-117.48445</v>
      </c>
      <c r="J1726" s="340" t="s">
        <v>1591</v>
      </c>
      <c r="K1726" s="340" t="s">
        <v>4571</v>
      </c>
      <c r="L1726" s="348" t="s">
        <v>103</v>
      </c>
      <c r="M1726" s="340"/>
      <c r="N1726" s="340"/>
      <c r="O1726" s="340"/>
    </row>
    <row r="1727" spans="2:15" x14ac:dyDescent="0.25">
      <c r="B1727" s="340">
        <v>335</v>
      </c>
      <c r="C1727" s="340" t="s">
        <v>201</v>
      </c>
      <c r="D1727" s="340" t="s">
        <v>1036</v>
      </c>
      <c r="E1727" s="349" t="str">
        <f>HYPERLINK(Table20[[#This Row],[Map Link]],Table20[[#This Row],[Map Text]])</f>
        <v>Open Map</v>
      </c>
      <c r="F1727" s="340" t="s">
        <v>118</v>
      </c>
      <c r="G1727" s="340" t="s">
        <v>101</v>
      </c>
      <c r="H1727" s="340">
        <v>49.449866</v>
      </c>
      <c r="I1727" s="340">
        <v>-116.767759</v>
      </c>
      <c r="J1727" s="340" t="s">
        <v>1591</v>
      </c>
      <c r="K1727" s="340" t="s">
        <v>4572</v>
      </c>
      <c r="L1727" s="348" t="s">
        <v>103</v>
      </c>
      <c r="M1727" s="340"/>
      <c r="N1727" s="340"/>
      <c r="O1727" s="340"/>
    </row>
    <row r="1728" spans="2:15" x14ac:dyDescent="0.25">
      <c r="B1728" s="340">
        <v>594</v>
      </c>
      <c r="C1728" s="340" t="s">
        <v>4573</v>
      </c>
      <c r="D1728" s="340" t="s">
        <v>1036</v>
      </c>
      <c r="E1728" s="349" t="str">
        <f>HYPERLINK(Table20[[#This Row],[Map Link]],Table20[[#This Row],[Map Text]])</f>
        <v>Open Map</v>
      </c>
      <c r="F1728" s="340" t="s">
        <v>118</v>
      </c>
      <c r="G1728" s="340" t="s">
        <v>101</v>
      </c>
      <c r="H1728" s="340">
        <v>49.749861000000003</v>
      </c>
      <c r="I1728" s="340">
        <v>-117.451122</v>
      </c>
      <c r="J1728" s="340" t="s">
        <v>1591</v>
      </c>
      <c r="K1728" s="340" t="s">
        <v>4574</v>
      </c>
      <c r="L1728" s="348" t="s">
        <v>103</v>
      </c>
      <c r="M1728" s="340"/>
      <c r="N1728" s="340"/>
      <c r="O1728" s="340"/>
    </row>
    <row r="1729" spans="2:15" x14ac:dyDescent="0.25">
      <c r="B1729" s="340">
        <v>1094</v>
      </c>
      <c r="C1729" s="340" t="s">
        <v>157</v>
      </c>
      <c r="D1729" s="340" t="s">
        <v>1036</v>
      </c>
      <c r="E1729" s="349" t="str">
        <f>HYPERLINK(Table20[[#This Row],[Map Link]],Table20[[#This Row],[Map Text]])</f>
        <v>Open Map</v>
      </c>
      <c r="F1729" s="340" t="s">
        <v>118</v>
      </c>
      <c r="G1729" s="340" t="s">
        <v>101</v>
      </c>
      <c r="H1729" s="340">
        <v>49.323611</v>
      </c>
      <c r="I1729" s="340">
        <v>-117.644167</v>
      </c>
      <c r="J1729" s="340" t="s">
        <v>1591</v>
      </c>
      <c r="K1729" s="340" t="s">
        <v>4575</v>
      </c>
      <c r="L1729" s="348" t="s">
        <v>103</v>
      </c>
      <c r="M1729" s="340"/>
      <c r="N1729" s="340"/>
      <c r="O1729" s="340"/>
    </row>
    <row r="1730" spans="2:15" x14ac:dyDescent="0.25">
      <c r="B1730" s="340">
        <v>1096</v>
      </c>
      <c r="C1730" s="340" t="s">
        <v>438</v>
      </c>
      <c r="D1730" s="340" t="s">
        <v>1036</v>
      </c>
      <c r="E1730" s="349" t="str">
        <f>HYPERLINK(Table20[[#This Row],[Map Link]],Table20[[#This Row],[Map Text]])</f>
        <v>Open Map</v>
      </c>
      <c r="F1730" s="340" t="s">
        <v>100</v>
      </c>
      <c r="G1730" s="340" t="s">
        <v>101</v>
      </c>
      <c r="H1730" s="340">
        <v>50.833212000000003</v>
      </c>
      <c r="I1730" s="340">
        <v>-116.267774</v>
      </c>
      <c r="J1730" s="340" t="s">
        <v>1591</v>
      </c>
      <c r="K1730" s="340" t="s">
        <v>4576</v>
      </c>
      <c r="L1730" s="348" t="s">
        <v>103</v>
      </c>
      <c r="M1730" s="340"/>
      <c r="N1730" s="340"/>
      <c r="O1730" s="340"/>
    </row>
    <row r="1731" spans="2:15" x14ac:dyDescent="0.25">
      <c r="B1731" s="340">
        <v>38865</v>
      </c>
      <c r="C1731" s="340" t="s">
        <v>445</v>
      </c>
      <c r="D1731" s="340" t="s">
        <v>1036</v>
      </c>
      <c r="E1731" s="349" t="str">
        <f>HYPERLINK(Table20[[#This Row],[Map Link]],Table20[[#This Row],[Map Text]])</f>
        <v>Open Map</v>
      </c>
      <c r="F1731" s="340" t="s">
        <v>118</v>
      </c>
      <c r="G1731" s="340" t="s">
        <v>101</v>
      </c>
      <c r="H1731" s="340">
        <v>50.216526999999999</v>
      </c>
      <c r="I1731" s="340">
        <v>-117.751143</v>
      </c>
      <c r="J1731" s="340" t="s">
        <v>1591</v>
      </c>
      <c r="K1731" s="340" t="s">
        <v>4577</v>
      </c>
      <c r="L1731" s="348" t="s">
        <v>103</v>
      </c>
      <c r="M1731" s="340"/>
      <c r="N1731" s="340"/>
      <c r="O1731" s="340"/>
    </row>
    <row r="1732" spans="2:15" x14ac:dyDescent="0.25">
      <c r="B1732" s="340">
        <v>2149</v>
      </c>
      <c r="C1732" s="340" t="s">
        <v>109</v>
      </c>
      <c r="D1732" s="340" t="s">
        <v>1597</v>
      </c>
      <c r="E1732" s="349" t="str">
        <f>HYPERLINK(Table20[[#This Row],[Map Link]],Table20[[#This Row],[Map Text]])</f>
        <v>Open Map</v>
      </c>
      <c r="F1732" s="340" t="s">
        <v>100</v>
      </c>
      <c r="G1732" s="340" t="s">
        <v>101</v>
      </c>
      <c r="H1732" s="340">
        <v>49.466545000000004</v>
      </c>
      <c r="I1732" s="340">
        <v>-115.451048</v>
      </c>
      <c r="J1732" s="340" t="s">
        <v>1591</v>
      </c>
      <c r="K1732" s="340" t="s">
        <v>4578</v>
      </c>
      <c r="L1732" s="348" t="s">
        <v>103</v>
      </c>
      <c r="M1732" s="340"/>
      <c r="N1732" s="340"/>
      <c r="O1732" s="340"/>
    </row>
    <row r="1733" spans="2:15" x14ac:dyDescent="0.25">
      <c r="B1733" s="340">
        <v>65095</v>
      </c>
      <c r="C1733" s="340" t="s">
        <v>4579</v>
      </c>
      <c r="D1733" s="340" t="s">
        <v>1590</v>
      </c>
      <c r="E1733" s="349" t="str">
        <f>HYPERLINK(Table20[[#This Row],[Map Link]],Table20[[#This Row],[Map Text]])</f>
        <v>Open Map</v>
      </c>
      <c r="F1733" s="340" t="s">
        <v>100</v>
      </c>
      <c r="G1733" s="340" t="s">
        <v>101</v>
      </c>
      <c r="H1733" s="340">
        <v>49.649876999999996</v>
      </c>
      <c r="I1733" s="340">
        <v>-115.684393</v>
      </c>
      <c r="J1733" s="340" t="s">
        <v>1591</v>
      </c>
      <c r="K1733" s="340" t="s">
        <v>4580</v>
      </c>
      <c r="L1733" s="348" t="s">
        <v>181</v>
      </c>
      <c r="M1733" s="340"/>
      <c r="N1733" s="340"/>
      <c r="O1733" s="340"/>
    </row>
    <row r="1734" spans="2:15" x14ac:dyDescent="0.25">
      <c r="B1734" s="340">
        <v>2243</v>
      </c>
      <c r="C1734" s="340" t="s">
        <v>195</v>
      </c>
      <c r="D1734" s="340" t="s">
        <v>1036</v>
      </c>
      <c r="E1734" s="349" t="str">
        <f>HYPERLINK(Table20[[#This Row],[Map Link]],Table20[[#This Row],[Map Text]])</f>
        <v>Open Map</v>
      </c>
      <c r="F1734" s="340" t="s">
        <v>118</v>
      </c>
      <c r="G1734" s="340" t="s">
        <v>101</v>
      </c>
      <c r="H1734" s="340">
        <v>49.990278000000004</v>
      </c>
      <c r="I1734" s="340">
        <v>-117.87777800000001</v>
      </c>
      <c r="J1734" s="340" t="s">
        <v>1591</v>
      </c>
      <c r="K1734" s="340" t="s">
        <v>4581</v>
      </c>
      <c r="L1734" s="348" t="s">
        <v>103</v>
      </c>
      <c r="M1734" s="340"/>
      <c r="N1734" s="340"/>
      <c r="O1734" s="340"/>
    </row>
    <row r="1735" spans="2:15" x14ac:dyDescent="0.25">
      <c r="B1735" s="340">
        <v>9372</v>
      </c>
      <c r="C1735" s="340" t="s">
        <v>4582</v>
      </c>
      <c r="D1735" s="340" t="s">
        <v>1036</v>
      </c>
      <c r="E1735" s="349" t="str">
        <f>HYPERLINK(Table20[[#This Row],[Map Link]],Table20[[#This Row],[Map Text]])</f>
        <v>Open Map</v>
      </c>
      <c r="F1735" s="340" t="s">
        <v>100</v>
      </c>
      <c r="G1735" s="340" t="s">
        <v>101</v>
      </c>
      <c r="H1735" s="340">
        <v>49.316546000000002</v>
      </c>
      <c r="I1735" s="340">
        <v>-115.16770200000001</v>
      </c>
      <c r="J1735" s="340" t="s">
        <v>1591</v>
      </c>
      <c r="K1735" s="340" t="s">
        <v>4583</v>
      </c>
      <c r="L1735" s="348" t="s">
        <v>103</v>
      </c>
      <c r="M1735" s="340"/>
      <c r="N1735" s="340"/>
      <c r="O1735" s="340"/>
    </row>
    <row r="1736" spans="2:15" x14ac:dyDescent="0.25">
      <c r="B1736" s="340">
        <v>18</v>
      </c>
      <c r="C1736" s="340" t="s">
        <v>4584</v>
      </c>
      <c r="D1736" s="340" t="s">
        <v>1597</v>
      </c>
      <c r="E1736" s="349" t="str">
        <f>HYPERLINK(Table20[[#This Row],[Map Link]],Table20[[#This Row],[Map Text]])</f>
        <v>Open Map</v>
      </c>
      <c r="F1736" s="340" t="s">
        <v>397</v>
      </c>
      <c r="G1736" s="340" t="s">
        <v>169</v>
      </c>
      <c r="H1736" s="340">
        <v>50.783197999999999</v>
      </c>
      <c r="I1736" s="340">
        <v>-117.634486</v>
      </c>
      <c r="J1736" s="340" t="s">
        <v>1591</v>
      </c>
      <c r="K1736" s="340" t="s">
        <v>4585</v>
      </c>
      <c r="L1736" s="348" t="s">
        <v>103</v>
      </c>
      <c r="M1736" s="340"/>
      <c r="N1736" s="340"/>
      <c r="O1736" s="340"/>
    </row>
    <row r="1737" spans="2:15" x14ac:dyDescent="0.25">
      <c r="B1737" s="340">
        <v>29163</v>
      </c>
      <c r="C1737" s="340" t="s">
        <v>184</v>
      </c>
      <c r="D1737" s="340" t="s">
        <v>1880</v>
      </c>
      <c r="E1737" s="349" t="str">
        <f>HYPERLINK(Table20[[#This Row],[Map Link]],Table20[[#This Row],[Map Text]])</f>
        <v>Open Map</v>
      </c>
      <c r="F1737" s="340" t="s">
        <v>100</v>
      </c>
      <c r="G1737" s="340" t="s">
        <v>101</v>
      </c>
      <c r="H1737" s="340">
        <v>50.160277999999998</v>
      </c>
      <c r="I1737" s="340">
        <v>-115.80888899999999</v>
      </c>
      <c r="J1737" s="340" t="s">
        <v>1591</v>
      </c>
      <c r="K1737" s="340" t="s">
        <v>4586</v>
      </c>
      <c r="L1737" s="348" t="s">
        <v>103</v>
      </c>
      <c r="M1737" s="340"/>
      <c r="N1737" s="340"/>
      <c r="O1737" s="340"/>
    </row>
    <row r="1738" spans="2:15" x14ac:dyDescent="0.25">
      <c r="B1738" s="340">
        <v>38323</v>
      </c>
      <c r="C1738" s="340" t="s">
        <v>124</v>
      </c>
      <c r="D1738" s="340" t="s">
        <v>1036</v>
      </c>
      <c r="E1738" s="349" t="str">
        <f>HYPERLINK(Table20[[#This Row],[Map Link]],Table20[[#This Row],[Map Text]])</f>
        <v>Open Map</v>
      </c>
      <c r="F1738" s="340" t="s">
        <v>118</v>
      </c>
      <c r="G1738" s="340" t="s">
        <v>101</v>
      </c>
      <c r="H1738" s="340">
        <v>49.083199999999998</v>
      </c>
      <c r="I1738" s="340">
        <v>-116.45107400000001</v>
      </c>
      <c r="J1738" s="340" t="s">
        <v>1591</v>
      </c>
      <c r="K1738" s="340" t="s">
        <v>4587</v>
      </c>
      <c r="L1738" s="348" t="s">
        <v>103</v>
      </c>
      <c r="M1738" s="340"/>
      <c r="N1738" s="340"/>
      <c r="O1738" s="340"/>
    </row>
    <row r="1739" spans="2:15" x14ac:dyDescent="0.25">
      <c r="B1739" s="340">
        <v>38760</v>
      </c>
      <c r="C1739" s="340" t="s">
        <v>429</v>
      </c>
      <c r="D1739" s="340" t="s">
        <v>1597</v>
      </c>
      <c r="E1739" s="349" t="str">
        <f>HYPERLINK(Table20[[#This Row],[Map Link]],Table20[[#This Row],[Map Text]])</f>
        <v>Open Map</v>
      </c>
      <c r="F1739" s="340" t="s">
        <v>397</v>
      </c>
      <c r="G1739" s="340" t="s">
        <v>169</v>
      </c>
      <c r="H1739" s="340">
        <v>51.133198999999998</v>
      </c>
      <c r="I1739" s="340">
        <v>-117.851169</v>
      </c>
      <c r="J1739" s="340" t="s">
        <v>1591</v>
      </c>
      <c r="K1739" s="340" t="s">
        <v>4588</v>
      </c>
      <c r="L1739" s="348" t="s">
        <v>103</v>
      </c>
      <c r="M1739" s="340"/>
      <c r="N1739" s="340"/>
      <c r="O1739" s="340"/>
    </row>
    <row r="1740" spans="2:15" x14ac:dyDescent="0.25">
      <c r="B1740" s="340">
        <v>54523</v>
      </c>
      <c r="C1740" s="340" t="s">
        <v>446</v>
      </c>
      <c r="D1740" s="340" t="s">
        <v>1597</v>
      </c>
      <c r="E1740" s="349" t="str">
        <f>HYPERLINK(Table20[[#This Row],[Map Link]],Table20[[#This Row],[Map Text]])</f>
        <v>Open Map</v>
      </c>
      <c r="F1740" s="340" t="s">
        <v>118</v>
      </c>
      <c r="G1740" s="340" t="s">
        <v>101</v>
      </c>
      <c r="H1740" s="340">
        <v>50.044302000000002</v>
      </c>
      <c r="I1740" s="340">
        <v>-117.89697700000001</v>
      </c>
      <c r="J1740" s="340" t="s">
        <v>1591</v>
      </c>
      <c r="K1740" s="340" t="s">
        <v>4589</v>
      </c>
      <c r="L1740" s="348" t="s">
        <v>103</v>
      </c>
      <c r="M1740" s="340"/>
      <c r="N1740" s="340"/>
      <c r="O1740" s="340"/>
    </row>
    <row r="1741" spans="2:15" x14ac:dyDescent="0.25">
      <c r="B1741" s="340">
        <v>11300</v>
      </c>
      <c r="C1741" s="340" t="s">
        <v>4590</v>
      </c>
      <c r="D1741" s="340" t="s">
        <v>1036</v>
      </c>
      <c r="E1741" s="349" t="str">
        <f>HYPERLINK(Table20[[#This Row],[Map Link]],Table20[[#This Row],[Map Text]])</f>
        <v>Open Map</v>
      </c>
      <c r="F1741" s="340" t="s">
        <v>139</v>
      </c>
      <c r="G1741" s="340" t="s">
        <v>101</v>
      </c>
      <c r="H1741" s="340">
        <v>49.049855000000001</v>
      </c>
      <c r="I1741" s="340">
        <v>-117.66777999999999</v>
      </c>
      <c r="J1741" s="340" t="s">
        <v>1591</v>
      </c>
      <c r="K1741" s="340" t="s">
        <v>4591</v>
      </c>
      <c r="L1741" s="348" t="s">
        <v>103</v>
      </c>
      <c r="M1741" s="340"/>
      <c r="N1741" s="340"/>
      <c r="O1741" s="340"/>
    </row>
    <row r="1742" spans="2:15" x14ac:dyDescent="0.25">
      <c r="B1742" s="340">
        <v>65096</v>
      </c>
      <c r="C1742" s="340" t="s">
        <v>4592</v>
      </c>
      <c r="D1742" s="340" t="s">
        <v>1590</v>
      </c>
      <c r="E1742" s="349" t="str">
        <f>HYPERLINK(Table20[[#This Row],[Map Link]],Table20[[#This Row],[Map Text]])</f>
        <v>Open Map</v>
      </c>
      <c r="F1742" s="340" t="s">
        <v>100</v>
      </c>
      <c r="G1742" s="340" t="s">
        <v>101</v>
      </c>
      <c r="H1742" s="340">
        <v>49.491543999999998</v>
      </c>
      <c r="I1742" s="340">
        <v>-115.564941</v>
      </c>
      <c r="J1742" s="340" t="s">
        <v>1591</v>
      </c>
      <c r="K1742" s="340" t="s">
        <v>4593</v>
      </c>
      <c r="L1742" s="348" t="s">
        <v>181</v>
      </c>
      <c r="M1742" s="340"/>
      <c r="N1742" s="340"/>
      <c r="O1742" s="340"/>
    </row>
    <row r="1743" spans="2:15" x14ac:dyDescent="0.25">
      <c r="B1743" s="340">
        <v>39885</v>
      </c>
      <c r="C1743" s="340" t="s">
        <v>4594</v>
      </c>
      <c r="D1743" s="340" t="s">
        <v>1036</v>
      </c>
      <c r="E1743" s="349" t="str">
        <f>HYPERLINK(Table20[[#This Row],[Map Link]],Table20[[#This Row],[Map Text]])</f>
        <v>Open Map</v>
      </c>
      <c r="F1743" s="340" t="s">
        <v>397</v>
      </c>
      <c r="G1743" s="340" t="s">
        <v>169</v>
      </c>
      <c r="H1743" s="340">
        <v>51.020710999999999</v>
      </c>
      <c r="I1743" s="340">
        <v>-116.52612000000001</v>
      </c>
      <c r="J1743" s="340" t="s">
        <v>1591</v>
      </c>
      <c r="K1743" s="340" t="s">
        <v>4595</v>
      </c>
      <c r="L1743" s="348" t="s">
        <v>103</v>
      </c>
      <c r="M1743" s="340"/>
      <c r="N1743" s="340"/>
      <c r="O1743" s="340"/>
    </row>
    <row r="1744" spans="2:15" x14ac:dyDescent="0.25">
      <c r="B1744" s="340">
        <v>29230</v>
      </c>
      <c r="C1744" s="340" t="s">
        <v>147</v>
      </c>
      <c r="D1744" s="340" t="s">
        <v>1780</v>
      </c>
      <c r="E1744" s="349" t="str">
        <f>HYPERLINK(Table20[[#This Row],[Map Link]],Table20[[#This Row],[Map Text]])</f>
        <v>Open Map</v>
      </c>
      <c r="F1744" s="340" t="s">
        <v>118</v>
      </c>
      <c r="G1744" s="340" t="s">
        <v>101</v>
      </c>
      <c r="H1744" s="340">
        <v>49.324444</v>
      </c>
      <c r="I1744" s="340">
        <v>-117.666944</v>
      </c>
      <c r="J1744" s="340" t="s">
        <v>1591</v>
      </c>
      <c r="K1744" s="340" t="s">
        <v>4596</v>
      </c>
      <c r="L1744" s="348" t="s">
        <v>103</v>
      </c>
      <c r="M1744" s="340"/>
      <c r="N1744" s="340"/>
      <c r="O1744" s="340"/>
    </row>
    <row r="1745" spans="2:15" x14ac:dyDescent="0.25">
      <c r="B1745" s="340">
        <v>38868</v>
      </c>
      <c r="C1745" s="340" t="s">
        <v>4597</v>
      </c>
      <c r="D1745" s="340" t="s">
        <v>1036</v>
      </c>
      <c r="E1745" s="349" t="str">
        <f>HYPERLINK(Table20[[#This Row],[Map Link]],Table20[[#This Row],[Map Text]])</f>
        <v>Open Map</v>
      </c>
      <c r="F1745" s="340" t="s">
        <v>100</v>
      </c>
      <c r="G1745" s="340" t="s">
        <v>101</v>
      </c>
      <c r="H1745" s="340">
        <v>49.666541000000002</v>
      </c>
      <c r="I1745" s="340">
        <v>-115.967737</v>
      </c>
      <c r="J1745" s="340" t="s">
        <v>1591</v>
      </c>
      <c r="K1745" s="340" t="s">
        <v>4598</v>
      </c>
      <c r="L1745" s="348" t="s">
        <v>103</v>
      </c>
      <c r="M1745" s="340"/>
      <c r="N1745" s="340"/>
      <c r="O1745" s="340"/>
    </row>
    <row r="1746" spans="2:15" x14ac:dyDescent="0.25">
      <c r="B1746" s="340">
        <v>10272</v>
      </c>
      <c r="C1746" s="340" t="s">
        <v>4599</v>
      </c>
      <c r="D1746" s="340" t="s">
        <v>1597</v>
      </c>
      <c r="E1746" s="349" t="str">
        <f>HYPERLINK(Table20[[#This Row],[Map Link]],Table20[[#This Row],[Map Text]])</f>
        <v>Open Map</v>
      </c>
      <c r="F1746" s="340" t="s">
        <v>118</v>
      </c>
      <c r="G1746" s="340" t="s">
        <v>101</v>
      </c>
      <c r="H1746" s="340">
        <v>49.966531000000003</v>
      </c>
      <c r="I1746" s="340">
        <v>-117.20111900000001</v>
      </c>
      <c r="J1746" s="340" t="s">
        <v>1591</v>
      </c>
      <c r="K1746" s="340" t="s">
        <v>4600</v>
      </c>
      <c r="L1746" s="348" t="s">
        <v>103</v>
      </c>
      <c r="M1746" s="340"/>
      <c r="N1746" s="340"/>
      <c r="O1746" s="340"/>
    </row>
    <row r="1747" spans="2:15" x14ac:dyDescent="0.25">
      <c r="B1747" s="340">
        <v>10801</v>
      </c>
      <c r="C1747" s="340" t="s">
        <v>112</v>
      </c>
      <c r="D1747" s="340" t="s">
        <v>1597</v>
      </c>
      <c r="E1747" s="349" t="str">
        <f>HYPERLINK(Table20[[#This Row],[Map Link]],Table20[[#This Row],[Map Text]])</f>
        <v>Open Map</v>
      </c>
      <c r="F1747" s="340" t="s">
        <v>100</v>
      </c>
      <c r="G1747" s="340" t="s">
        <v>101</v>
      </c>
      <c r="H1747" s="340">
        <v>49.466548000000003</v>
      </c>
      <c r="I1747" s="340">
        <v>-115.067702</v>
      </c>
      <c r="J1747" s="340" t="s">
        <v>1591</v>
      </c>
      <c r="K1747" s="340" t="s">
        <v>4601</v>
      </c>
      <c r="L1747" s="348" t="s">
        <v>103</v>
      </c>
      <c r="M1747" s="340"/>
      <c r="N1747" s="340"/>
      <c r="O1747" s="340"/>
    </row>
    <row r="1748" spans="2:15" x14ac:dyDescent="0.25">
      <c r="B1748" s="340">
        <v>10892</v>
      </c>
      <c r="C1748" s="340" t="s">
        <v>4602</v>
      </c>
      <c r="D1748" s="340" t="s">
        <v>1036</v>
      </c>
      <c r="E1748" s="349" t="str">
        <f>HYPERLINK(Table20[[#This Row],[Map Link]],Table20[[#This Row],[Map Text]])</f>
        <v>Open Map</v>
      </c>
      <c r="F1748" s="340" t="s">
        <v>139</v>
      </c>
      <c r="G1748" s="340" t="s">
        <v>101</v>
      </c>
      <c r="H1748" s="340">
        <v>49.066522999999997</v>
      </c>
      <c r="I1748" s="340">
        <v>-117.584444</v>
      </c>
      <c r="J1748" s="340" t="s">
        <v>1591</v>
      </c>
      <c r="K1748" s="340" t="s">
        <v>4603</v>
      </c>
      <c r="L1748" s="348" t="s">
        <v>103</v>
      </c>
      <c r="M1748" s="340"/>
      <c r="N1748" s="340"/>
      <c r="O1748" s="340"/>
    </row>
    <row r="1749" spans="2:15" x14ac:dyDescent="0.25">
      <c r="B1749" s="340">
        <v>65618</v>
      </c>
      <c r="C1749" s="340" t="s">
        <v>4604</v>
      </c>
      <c r="D1749" s="340" t="s">
        <v>1590</v>
      </c>
      <c r="E1749" s="349" t="str">
        <f>HYPERLINK(Table20[[#This Row],[Map Link]],Table20[[#This Row],[Map Text]])</f>
        <v>Open Map</v>
      </c>
      <c r="F1749" s="340" t="s">
        <v>100</v>
      </c>
      <c r="G1749" s="340" t="s">
        <v>101</v>
      </c>
      <c r="H1749" s="340">
        <v>50.416545999999997</v>
      </c>
      <c r="I1749" s="340">
        <v>-115.91775199999999</v>
      </c>
      <c r="J1749" s="340" t="s">
        <v>1591</v>
      </c>
      <c r="K1749" s="340" t="s">
        <v>4605</v>
      </c>
      <c r="L1749" s="348" t="s">
        <v>181</v>
      </c>
      <c r="M1749" s="340"/>
      <c r="N1749" s="340"/>
      <c r="O1749" s="340"/>
    </row>
    <row r="1750" spans="2:15" x14ac:dyDescent="0.25">
      <c r="B1750" s="340">
        <v>12320</v>
      </c>
      <c r="C1750" s="340" t="s">
        <v>192</v>
      </c>
      <c r="D1750" s="340" t="s">
        <v>1036</v>
      </c>
      <c r="E1750" s="349" t="str">
        <f>HYPERLINK(Table20[[#This Row],[Map Link]],Table20[[#This Row],[Map Text]])</f>
        <v>Open Map</v>
      </c>
      <c r="F1750" s="340" t="s">
        <v>118</v>
      </c>
      <c r="G1750" s="340" t="s">
        <v>101</v>
      </c>
      <c r="H1750" s="340">
        <v>50.199868000000002</v>
      </c>
      <c r="I1750" s="340">
        <v>-116.967783</v>
      </c>
      <c r="J1750" s="340" t="s">
        <v>1591</v>
      </c>
      <c r="K1750" s="340" t="s">
        <v>4606</v>
      </c>
      <c r="L1750" s="348" t="s">
        <v>103</v>
      </c>
      <c r="M1750" s="340"/>
      <c r="N1750" s="340"/>
      <c r="O1750" s="340"/>
    </row>
    <row r="1751" spans="2:15" x14ac:dyDescent="0.25">
      <c r="B1751" s="340">
        <v>13030</v>
      </c>
      <c r="C1751" s="340" t="s">
        <v>4607</v>
      </c>
      <c r="D1751" s="340" t="s">
        <v>1597</v>
      </c>
      <c r="E1751" s="349" t="str">
        <f>HYPERLINK(Table20[[#This Row],[Map Link]],Table20[[#This Row],[Map Text]])</f>
        <v>Open Map</v>
      </c>
      <c r="F1751" s="340" t="s">
        <v>100</v>
      </c>
      <c r="G1751" s="340" t="s">
        <v>101</v>
      </c>
      <c r="H1751" s="340">
        <v>49.516551999999997</v>
      </c>
      <c r="I1751" s="340">
        <v>-114.651022</v>
      </c>
      <c r="J1751" s="340" t="s">
        <v>1591</v>
      </c>
      <c r="K1751" s="340" t="s">
        <v>4608</v>
      </c>
      <c r="L1751" s="348" t="s">
        <v>103</v>
      </c>
      <c r="M1751" s="340"/>
      <c r="N1751" s="340"/>
      <c r="O1751" s="340"/>
    </row>
    <row r="1752" spans="2:15" x14ac:dyDescent="0.25">
      <c r="B1752" s="340">
        <v>13086</v>
      </c>
      <c r="C1752" s="340" t="s">
        <v>4609</v>
      </c>
      <c r="D1752" s="340" t="s">
        <v>1597</v>
      </c>
      <c r="E1752" s="349" t="str">
        <f>HYPERLINK(Table20[[#This Row],[Map Link]],Table20[[#This Row],[Map Text]])</f>
        <v>Open Map</v>
      </c>
      <c r="F1752" s="340" t="s">
        <v>118</v>
      </c>
      <c r="G1752" s="340" t="s">
        <v>101</v>
      </c>
      <c r="H1752" s="340">
        <v>49.470832999999999</v>
      </c>
      <c r="I1752" s="340">
        <v>-117.469444</v>
      </c>
      <c r="J1752" s="340" t="s">
        <v>1591</v>
      </c>
      <c r="K1752" s="340" t="s">
        <v>4610</v>
      </c>
      <c r="L1752" s="348" t="s">
        <v>103</v>
      </c>
      <c r="M1752" s="340"/>
      <c r="N1752" s="340"/>
      <c r="O1752" s="340"/>
    </row>
    <row r="1753" spans="2:15" x14ac:dyDescent="0.25">
      <c r="B1753" s="340">
        <v>4786</v>
      </c>
      <c r="C1753" s="340" t="s">
        <v>111</v>
      </c>
      <c r="D1753" s="340" t="s">
        <v>1780</v>
      </c>
      <c r="E1753" s="349" t="str">
        <f>HYPERLINK(Table20[[#This Row],[Map Link]],Table20[[#This Row],[Map Text]])</f>
        <v>Open Map</v>
      </c>
      <c r="F1753" s="340" t="s">
        <v>100</v>
      </c>
      <c r="G1753" s="340" t="s">
        <v>101</v>
      </c>
      <c r="H1753" s="340">
        <v>49.508056000000003</v>
      </c>
      <c r="I1753" s="340">
        <v>-115.746944</v>
      </c>
      <c r="J1753" s="340" t="s">
        <v>1591</v>
      </c>
      <c r="K1753" s="340" t="s">
        <v>4611</v>
      </c>
      <c r="L1753" s="348" t="s">
        <v>103</v>
      </c>
      <c r="M1753" s="340"/>
      <c r="N1753" s="340"/>
      <c r="O1753" s="340"/>
    </row>
    <row r="1754" spans="2:15" x14ac:dyDescent="0.25">
      <c r="B1754" s="340">
        <v>38317</v>
      </c>
      <c r="C1754" s="340" t="s">
        <v>126</v>
      </c>
      <c r="D1754" s="340" t="s">
        <v>1036</v>
      </c>
      <c r="E1754" s="349" t="str">
        <f>HYPERLINK(Table20[[#This Row],[Map Link]],Table20[[#This Row],[Map Text]])</f>
        <v>Open Map</v>
      </c>
      <c r="F1754" s="340" t="s">
        <v>118</v>
      </c>
      <c r="G1754" s="340" t="s">
        <v>101</v>
      </c>
      <c r="H1754" s="340">
        <v>49.683199999999999</v>
      </c>
      <c r="I1754" s="340">
        <v>-116.81776600000001</v>
      </c>
      <c r="J1754" s="340" t="s">
        <v>1591</v>
      </c>
      <c r="K1754" s="340" t="s">
        <v>4612</v>
      </c>
      <c r="L1754" s="348" t="s">
        <v>103</v>
      </c>
      <c r="M1754" s="340"/>
      <c r="N1754" s="340"/>
      <c r="O1754" s="340"/>
    </row>
    <row r="1755" spans="2:15" x14ac:dyDescent="0.25">
      <c r="B1755" s="340">
        <v>21169</v>
      </c>
      <c r="C1755" s="340" t="s">
        <v>4613</v>
      </c>
      <c r="D1755" s="340" t="s">
        <v>1036</v>
      </c>
      <c r="E1755" s="349" t="str">
        <f>HYPERLINK(Table20[[#This Row],[Map Link]],Table20[[#This Row],[Map Text]])</f>
        <v>Open Map</v>
      </c>
      <c r="F1755" s="340" t="s">
        <v>118</v>
      </c>
      <c r="G1755" s="340" t="s">
        <v>101</v>
      </c>
      <c r="H1755" s="340">
        <v>49.616529</v>
      </c>
      <c r="I1755" s="340">
        <v>-117.15110900000001</v>
      </c>
      <c r="J1755" s="340" t="s">
        <v>1591</v>
      </c>
      <c r="K1755" s="340" t="s">
        <v>4614</v>
      </c>
      <c r="L1755" s="348" t="s">
        <v>103</v>
      </c>
      <c r="M1755" s="340"/>
      <c r="N1755" s="340"/>
      <c r="O1755" s="340"/>
    </row>
    <row r="1756" spans="2:15" x14ac:dyDescent="0.25">
      <c r="B1756" s="340">
        <v>4860</v>
      </c>
      <c r="C1756" s="340" t="s">
        <v>1018</v>
      </c>
      <c r="D1756" s="340" t="s">
        <v>1036</v>
      </c>
      <c r="E1756" s="349" t="str">
        <f>HYPERLINK(Table20[[#This Row],[Map Link]],Table20[[#This Row],[Map Text]])</f>
        <v>Open Map</v>
      </c>
      <c r="F1756" s="340" t="s">
        <v>118</v>
      </c>
      <c r="G1756" s="340" t="s">
        <v>101</v>
      </c>
      <c r="H1756" s="340">
        <v>49.449857999999999</v>
      </c>
      <c r="I1756" s="340">
        <v>-117.551118</v>
      </c>
      <c r="J1756" s="340" t="s">
        <v>1591</v>
      </c>
      <c r="K1756" s="340" t="s">
        <v>4615</v>
      </c>
      <c r="L1756" s="348" t="s">
        <v>103</v>
      </c>
      <c r="M1756" s="340"/>
      <c r="N1756" s="340"/>
      <c r="O1756" s="340"/>
    </row>
    <row r="1757" spans="2:15" x14ac:dyDescent="0.25">
      <c r="B1757" s="340">
        <v>4864</v>
      </c>
      <c r="C1757" s="340" t="s">
        <v>121</v>
      </c>
      <c r="D1757" s="340" t="s">
        <v>2553</v>
      </c>
      <c r="E1757" s="349" t="str">
        <f>HYPERLINK(Table20[[#This Row],[Map Link]],Table20[[#This Row],[Map Text]])</f>
        <v>Open Map</v>
      </c>
      <c r="F1757" s="340" t="s">
        <v>118</v>
      </c>
      <c r="G1757" s="340" t="s">
        <v>101</v>
      </c>
      <c r="H1757" s="340">
        <v>49.097499999999997</v>
      </c>
      <c r="I1757" s="340">
        <v>-116.51305600000001</v>
      </c>
      <c r="J1757" s="340" t="s">
        <v>1591</v>
      </c>
      <c r="K1757" s="340" t="s">
        <v>4616</v>
      </c>
      <c r="L1757" s="348" t="s">
        <v>103</v>
      </c>
      <c r="M1757" s="340"/>
      <c r="N1757" s="340"/>
      <c r="O1757" s="340"/>
    </row>
    <row r="1758" spans="2:15" x14ac:dyDescent="0.25">
      <c r="B1758" s="340">
        <v>65573</v>
      </c>
      <c r="C1758" s="340" t="s">
        <v>4617</v>
      </c>
      <c r="D1758" s="340" t="s">
        <v>1590</v>
      </c>
      <c r="E1758" s="349" t="str">
        <f>HYPERLINK(Table20[[#This Row],[Map Link]],Table20[[#This Row],[Map Text]])</f>
        <v>Open Map</v>
      </c>
      <c r="F1758" s="340" t="s">
        <v>118</v>
      </c>
      <c r="G1758" s="340" t="s">
        <v>101</v>
      </c>
      <c r="H1758" s="340">
        <v>49.049866000000002</v>
      </c>
      <c r="I1758" s="340">
        <v>-116.534409</v>
      </c>
      <c r="J1758" s="340" t="s">
        <v>1591</v>
      </c>
      <c r="K1758" s="340" t="s">
        <v>4618</v>
      </c>
      <c r="L1758" s="348" t="s">
        <v>181</v>
      </c>
      <c r="M1758" s="340"/>
      <c r="N1758" s="340"/>
      <c r="O1758" s="340"/>
    </row>
    <row r="1759" spans="2:15" x14ac:dyDescent="0.25">
      <c r="B1759" s="340">
        <v>35185</v>
      </c>
      <c r="C1759" s="340" t="s">
        <v>449</v>
      </c>
      <c r="D1759" s="340" t="s">
        <v>1597</v>
      </c>
      <c r="E1759" s="349" t="str">
        <f>HYPERLINK(Table20[[#This Row],[Map Link]],Table20[[#This Row],[Map Text]])</f>
        <v>Open Map</v>
      </c>
      <c r="F1759" s="340" t="s">
        <v>100</v>
      </c>
      <c r="G1759" s="340" t="s">
        <v>4619</v>
      </c>
      <c r="H1759" s="340">
        <v>49.633218999999997</v>
      </c>
      <c r="I1759" s="340">
        <v>-114.684359</v>
      </c>
      <c r="J1759" s="340" t="s">
        <v>1591</v>
      </c>
      <c r="K1759" s="340" t="s">
        <v>4620</v>
      </c>
      <c r="L1759" s="348" t="s">
        <v>103</v>
      </c>
      <c r="M1759" s="340"/>
      <c r="N1759" s="340"/>
      <c r="O1759" s="340"/>
    </row>
    <row r="1760" spans="2:15" x14ac:dyDescent="0.25">
      <c r="B1760" s="340">
        <v>6553</v>
      </c>
      <c r="C1760" s="340" t="s">
        <v>4621</v>
      </c>
      <c r="D1760" s="340" t="s">
        <v>1597</v>
      </c>
      <c r="E1760" s="349" t="str">
        <f>HYPERLINK(Table20[[#This Row],[Map Link]],Table20[[#This Row],[Map Text]])</f>
        <v>Open Map</v>
      </c>
      <c r="F1760" s="340" t="s">
        <v>118</v>
      </c>
      <c r="G1760" s="340" t="s">
        <v>101</v>
      </c>
      <c r="H1760" s="340">
        <v>49.083202999999997</v>
      </c>
      <c r="I1760" s="340">
        <v>-116.134396</v>
      </c>
      <c r="J1760" s="340" t="s">
        <v>1591</v>
      </c>
      <c r="K1760" s="340" t="s">
        <v>4622</v>
      </c>
      <c r="L1760" s="348" t="s">
        <v>103</v>
      </c>
      <c r="M1760" s="340"/>
      <c r="N1760" s="340"/>
      <c r="O1760" s="340"/>
    </row>
    <row r="1761" spans="2:15" x14ac:dyDescent="0.25">
      <c r="B1761" s="340">
        <v>13748</v>
      </c>
      <c r="C1761" s="340" t="s">
        <v>955</v>
      </c>
      <c r="D1761" s="340" t="s">
        <v>1597</v>
      </c>
      <c r="E1761" s="349" t="str">
        <f>HYPERLINK(Table20[[#This Row],[Map Link]],Table20[[#This Row],[Map Text]])</f>
        <v>Open Map</v>
      </c>
      <c r="F1761" s="340" t="s">
        <v>118</v>
      </c>
      <c r="G1761" s="340" t="s">
        <v>101</v>
      </c>
      <c r="H1761" s="340">
        <v>49.416519999999998</v>
      </c>
      <c r="I1761" s="340">
        <v>-118.051134</v>
      </c>
      <c r="J1761" s="340" t="s">
        <v>1591</v>
      </c>
      <c r="K1761" s="340" t="s">
        <v>4623</v>
      </c>
      <c r="L1761" s="348" t="s">
        <v>103</v>
      </c>
      <c r="M1761" s="340"/>
      <c r="N1761" s="340"/>
      <c r="O1761" s="340"/>
    </row>
    <row r="1762" spans="2:15" x14ac:dyDescent="0.25">
      <c r="B1762" s="340">
        <v>25220</v>
      </c>
      <c r="C1762" s="340" t="s">
        <v>432</v>
      </c>
      <c r="D1762" s="340" t="s">
        <v>1036</v>
      </c>
      <c r="E1762" s="349" t="str">
        <f>HYPERLINK(Table20[[#This Row],[Map Link]],Table20[[#This Row],[Map Text]])</f>
        <v>Open Map</v>
      </c>
      <c r="F1762" s="340" t="s">
        <v>397</v>
      </c>
      <c r="G1762" s="340" t="s">
        <v>169</v>
      </c>
      <c r="H1762" s="340">
        <v>51.495708</v>
      </c>
      <c r="I1762" s="340">
        <v>-117.17476600000001</v>
      </c>
      <c r="J1762" s="340" t="s">
        <v>1591</v>
      </c>
      <c r="K1762" s="340" t="s">
        <v>4624</v>
      </c>
      <c r="L1762" s="348" t="s">
        <v>103</v>
      </c>
      <c r="M1762" s="340"/>
      <c r="N1762" s="340"/>
      <c r="O1762" s="340"/>
    </row>
    <row r="1763" spans="2:15" x14ac:dyDescent="0.25">
      <c r="B1763" s="340">
        <v>15530</v>
      </c>
      <c r="C1763" s="340" t="s">
        <v>439</v>
      </c>
      <c r="D1763" s="340" t="s">
        <v>1036</v>
      </c>
      <c r="E1763" s="349" t="str">
        <f>HYPERLINK(Table20[[#This Row],[Map Link]],Table20[[#This Row],[Map Text]])</f>
        <v>Open Map</v>
      </c>
      <c r="F1763" s="340" t="s">
        <v>100</v>
      </c>
      <c r="G1763" s="340" t="s">
        <v>101</v>
      </c>
      <c r="H1763" s="340">
        <v>50.579166999999998</v>
      </c>
      <c r="I1763" s="340">
        <v>-116.03527800000001</v>
      </c>
      <c r="J1763" s="340" t="s">
        <v>1591</v>
      </c>
      <c r="K1763" s="340" t="s">
        <v>4625</v>
      </c>
      <c r="L1763" s="348" t="s">
        <v>103</v>
      </c>
      <c r="M1763" s="340"/>
      <c r="N1763" s="340"/>
      <c r="O1763" s="340"/>
    </row>
    <row r="1764" spans="2:15" x14ac:dyDescent="0.25">
      <c r="B1764" s="340">
        <v>1200</v>
      </c>
      <c r="C1764" s="340" t="s">
        <v>4626</v>
      </c>
      <c r="D1764" s="340" t="s">
        <v>1597</v>
      </c>
      <c r="E1764" s="349" t="str">
        <f>HYPERLINK(Table20[[#This Row],[Map Link]],Table20[[#This Row],[Map Text]])</f>
        <v>Open Map</v>
      </c>
      <c r="F1764" s="340" t="s">
        <v>118</v>
      </c>
      <c r="G1764" s="340" t="s">
        <v>101</v>
      </c>
      <c r="H1764" s="340">
        <v>50.091388999999999</v>
      </c>
      <c r="I1764" s="340">
        <v>-117.919167</v>
      </c>
      <c r="J1764" s="340" t="s">
        <v>1591</v>
      </c>
      <c r="K1764" s="340" t="s">
        <v>4627</v>
      </c>
      <c r="L1764" s="348" t="s">
        <v>103</v>
      </c>
      <c r="M1764" s="340"/>
      <c r="N1764" s="340"/>
      <c r="O1764" s="340"/>
    </row>
    <row r="1765" spans="2:15" x14ac:dyDescent="0.25">
      <c r="B1765" s="340">
        <v>37900</v>
      </c>
      <c r="C1765" s="340" t="s">
        <v>4628</v>
      </c>
      <c r="D1765" s="340" t="s">
        <v>1597</v>
      </c>
      <c r="E1765" s="349" t="str">
        <f>HYPERLINK(Table20[[#This Row],[Map Link]],Table20[[#This Row],[Map Text]])</f>
        <v>Open Map</v>
      </c>
      <c r="F1765" s="340" t="s">
        <v>397</v>
      </c>
      <c r="G1765" s="340" t="s">
        <v>169</v>
      </c>
      <c r="H1765" s="340">
        <v>51.414721999999998</v>
      </c>
      <c r="I1765" s="340">
        <v>-117.47361100000001</v>
      </c>
      <c r="J1765" s="340" t="s">
        <v>1591</v>
      </c>
      <c r="K1765" s="340" t="s">
        <v>4629</v>
      </c>
      <c r="L1765" s="348" t="s">
        <v>103</v>
      </c>
      <c r="M1765" s="340"/>
      <c r="N1765" s="340"/>
      <c r="O1765" s="340"/>
    </row>
    <row r="1766" spans="2:15" x14ac:dyDescent="0.25">
      <c r="B1766" s="340">
        <v>1244</v>
      </c>
      <c r="C1766" s="340" t="s">
        <v>4630</v>
      </c>
      <c r="D1766" s="340" t="s">
        <v>1036</v>
      </c>
      <c r="E1766" s="349" t="str">
        <f>HYPERLINK(Table20[[#This Row],[Map Link]],Table20[[#This Row],[Map Text]])</f>
        <v>Open Map</v>
      </c>
      <c r="F1766" s="340" t="s">
        <v>139</v>
      </c>
      <c r="G1766" s="340" t="s">
        <v>101</v>
      </c>
      <c r="H1766" s="340">
        <v>49.098889</v>
      </c>
      <c r="I1766" s="340">
        <v>-117.69750000000001</v>
      </c>
      <c r="J1766" s="340" t="s">
        <v>1591</v>
      </c>
      <c r="K1766" s="340" t="s">
        <v>4631</v>
      </c>
      <c r="L1766" s="348" t="s">
        <v>103</v>
      </c>
      <c r="M1766" s="340"/>
      <c r="N1766" s="340"/>
      <c r="O1766" s="340"/>
    </row>
    <row r="1767" spans="2:15" x14ac:dyDescent="0.25">
      <c r="B1767" s="340">
        <v>1709</v>
      </c>
      <c r="C1767" s="340" t="s">
        <v>4632</v>
      </c>
      <c r="D1767" s="340" t="s">
        <v>1597</v>
      </c>
      <c r="E1767" s="349" t="str">
        <f>HYPERLINK(Table20[[#This Row],[Map Link]],Table20[[#This Row],[Map Text]])</f>
        <v>Open Map</v>
      </c>
      <c r="F1767" s="340" t="s">
        <v>397</v>
      </c>
      <c r="G1767" s="340" t="s">
        <v>169</v>
      </c>
      <c r="H1767" s="340">
        <v>51.315832999999998</v>
      </c>
      <c r="I1767" s="340">
        <v>-116.9725</v>
      </c>
      <c r="J1767" s="340" t="s">
        <v>1591</v>
      </c>
      <c r="K1767" s="340" t="s">
        <v>4633</v>
      </c>
      <c r="L1767" s="348" t="s">
        <v>103</v>
      </c>
      <c r="M1767" s="340"/>
      <c r="N1767" s="340"/>
      <c r="O1767" s="340"/>
    </row>
    <row r="1768" spans="2:15" x14ac:dyDescent="0.25">
      <c r="B1768" s="340">
        <v>1722</v>
      </c>
      <c r="C1768" s="340" t="s">
        <v>190</v>
      </c>
      <c r="D1768" s="340" t="s">
        <v>1036</v>
      </c>
      <c r="E1768" s="349" t="str">
        <f>HYPERLINK(Table20[[#This Row],[Map Link]],Table20[[#This Row],[Map Text]])</f>
        <v>Open Map</v>
      </c>
      <c r="F1768" s="340" t="s">
        <v>100</v>
      </c>
      <c r="G1768" s="340" t="s">
        <v>101</v>
      </c>
      <c r="H1768" s="340">
        <v>50.699722000000001</v>
      </c>
      <c r="I1768" s="340">
        <v>-116.13555599999999</v>
      </c>
      <c r="J1768" s="340" t="s">
        <v>1591</v>
      </c>
      <c r="K1768" s="340" t="s">
        <v>4634</v>
      </c>
      <c r="L1768" s="348" t="s">
        <v>103</v>
      </c>
      <c r="M1768" s="340"/>
      <c r="N1768" s="340"/>
      <c r="O1768" s="340"/>
    </row>
    <row r="1769" spans="2:15" x14ac:dyDescent="0.25">
      <c r="B1769" s="340">
        <v>1724</v>
      </c>
      <c r="C1769" s="340" t="s">
        <v>198</v>
      </c>
      <c r="D1769" s="340" t="s">
        <v>1036</v>
      </c>
      <c r="E1769" s="349" t="str">
        <f>HYPERLINK(Table20[[#This Row],[Map Link]],Table20[[#This Row],[Map Text]])</f>
        <v>Open Map</v>
      </c>
      <c r="F1769" s="340" t="s">
        <v>118</v>
      </c>
      <c r="G1769" s="340" t="s">
        <v>101</v>
      </c>
      <c r="H1769" s="340">
        <v>49.780833000000001</v>
      </c>
      <c r="I1769" s="340">
        <v>-118.143056</v>
      </c>
      <c r="J1769" s="340" t="s">
        <v>1591</v>
      </c>
      <c r="K1769" s="340" t="s">
        <v>4635</v>
      </c>
      <c r="L1769" s="348" t="s">
        <v>103</v>
      </c>
      <c r="M1769" s="340"/>
      <c r="N1769" s="340"/>
      <c r="O1769" s="340"/>
    </row>
    <row r="1770" spans="2:15" x14ac:dyDescent="0.25">
      <c r="B1770" s="340">
        <v>9466</v>
      </c>
      <c r="C1770" s="340" t="s">
        <v>4636</v>
      </c>
      <c r="D1770" s="340" t="s">
        <v>1597</v>
      </c>
      <c r="E1770" s="349" t="str">
        <f>HYPERLINK(Table20[[#This Row],[Map Link]],Table20[[#This Row],[Map Text]])</f>
        <v>Open Map</v>
      </c>
      <c r="F1770" s="340" t="s">
        <v>100</v>
      </c>
      <c r="G1770" s="340" t="s">
        <v>101</v>
      </c>
      <c r="H1770" s="340">
        <v>49.763333000000003</v>
      </c>
      <c r="I1770" s="340">
        <v>-114.889167</v>
      </c>
      <c r="J1770" s="340" t="s">
        <v>1591</v>
      </c>
      <c r="K1770" s="340" t="s">
        <v>4637</v>
      </c>
      <c r="L1770" s="348" t="s">
        <v>103</v>
      </c>
      <c r="M1770" s="340"/>
      <c r="N1770" s="340"/>
      <c r="O1770" s="340"/>
    </row>
    <row r="1771" spans="2:15" x14ac:dyDescent="0.25">
      <c r="B1771" s="340">
        <v>9449</v>
      </c>
      <c r="C1771" s="340" t="s">
        <v>116</v>
      </c>
      <c r="D1771" s="340" t="s">
        <v>1728</v>
      </c>
      <c r="E1771" s="349" t="str">
        <f>HYPERLINK(Table20[[#This Row],[Map Link]],Table20[[#This Row],[Map Text]])</f>
        <v>Open Map</v>
      </c>
      <c r="F1771" s="340" t="s">
        <v>100</v>
      </c>
      <c r="G1771" s="340" t="s">
        <v>101</v>
      </c>
      <c r="H1771" s="340">
        <v>50.024444000000003</v>
      </c>
      <c r="I1771" s="340">
        <v>-114.921667</v>
      </c>
      <c r="J1771" s="340" t="s">
        <v>1591</v>
      </c>
      <c r="K1771" s="340" t="s">
        <v>4638</v>
      </c>
      <c r="L1771" s="348" t="s">
        <v>103</v>
      </c>
      <c r="M1771" s="340"/>
      <c r="N1771" s="340"/>
      <c r="O1771" s="340"/>
    </row>
    <row r="1772" spans="2:15" x14ac:dyDescent="0.25">
      <c r="B1772" s="340">
        <v>9462</v>
      </c>
      <c r="C1772" s="340" t="s">
        <v>106</v>
      </c>
      <c r="D1772" s="340" t="s">
        <v>1036</v>
      </c>
      <c r="E1772" s="349" t="str">
        <f>HYPERLINK(Table20[[#This Row],[Map Link]],Table20[[#This Row],[Map Text]])</f>
        <v>Open Map</v>
      </c>
      <c r="F1772" s="340" t="s">
        <v>100</v>
      </c>
      <c r="G1772" s="340" t="s">
        <v>101</v>
      </c>
      <c r="H1772" s="340">
        <v>49.3</v>
      </c>
      <c r="I1772" s="340">
        <v>-115.111667</v>
      </c>
      <c r="J1772" s="340" t="s">
        <v>1591</v>
      </c>
      <c r="K1772" s="340" t="s">
        <v>4639</v>
      </c>
      <c r="L1772" s="348" t="s">
        <v>103</v>
      </c>
      <c r="M1772" s="340"/>
      <c r="N1772" s="340"/>
      <c r="O1772" s="340"/>
    </row>
    <row r="1773" spans="2:15" x14ac:dyDescent="0.25">
      <c r="B1773" s="340">
        <v>10591</v>
      </c>
      <c r="C1773" s="340" t="s">
        <v>4640</v>
      </c>
      <c r="D1773" s="340" t="s">
        <v>1036</v>
      </c>
      <c r="E1773" s="349" t="str">
        <f>HYPERLINK(Table20[[#This Row],[Map Link]],Table20[[#This Row],[Map Text]])</f>
        <v>Open Map</v>
      </c>
      <c r="F1773" s="340" t="s">
        <v>118</v>
      </c>
      <c r="G1773" s="340" t="s">
        <v>101</v>
      </c>
      <c r="H1773" s="340">
        <v>49.090277999999998</v>
      </c>
      <c r="I1773" s="340">
        <v>-116.466667</v>
      </c>
      <c r="J1773" s="340" t="s">
        <v>1591</v>
      </c>
      <c r="K1773" s="340" t="s">
        <v>4641</v>
      </c>
      <c r="L1773" s="348" t="s">
        <v>103</v>
      </c>
      <c r="M1773" s="340"/>
      <c r="N1773" s="340"/>
      <c r="O1773" s="340"/>
    </row>
    <row r="1774" spans="2:15" x14ac:dyDescent="0.25">
      <c r="B1774" s="340">
        <v>10594</v>
      </c>
      <c r="C1774" s="340" t="s">
        <v>972</v>
      </c>
      <c r="D1774" s="340" t="s">
        <v>1597</v>
      </c>
      <c r="E1774" s="349" t="str">
        <f>HYPERLINK(Table20[[#This Row],[Map Link]],Table20[[#This Row],[Map Text]])</f>
        <v>Open Map</v>
      </c>
      <c r="F1774" s="340" t="s">
        <v>118</v>
      </c>
      <c r="G1774" s="340" t="s">
        <v>101</v>
      </c>
      <c r="H1774" s="340">
        <v>49.190832999999998</v>
      </c>
      <c r="I1774" s="340">
        <v>-117.33583299999999</v>
      </c>
      <c r="J1774" s="340" t="s">
        <v>1591</v>
      </c>
      <c r="K1774" s="340" t="s">
        <v>4642</v>
      </c>
      <c r="L1774" s="348" t="s">
        <v>103</v>
      </c>
      <c r="M1774" s="340"/>
      <c r="N1774" s="340"/>
      <c r="O1774" s="340"/>
    </row>
    <row r="1775" spans="2:15" x14ac:dyDescent="0.25">
      <c r="B1775" s="340">
        <v>11872</v>
      </c>
      <c r="C1775" s="340" t="s">
        <v>197</v>
      </c>
      <c r="D1775" s="340" t="s">
        <v>1036</v>
      </c>
      <c r="E1775" s="349" t="str">
        <f>HYPERLINK(Table20[[#This Row],[Map Link]],Table20[[#This Row],[Map Text]])</f>
        <v>Open Map</v>
      </c>
      <c r="F1775" s="340" t="s">
        <v>118</v>
      </c>
      <c r="G1775" s="340" t="s">
        <v>101</v>
      </c>
      <c r="H1775" s="340">
        <v>49.870832999999998</v>
      </c>
      <c r="I1775" s="340">
        <v>-118.07083299999999</v>
      </c>
      <c r="J1775" s="340" t="s">
        <v>1591</v>
      </c>
      <c r="K1775" s="340" t="s">
        <v>4643</v>
      </c>
      <c r="L1775" s="348" t="s">
        <v>103</v>
      </c>
      <c r="M1775" s="340"/>
      <c r="N1775" s="340"/>
      <c r="O1775" s="340"/>
    </row>
    <row r="1776" spans="2:15" x14ac:dyDescent="0.25">
      <c r="B1776" s="340">
        <v>11927</v>
      </c>
      <c r="C1776" s="340" t="s">
        <v>444</v>
      </c>
      <c r="D1776" s="340" t="s">
        <v>1597</v>
      </c>
      <c r="E1776" s="349" t="str">
        <f>HYPERLINK(Table20[[#This Row],[Map Link]],Table20[[#This Row],[Map Text]])</f>
        <v>Open Map</v>
      </c>
      <c r="F1776" s="340" t="s">
        <v>397</v>
      </c>
      <c r="G1776" s="340" t="s">
        <v>169</v>
      </c>
      <c r="H1776" s="340">
        <v>50.676389</v>
      </c>
      <c r="I1776" s="340">
        <v>-117.476389</v>
      </c>
      <c r="J1776" s="340" t="s">
        <v>1591</v>
      </c>
      <c r="K1776" s="340" t="s">
        <v>4644</v>
      </c>
      <c r="L1776" s="348" t="s">
        <v>103</v>
      </c>
      <c r="M1776" s="340"/>
      <c r="N1776" s="340"/>
      <c r="O1776" s="340"/>
    </row>
    <row r="1777" spans="2:15" x14ac:dyDescent="0.25">
      <c r="B1777" s="340">
        <v>11937</v>
      </c>
      <c r="C1777" s="340" t="s">
        <v>113</v>
      </c>
      <c r="D1777" s="340" t="s">
        <v>1780</v>
      </c>
      <c r="E1777" s="349" t="str">
        <f>HYPERLINK(Table20[[#This Row],[Map Link]],Table20[[#This Row],[Map Text]])</f>
        <v>Open Map</v>
      </c>
      <c r="F1777" s="340" t="s">
        <v>100</v>
      </c>
      <c r="G1777" s="340" t="s">
        <v>101</v>
      </c>
      <c r="H1777" s="340">
        <v>49.504167000000002</v>
      </c>
      <c r="I1777" s="340">
        <v>-115.06277799999999</v>
      </c>
      <c r="J1777" s="340" t="s">
        <v>1591</v>
      </c>
      <c r="K1777" s="340" t="s">
        <v>4645</v>
      </c>
      <c r="L1777" s="348" t="s">
        <v>103</v>
      </c>
      <c r="M1777" s="340"/>
      <c r="N1777" s="340"/>
      <c r="O1777" s="340"/>
    </row>
    <row r="1778" spans="2:15" x14ac:dyDescent="0.25">
      <c r="B1778" s="340">
        <v>11971</v>
      </c>
      <c r="C1778" s="340" t="s">
        <v>440</v>
      </c>
      <c r="D1778" s="340" t="s">
        <v>1036</v>
      </c>
      <c r="E1778" s="349" t="str">
        <f>HYPERLINK(Table20[[#This Row],[Map Link]],Table20[[#This Row],[Map Text]])</f>
        <v>Open Map</v>
      </c>
      <c r="F1778" s="340" t="s">
        <v>397</v>
      </c>
      <c r="G1778" s="340" t="s">
        <v>169</v>
      </c>
      <c r="H1778" s="340">
        <v>51.395833000000003</v>
      </c>
      <c r="I1778" s="340">
        <v>-116.488333</v>
      </c>
      <c r="J1778" s="340" t="s">
        <v>1591</v>
      </c>
      <c r="K1778" s="340" t="s">
        <v>4646</v>
      </c>
      <c r="L1778" s="348" t="s">
        <v>103</v>
      </c>
      <c r="M1778" s="340"/>
      <c r="N1778" s="340"/>
      <c r="O1778" s="340"/>
    </row>
    <row r="1779" spans="2:15" x14ac:dyDescent="0.25">
      <c r="B1779" s="340">
        <v>12837</v>
      </c>
      <c r="C1779" s="340" t="s">
        <v>4647</v>
      </c>
      <c r="D1779" s="340" t="s">
        <v>1597</v>
      </c>
      <c r="E1779" s="349" t="str">
        <f>HYPERLINK(Table20[[#This Row],[Map Link]],Table20[[#This Row],[Map Text]])</f>
        <v>Open Map</v>
      </c>
      <c r="F1779" s="340" t="s">
        <v>397</v>
      </c>
      <c r="G1779" s="340" t="s">
        <v>169</v>
      </c>
      <c r="H1779" s="340">
        <v>50.669443999999999</v>
      </c>
      <c r="I1779" s="340">
        <v>-117.447222</v>
      </c>
      <c r="J1779" s="340" t="s">
        <v>1591</v>
      </c>
      <c r="K1779" s="340" t="s">
        <v>4648</v>
      </c>
      <c r="L1779" s="348" t="s">
        <v>103</v>
      </c>
      <c r="M1779" s="340"/>
      <c r="N1779" s="340"/>
      <c r="O1779" s="340"/>
    </row>
    <row r="1780" spans="2:15" x14ac:dyDescent="0.25">
      <c r="B1780" s="340">
        <v>12860</v>
      </c>
      <c r="C1780" s="340" t="s">
        <v>4649</v>
      </c>
      <c r="D1780" s="340" t="s">
        <v>1597</v>
      </c>
      <c r="E1780" s="349" t="str">
        <f>HYPERLINK(Table20[[#This Row],[Map Link]],Table20[[#This Row],[Map Text]])</f>
        <v>Open Map</v>
      </c>
      <c r="F1780" s="340" t="s">
        <v>100</v>
      </c>
      <c r="G1780" s="340" t="s">
        <v>101</v>
      </c>
      <c r="H1780" s="340">
        <v>48.999884000000002</v>
      </c>
      <c r="I1780" s="340">
        <v>-114.48433900000001</v>
      </c>
      <c r="J1780" s="340" t="s">
        <v>1591</v>
      </c>
      <c r="K1780" s="340" t="s">
        <v>4650</v>
      </c>
      <c r="L1780" s="348" t="s">
        <v>103</v>
      </c>
      <c r="M1780" s="340"/>
      <c r="N1780" s="340"/>
      <c r="O1780" s="340"/>
    </row>
    <row r="1781" spans="2:15" x14ac:dyDescent="0.25">
      <c r="B1781" s="340">
        <v>12863</v>
      </c>
      <c r="C1781" s="340" t="s">
        <v>4649</v>
      </c>
      <c r="D1781" s="340" t="s">
        <v>1597</v>
      </c>
      <c r="E1781" s="349" t="str">
        <f>HYPERLINK(Table20[[#This Row],[Map Link]],Table20[[#This Row],[Map Text]])</f>
        <v>Open Map</v>
      </c>
      <c r="F1781" s="340" t="s">
        <v>100</v>
      </c>
      <c r="G1781" s="340" t="s">
        <v>101</v>
      </c>
      <c r="H1781" s="340">
        <v>49.357222</v>
      </c>
      <c r="I1781" s="340">
        <v>-114.620833</v>
      </c>
      <c r="J1781" s="340" t="s">
        <v>1591</v>
      </c>
      <c r="K1781" s="340" t="s">
        <v>4651</v>
      </c>
      <c r="L1781" s="348" t="s">
        <v>103</v>
      </c>
      <c r="M1781" s="340"/>
      <c r="N1781" s="340"/>
      <c r="O1781" s="340"/>
    </row>
    <row r="1782" spans="2:15" x14ac:dyDescent="0.25">
      <c r="B1782" s="340">
        <v>12982</v>
      </c>
      <c r="C1782" s="340" t="s">
        <v>4652</v>
      </c>
      <c r="D1782" s="340" t="s">
        <v>1597</v>
      </c>
      <c r="E1782" s="349" t="str">
        <f>HYPERLINK(Table20[[#This Row],[Map Link]],Table20[[#This Row],[Map Text]])</f>
        <v>Open Map</v>
      </c>
      <c r="F1782" s="340" t="s">
        <v>397</v>
      </c>
      <c r="G1782" s="340" t="s">
        <v>169</v>
      </c>
      <c r="H1782" s="340">
        <v>51.449874999999999</v>
      </c>
      <c r="I1782" s="340">
        <v>-117.101151</v>
      </c>
      <c r="J1782" s="340" t="s">
        <v>1591</v>
      </c>
      <c r="K1782" s="340" t="s">
        <v>4653</v>
      </c>
      <c r="L1782" s="348" t="s">
        <v>103</v>
      </c>
      <c r="M1782" s="340"/>
      <c r="N1782" s="340"/>
      <c r="O1782" s="340"/>
    </row>
    <row r="1783" spans="2:15" x14ac:dyDescent="0.25">
      <c r="B1783" s="340">
        <v>3600</v>
      </c>
      <c r="C1783" s="340" t="s">
        <v>180</v>
      </c>
      <c r="D1783" s="340" t="s">
        <v>1597</v>
      </c>
      <c r="E1783" s="349" t="str">
        <f>HYPERLINK(Table20[[#This Row],[Map Link]],Table20[[#This Row],[Map Text]])</f>
        <v>Open Map</v>
      </c>
      <c r="F1783" s="340" t="s">
        <v>100</v>
      </c>
      <c r="G1783" s="340" t="s">
        <v>101</v>
      </c>
      <c r="H1783" s="340">
        <v>49.616543999999998</v>
      </c>
      <c r="I1783" s="340">
        <v>-115.63439099999999</v>
      </c>
      <c r="J1783" s="340" t="s">
        <v>1591</v>
      </c>
      <c r="K1783" s="340" t="s">
        <v>4654</v>
      </c>
      <c r="L1783" s="348" t="s">
        <v>103</v>
      </c>
      <c r="M1783" s="340"/>
      <c r="N1783" s="340"/>
      <c r="O1783" s="340"/>
    </row>
    <row r="1784" spans="2:15" x14ac:dyDescent="0.25">
      <c r="B1784" s="340">
        <v>25856</v>
      </c>
      <c r="C1784" s="340" t="s">
        <v>961</v>
      </c>
      <c r="D1784" s="340" t="s">
        <v>1597</v>
      </c>
      <c r="E1784" s="349" t="str">
        <f>HYPERLINK(Table20[[#This Row],[Map Link]],Table20[[#This Row],[Map Text]])</f>
        <v>Open Map</v>
      </c>
      <c r="F1784" s="340" t="s">
        <v>118</v>
      </c>
      <c r="G1784" s="340" t="s">
        <v>101</v>
      </c>
      <c r="H1784" s="340">
        <v>50.35</v>
      </c>
      <c r="I1784" s="340">
        <v>-117.933333</v>
      </c>
      <c r="J1784" s="340" t="s">
        <v>1591</v>
      </c>
      <c r="K1784" s="340" t="s">
        <v>4655</v>
      </c>
      <c r="L1784" s="348" t="s">
        <v>103</v>
      </c>
      <c r="M1784" s="340"/>
      <c r="N1784" s="340"/>
      <c r="O1784" s="340"/>
    </row>
    <row r="1785" spans="2:15" x14ac:dyDescent="0.25">
      <c r="B1785" s="340">
        <v>4479</v>
      </c>
      <c r="C1785" s="340" t="s">
        <v>140</v>
      </c>
      <c r="D1785" s="340" t="s">
        <v>1880</v>
      </c>
      <c r="E1785" s="349" t="str">
        <f>HYPERLINK(Table20[[#This Row],[Map Link]],Table20[[#This Row],[Map Text]])</f>
        <v>Open Map</v>
      </c>
      <c r="F1785" s="340" t="s">
        <v>139</v>
      </c>
      <c r="G1785" s="340" t="s">
        <v>101</v>
      </c>
      <c r="H1785" s="340">
        <v>49.115000000000002</v>
      </c>
      <c r="I1785" s="340">
        <v>-117.542778</v>
      </c>
      <c r="J1785" s="340" t="s">
        <v>1591</v>
      </c>
      <c r="K1785" s="340" t="s">
        <v>4656</v>
      </c>
      <c r="L1785" s="348" t="s">
        <v>103</v>
      </c>
      <c r="M1785" s="340"/>
      <c r="N1785" s="340"/>
      <c r="O1785" s="340"/>
    </row>
    <row r="1786" spans="2:15" x14ac:dyDescent="0.25">
      <c r="B1786" s="340">
        <v>5227</v>
      </c>
      <c r="C1786" s="340" t="s">
        <v>441</v>
      </c>
      <c r="D1786" s="340" t="s">
        <v>1597</v>
      </c>
      <c r="E1786" s="349" t="str">
        <f>HYPERLINK(Table20[[#This Row],[Map Link]],Table20[[#This Row],[Map Text]])</f>
        <v>Open Map</v>
      </c>
      <c r="F1786" s="340" t="s">
        <v>397</v>
      </c>
      <c r="G1786" s="340" t="s">
        <v>169</v>
      </c>
      <c r="H1786" s="340">
        <v>50.666528999999997</v>
      </c>
      <c r="I1786" s="340">
        <v>-117.851157</v>
      </c>
      <c r="J1786" s="340" t="s">
        <v>1591</v>
      </c>
      <c r="K1786" s="340" t="s">
        <v>4657</v>
      </c>
      <c r="L1786" s="348" t="s">
        <v>103</v>
      </c>
      <c r="M1786" s="340"/>
      <c r="N1786" s="340"/>
      <c r="O1786" s="340"/>
    </row>
    <row r="1787" spans="2:15" x14ac:dyDescent="0.25">
      <c r="B1787" s="340">
        <v>5256</v>
      </c>
      <c r="C1787" s="340" t="s">
        <v>4658</v>
      </c>
      <c r="D1787" s="340" t="s">
        <v>1036</v>
      </c>
      <c r="E1787" s="349" t="str">
        <f>HYPERLINK(Table20[[#This Row],[Map Link]],Table20[[#This Row],[Map Text]])</f>
        <v>Open Map</v>
      </c>
      <c r="F1787" s="340" t="s">
        <v>100</v>
      </c>
      <c r="G1787" s="340" t="s">
        <v>101</v>
      </c>
      <c r="H1787" s="340">
        <v>49.383212999999998</v>
      </c>
      <c r="I1787" s="340">
        <v>-115.217705</v>
      </c>
      <c r="J1787" s="340" t="s">
        <v>1591</v>
      </c>
      <c r="K1787" s="340" t="s">
        <v>4659</v>
      </c>
      <c r="L1787" s="348" t="s">
        <v>103</v>
      </c>
      <c r="M1787" s="340"/>
      <c r="N1787" s="340"/>
      <c r="O1787" s="340"/>
    </row>
    <row r="1788" spans="2:15" x14ac:dyDescent="0.25">
      <c r="B1788" s="340">
        <v>6012</v>
      </c>
      <c r="C1788" s="340" t="s">
        <v>145</v>
      </c>
      <c r="D1788" s="340" t="s">
        <v>1036</v>
      </c>
      <c r="E1788" s="349" t="str">
        <f>HYPERLINK(Table20[[#This Row],[Map Link]],Table20[[#This Row],[Map Text]])</f>
        <v>Open Map</v>
      </c>
      <c r="F1788" s="340" t="s">
        <v>139</v>
      </c>
      <c r="G1788" s="340" t="s">
        <v>101</v>
      </c>
      <c r="H1788" s="340">
        <v>49.208188999999997</v>
      </c>
      <c r="I1788" s="340">
        <v>-117.696951</v>
      </c>
      <c r="J1788" s="340" t="s">
        <v>1591</v>
      </c>
      <c r="K1788" s="340" t="s">
        <v>4660</v>
      </c>
      <c r="L1788" s="348" t="s">
        <v>103</v>
      </c>
      <c r="M1788" s="340"/>
      <c r="N1788" s="340"/>
      <c r="O1788" s="340"/>
    </row>
    <row r="1789" spans="2:15" x14ac:dyDescent="0.25">
      <c r="B1789" s="340">
        <v>6096</v>
      </c>
      <c r="C1789" s="340" t="s">
        <v>4661</v>
      </c>
      <c r="D1789" s="340" t="s">
        <v>1036</v>
      </c>
      <c r="E1789" s="349" t="str">
        <f>HYPERLINK(Table20[[#This Row],[Map Link]],Table20[[#This Row],[Map Text]])</f>
        <v>Open Map</v>
      </c>
      <c r="F1789" s="340" t="s">
        <v>118</v>
      </c>
      <c r="G1789" s="340" t="s">
        <v>101</v>
      </c>
      <c r="H1789" s="340">
        <v>49.366523000000001</v>
      </c>
      <c r="I1789" s="340">
        <v>-117.667787</v>
      </c>
      <c r="J1789" s="340" t="s">
        <v>1591</v>
      </c>
      <c r="K1789" s="340" t="s">
        <v>4662</v>
      </c>
      <c r="L1789" s="348" t="s">
        <v>103</v>
      </c>
      <c r="M1789" s="340"/>
      <c r="N1789" s="340"/>
      <c r="O1789" s="340"/>
    </row>
    <row r="1790" spans="2:15" x14ac:dyDescent="0.25">
      <c r="B1790" s="340">
        <v>1409</v>
      </c>
      <c r="C1790" s="340" t="s">
        <v>152</v>
      </c>
      <c r="D1790" s="340" t="s">
        <v>1036</v>
      </c>
      <c r="E1790" s="349" t="str">
        <f>HYPERLINK(Table20[[#This Row],[Map Link]],Table20[[#This Row],[Map Text]])</f>
        <v>Open Map</v>
      </c>
      <c r="F1790" s="340" t="s">
        <v>118</v>
      </c>
      <c r="G1790" s="340" t="s">
        <v>101</v>
      </c>
      <c r="H1790" s="340">
        <v>49.399858000000002</v>
      </c>
      <c r="I1790" s="340">
        <v>-117.551117</v>
      </c>
      <c r="J1790" s="340" t="s">
        <v>1591</v>
      </c>
      <c r="K1790" s="340" t="s">
        <v>4663</v>
      </c>
      <c r="L1790" s="348" t="s">
        <v>103</v>
      </c>
      <c r="M1790" s="340"/>
      <c r="N1790" s="340"/>
      <c r="O1790" s="340"/>
    </row>
    <row r="1791" spans="2:15" x14ac:dyDescent="0.25">
      <c r="B1791" s="340">
        <v>1435</v>
      </c>
      <c r="C1791" s="340" t="s">
        <v>4664</v>
      </c>
      <c r="D1791" s="340" t="s">
        <v>1036</v>
      </c>
      <c r="E1791" s="349" t="str">
        <f>HYPERLINK(Table20[[#This Row],[Map Link]],Table20[[#This Row],[Map Text]])</f>
        <v>Open Map</v>
      </c>
      <c r="F1791" s="340" t="s">
        <v>118</v>
      </c>
      <c r="G1791" s="340" t="s">
        <v>101</v>
      </c>
      <c r="H1791" s="340">
        <v>50.249859999999998</v>
      </c>
      <c r="I1791" s="340">
        <v>-117.80114500000001</v>
      </c>
      <c r="J1791" s="340" t="s">
        <v>1591</v>
      </c>
      <c r="K1791" s="340" t="s">
        <v>4665</v>
      </c>
      <c r="L1791" s="348" t="s">
        <v>103</v>
      </c>
      <c r="M1791" s="340"/>
      <c r="N1791" s="340"/>
      <c r="O1791" s="340"/>
    </row>
    <row r="1792" spans="2:15" x14ac:dyDescent="0.25">
      <c r="B1792" s="340">
        <v>2006</v>
      </c>
      <c r="C1792" s="340" t="s">
        <v>1006</v>
      </c>
      <c r="D1792" s="340" t="s">
        <v>1597</v>
      </c>
      <c r="E1792" s="349" t="str">
        <f>HYPERLINK(Table20[[#This Row],[Map Link]],Table20[[#This Row],[Map Text]])</f>
        <v>Open Map</v>
      </c>
      <c r="F1792" s="340" t="s">
        <v>118</v>
      </c>
      <c r="G1792" s="340" t="s">
        <v>101</v>
      </c>
      <c r="H1792" s="340">
        <v>49.049869999999999</v>
      </c>
      <c r="I1792" s="340">
        <v>-116.16773000000001</v>
      </c>
      <c r="J1792" s="340" t="s">
        <v>1591</v>
      </c>
      <c r="K1792" s="340" t="s">
        <v>4666</v>
      </c>
      <c r="L1792" s="348" t="s">
        <v>103</v>
      </c>
      <c r="M1792" s="340"/>
      <c r="N1792" s="340"/>
      <c r="O1792" s="340"/>
    </row>
    <row r="1793" spans="2:15" x14ac:dyDescent="0.25">
      <c r="B1793" s="340">
        <v>2009</v>
      </c>
      <c r="C1793" s="340" t="s">
        <v>158</v>
      </c>
      <c r="D1793" s="340" t="s">
        <v>1036</v>
      </c>
      <c r="E1793" s="349" t="str">
        <f>HYPERLINK(Table20[[#This Row],[Map Link]],Table20[[#This Row],[Map Text]])</f>
        <v>Open Map</v>
      </c>
      <c r="F1793" s="340" t="s">
        <v>139</v>
      </c>
      <c r="G1793" s="340" t="s">
        <v>101</v>
      </c>
      <c r="H1793" s="340">
        <v>49.099856000000003</v>
      </c>
      <c r="I1793" s="340">
        <v>-117.66778100000001</v>
      </c>
      <c r="J1793" s="340" t="s">
        <v>1591</v>
      </c>
      <c r="K1793" s="340" t="s">
        <v>4667</v>
      </c>
      <c r="L1793" s="348" t="s">
        <v>103</v>
      </c>
      <c r="M1793" s="340"/>
      <c r="N1793" s="340"/>
      <c r="O1793" s="340"/>
    </row>
    <row r="1794" spans="2:15" x14ac:dyDescent="0.25">
      <c r="B1794" s="340">
        <v>28894</v>
      </c>
      <c r="C1794" s="340" t="s">
        <v>433</v>
      </c>
      <c r="D1794" s="340" t="s">
        <v>2553</v>
      </c>
      <c r="E1794" s="349" t="str">
        <f>HYPERLINK(Table20[[#This Row],[Map Link]],Table20[[#This Row],[Map Text]])</f>
        <v>Open Map</v>
      </c>
      <c r="F1794" s="340" t="s">
        <v>397</v>
      </c>
      <c r="G1794" s="340" t="s">
        <v>169</v>
      </c>
      <c r="H1794" s="340">
        <v>51.297778000000001</v>
      </c>
      <c r="I1794" s="340">
        <v>-116.96472199999999</v>
      </c>
      <c r="J1794" s="340" t="s">
        <v>1591</v>
      </c>
      <c r="K1794" s="340" t="s">
        <v>4668</v>
      </c>
      <c r="L1794" s="348" t="s">
        <v>103</v>
      </c>
      <c r="M1794" s="340"/>
      <c r="N1794" s="340"/>
      <c r="O1794" s="340"/>
    </row>
    <row r="1795" spans="2:15" x14ac:dyDescent="0.25">
      <c r="B1795" s="340">
        <v>11656</v>
      </c>
      <c r="C1795" s="340" t="s">
        <v>4669</v>
      </c>
      <c r="D1795" s="340" t="s">
        <v>1036</v>
      </c>
      <c r="E1795" s="349" t="str">
        <f>HYPERLINK(Table20[[#This Row],[Map Link]],Table20[[#This Row],[Map Text]])</f>
        <v>Open Map</v>
      </c>
      <c r="F1795" s="340" t="s">
        <v>118</v>
      </c>
      <c r="G1795" s="340" t="s">
        <v>101</v>
      </c>
      <c r="H1795" s="340">
        <v>49.492010000000001</v>
      </c>
      <c r="I1795" s="340">
        <v>-117.368647</v>
      </c>
      <c r="J1795" s="340" t="s">
        <v>1591</v>
      </c>
      <c r="K1795" s="340" t="s">
        <v>4670</v>
      </c>
      <c r="L1795" s="348" t="s">
        <v>103</v>
      </c>
      <c r="M1795" s="340"/>
      <c r="N1795" s="340"/>
      <c r="O1795" s="340"/>
    </row>
    <row r="1796" spans="2:15" x14ac:dyDescent="0.25">
      <c r="B1796" s="340">
        <v>12406</v>
      </c>
      <c r="C1796" s="340" t="s">
        <v>104</v>
      </c>
      <c r="D1796" s="340" t="s">
        <v>1597</v>
      </c>
      <c r="E1796" s="349" t="str">
        <f>HYPERLINK(Table20[[#This Row],[Map Link]],Table20[[#This Row],[Map Text]])</f>
        <v>Open Map</v>
      </c>
      <c r="F1796" s="340" t="s">
        <v>100</v>
      </c>
      <c r="G1796" s="340" t="s">
        <v>101</v>
      </c>
      <c r="H1796" s="340">
        <v>49.1</v>
      </c>
      <c r="I1796" s="340">
        <v>-115.083333</v>
      </c>
      <c r="J1796" s="340" t="s">
        <v>1591</v>
      </c>
      <c r="K1796" s="340" t="s">
        <v>4671</v>
      </c>
      <c r="L1796" s="348" t="s">
        <v>103</v>
      </c>
      <c r="M1796" s="340"/>
      <c r="N1796" s="340"/>
      <c r="O1796" s="340"/>
    </row>
    <row r="1797" spans="2:15" x14ac:dyDescent="0.25">
      <c r="B1797" s="340">
        <v>2636</v>
      </c>
      <c r="C1797" s="340" t="s">
        <v>970</v>
      </c>
      <c r="D1797" s="340" t="s">
        <v>1036</v>
      </c>
      <c r="E1797" s="349" t="str">
        <f>HYPERLINK(Table20[[#This Row],[Map Link]],Table20[[#This Row],[Map Text]])</f>
        <v>Open Map</v>
      </c>
      <c r="F1797" s="340" t="s">
        <v>118</v>
      </c>
      <c r="G1797" s="340" t="s">
        <v>101</v>
      </c>
      <c r="H1797" s="340">
        <v>49.633200000000002</v>
      </c>
      <c r="I1797" s="340">
        <v>-116.78443</v>
      </c>
      <c r="J1797" s="340" t="s">
        <v>1591</v>
      </c>
      <c r="K1797" s="340" t="s">
        <v>4672</v>
      </c>
      <c r="L1797" s="348" t="s">
        <v>103</v>
      </c>
      <c r="M1797" s="340"/>
      <c r="N1797" s="340"/>
      <c r="O1797" s="340"/>
    </row>
    <row r="1798" spans="2:15" x14ac:dyDescent="0.25">
      <c r="B1798" s="340">
        <v>35079</v>
      </c>
      <c r="C1798" s="340" t="s">
        <v>971</v>
      </c>
      <c r="D1798" s="340" t="s">
        <v>1597</v>
      </c>
      <c r="E1798" s="349" t="str">
        <f>HYPERLINK(Table20[[#This Row],[Map Link]],Table20[[#This Row],[Map Text]])</f>
        <v>Open Map</v>
      </c>
      <c r="F1798" s="340" t="s">
        <v>118</v>
      </c>
      <c r="G1798" s="340" t="s">
        <v>101</v>
      </c>
      <c r="H1798" s="340">
        <v>49.383194000000003</v>
      </c>
      <c r="I1798" s="340">
        <v>-117.23444000000001</v>
      </c>
      <c r="J1798" s="340" t="s">
        <v>1591</v>
      </c>
      <c r="K1798" s="340" t="s">
        <v>4673</v>
      </c>
      <c r="L1798" s="348" t="s">
        <v>103</v>
      </c>
      <c r="M1798" s="340"/>
      <c r="N1798" s="340"/>
      <c r="O1798" s="340"/>
    </row>
    <row r="1799" spans="2:15" x14ac:dyDescent="0.25">
      <c r="B1799" s="340">
        <v>7708</v>
      </c>
      <c r="C1799" s="340" t="s">
        <v>436</v>
      </c>
      <c r="D1799" s="340" t="s">
        <v>1036</v>
      </c>
      <c r="E1799" s="349" t="str">
        <f>HYPERLINK(Table20[[#This Row],[Map Link]],Table20[[#This Row],[Map Text]])</f>
        <v>Open Map</v>
      </c>
      <c r="F1799" s="340" t="s">
        <v>397</v>
      </c>
      <c r="G1799" s="340" t="s">
        <v>169</v>
      </c>
      <c r="H1799" s="340">
        <v>50.983210999999997</v>
      </c>
      <c r="I1799" s="340">
        <v>-116.451117</v>
      </c>
      <c r="J1799" s="340" t="s">
        <v>1591</v>
      </c>
      <c r="K1799" s="340" t="s">
        <v>4674</v>
      </c>
      <c r="L1799" s="348" t="s">
        <v>103</v>
      </c>
      <c r="M1799" s="340"/>
      <c r="N1799" s="340"/>
      <c r="O1799" s="340"/>
    </row>
    <row r="1800" spans="2:15" x14ac:dyDescent="0.25">
      <c r="B1800" s="340">
        <v>7710</v>
      </c>
      <c r="C1800" s="340" t="s">
        <v>129</v>
      </c>
      <c r="D1800" s="340" t="s">
        <v>1036</v>
      </c>
      <c r="E1800" s="349" t="str">
        <f>HYPERLINK(Table20[[#This Row],[Map Link]],Table20[[#This Row],[Map Text]])</f>
        <v>Open Map</v>
      </c>
      <c r="F1800" s="340" t="s">
        <v>118</v>
      </c>
      <c r="G1800" s="340" t="s">
        <v>101</v>
      </c>
      <c r="H1800" s="340">
        <v>49.599862999999999</v>
      </c>
      <c r="I1800" s="340">
        <v>-117.06777200000001</v>
      </c>
      <c r="J1800" s="340" t="s">
        <v>1591</v>
      </c>
      <c r="K1800" s="340" t="s">
        <v>4675</v>
      </c>
      <c r="L1800" s="348" t="s">
        <v>103</v>
      </c>
      <c r="M1800" s="340"/>
      <c r="N1800" s="340"/>
      <c r="O1800" s="340"/>
    </row>
    <row r="1801" spans="2:15" x14ac:dyDescent="0.25">
      <c r="B1801" s="340">
        <v>35899</v>
      </c>
      <c r="C1801" s="340" t="s">
        <v>194</v>
      </c>
      <c r="D1801" s="340" t="s">
        <v>1036</v>
      </c>
      <c r="E1801" s="349" t="str">
        <f>HYPERLINK(Table20[[#This Row],[Map Link]],Table20[[#This Row],[Map Text]])</f>
        <v>Open Map</v>
      </c>
      <c r="F1801" s="340" t="s">
        <v>118</v>
      </c>
      <c r="G1801" s="340" t="s">
        <v>101</v>
      </c>
      <c r="H1801" s="340">
        <v>50.102221999999998</v>
      </c>
      <c r="I1801" s="340">
        <v>-117.485</v>
      </c>
      <c r="J1801" s="340" t="s">
        <v>1591</v>
      </c>
      <c r="K1801" s="340" t="s">
        <v>4676</v>
      </c>
      <c r="L1801" s="348" t="s">
        <v>103</v>
      </c>
      <c r="M1801" s="340"/>
      <c r="N1801" s="340"/>
      <c r="O1801" s="340"/>
    </row>
    <row r="1802" spans="2:15" x14ac:dyDescent="0.25">
      <c r="B1802" s="340">
        <v>18418</v>
      </c>
      <c r="C1802" s="340" t="s">
        <v>114</v>
      </c>
      <c r="D1802" s="340" t="s">
        <v>1036</v>
      </c>
      <c r="E1802" s="349" t="str">
        <f>HYPERLINK(Table20[[#This Row],[Map Link]],Table20[[#This Row],[Map Text]])</f>
        <v>Open Map</v>
      </c>
      <c r="F1802" s="340" t="s">
        <v>100</v>
      </c>
      <c r="G1802" s="340" t="s">
        <v>101</v>
      </c>
      <c r="H1802" s="340">
        <v>49.583216</v>
      </c>
      <c r="I1802" s="340">
        <v>-114.95103400000001</v>
      </c>
      <c r="J1802" s="340" t="s">
        <v>1591</v>
      </c>
      <c r="K1802" s="340" t="s">
        <v>4677</v>
      </c>
      <c r="L1802" s="348" t="s">
        <v>103</v>
      </c>
      <c r="M1802" s="340"/>
      <c r="N1802" s="340"/>
      <c r="O1802" s="340"/>
    </row>
    <row r="1803" spans="2:15" x14ac:dyDescent="0.25">
      <c r="B1803" s="340">
        <v>25883</v>
      </c>
      <c r="C1803" s="340" t="s">
        <v>448</v>
      </c>
      <c r="D1803" s="340" t="s">
        <v>1597</v>
      </c>
      <c r="E1803" s="349" t="str">
        <f>HYPERLINK(Table20[[#This Row],[Map Link]],Table20[[#This Row],[Map Text]])</f>
        <v>Open Map</v>
      </c>
      <c r="F1803" s="340" t="s">
        <v>118</v>
      </c>
      <c r="G1803" s="340" t="s">
        <v>101</v>
      </c>
      <c r="H1803" s="340">
        <v>50.302778000000004</v>
      </c>
      <c r="I1803" s="340">
        <v>-116.95</v>
      </c>
      <c r="J1803" s="340" t="s">
        <v>1591</v>
      </c>
      <c r="K1803" s="340" t="s">
        <v>4678</v>
      </c>
      <c r="L1803" s="348" t="s">
        <v>103</v>
      </c>
      <c r="M1803" s="340"/>
      <c r="N1803" s="340"/>
      <c r="O1803" s="340"/>
    </row>
    <row r="1804" spans="2:15" x14ac:dyDescent="0.25">
      <c r="B1804" s="340">
        <v>15683</v>
      </c>
      <c r="C1804" s="340" t="s">
        <v>125</v>
      </c>
      <c r="D1804" s="340" t="s">
        <v>1036</v>
      </c>
      <c r="E1804" s="349" t="str">
        <f>HYPERLINK(Table20[[#This Row],[Map Link]],Table20[[#This Row],[Map Text]])</f>
        <v>Open Map</v>
      </c>
      <c r="F1804" s="340" t="s">
        <v>118</v>
      </c>
      <c r="G1804" s="340" t="s">
        <v>101</v>
      </c>
      <c r="H1804" s="340">
        <v>49.016533000000003</v>
      </c>
      <c r="I1804" s="340">
        <v>-116.46773899999999</v>
      </c>
      <c r="J1804" s="340" t="s">
        <v>1591</v>
      </c>
      <c r="K1804" s="340" t="s">
        <v>4679</v>
      </c>
      <c r="L1804" s="348" t="s">
        <v>103</v>
      </c>
      <c r="M1804" s="340"/>
      <c r="N1804" s="340"/>
      <c r="O1804" s="340"/>
    </row>
    <row r="1805" spans="2:15" x14ac:dyDescent="0.25">
      <c r="B1805" s="340">
        <v>1792</v>
      </c>
      <c r="C1805" s="340" t="s">
        <v>187</v>
      </c>
      <c r="D1805" s="340" t="s">
        <v>1728</v>
      </c>
      <c r="E1805" s="349" t="str">
        <f>HYPERLINK(Table20[[#This Row],[Map Link]],Table20[[#This Row],[Map Text]])</f>
        <v>Open Map</v>
      </c>
      <c r="F1805" s="340" t="s">
        <v>100</v>
      </c>
      <c r="G1805" s="340" t="s">
        <v>101</v>
      </c>
      <c r="H1805" s="340">
        <v>50.505833000000003</v>
      </c>
      <c r="I1805" s="340">
        <v>-116.030556</v>
      </c>
      <c r="J1805" s="340" t="s">
        <v>1591</v>
      </c>
      <c r="K1805" s="340" t="s">
        <v>4680</v>
      </c>
      <c r="L1805" s="348" t="s">
        <v>103</v>
      </c>
      <c r="M1805" s="340"/>
      <c r="N1805" s="340"/>
      <c r="O1805" s="340"/>
    </row>
    <row r="1806" spans="2:15" x14ac:dyDescent="0.25">
      <c r="B1806" s="340">
        <v>65089</v>
      </c>
      <c r="C1806" s="340" t="s">
        <v>4681</v>
      </c>
      <c r="D1806" s="340" t="s">
        <v>1590</v>
      </c>
      <c r="E1806" s="349" t="str">
        <f>HYPERLINK(Table20[[#This Row],[Map Link]],Table20[[#This Row],[Map Text]])</f>
        <v>Open Map</v>
      </c>
      <c r="F1806" s="340" t="s">
        <v>100</v>
      </c>
      <c r="G1806" s="340" t="s">
        <v>101</v>
      </c>
      <c r="H1806" s="340">
        <v>49.549877000000002</v>
      </c>
      <c r="I1806" s="340">
        <v>-115.617722</v>
      </c>
      <c r="J1806" s="340" t="s">
        <v>1591</v>
      </c>
      <c r="K1806" s="340" t="s">
        <v>4682</v>
      </c>
      <c r="L1806" s="348" t="s">
        <v>181</v>
      </c>
      <c r="M1806" s="340"/>
      <c r="N1806" s="340"/>
      <c r="O1806" s="340"/>
    </row>
    <row r="1807" spans="2:15" x14ac:dyDescent="0.25">
      <c r="B1807" s="340">
        <v>9576</v>
      </c>
      <c r="C1807" s="340" t="s">
        <v>107</v>
      </c>
      <c r="D1807" s="340" t="s">
        <v>1036</v>
      </c>
      <c r="E1807" s="349" t="str">
        <f>HYPERLINK(Table20[[#This Row],[Map Link]],Table20[[#This Row],[Map Text]])</f>
        <v>Open Map</v>
      </c>
      <c r="F1807" s="340" t="s">
        <v>100</v>
      </c>
      <c r="G1807" s="340" t="s">
        <v>101</v>
      </c>
      <c r="H1807" s="340">
        <v>49.383212</v>
      </c>
      <c r="I1807" s="340">
        <v>-115.301041</v>
      </c>
      <c r="J1807" s="340" t="s">
        <v>1591</v>
      </c>
      <c r="K1807" s="340" t="s">
        <v>4683</v>
      </c>
      <c r="L1807" s="348" t="s">
        <v>103</v>
      </c>
      <c r="M1807" s="340"/>
      <c r="N1807" s="340"/>
      <c r="O1807" s="340"/>
    </row>
    <row r="1808" spans="2:15" x14ac:dyDescent="0.25">
      <c r="B1808" s="340">
        <v>10100</v>
      </c>
      <c r="C1808" s="340" t="s">
        <v>974</v>
      </c>
      <c r="D1808" s="340" t="s">
        <v>1597</v>
      </c>
      <c r="E1808" s="349" t="str">
        <f>HYPERLINK(Table20[[#This Row],[Map Link]],Table20[[#This Row],[Map Text]])</f>
        <v>Open Map</v>
      </c>
      <c r="F1808" s="340" t="s">
        <v>118</v>
      </c>
      <c r="G1808" s="340" t="s">
        <v>101</v>
      </c>
      <c r="H1808" s="340">
        <v>49.09986</v>
      </c>
      <c r="I1808" s="340">
        <v>-117.234433</v>
      </c>
      <c r="J1808" s="340" t="s">
        <v>1591</v>
      </c>
      <c r="K1808" s="340" t="s">
        <v>4684</v>
      </c>
      <c r="L1808" s="348" t="s">
        <v>103</v>
      </c>
      <c r="M1808" s="340"/>
      <c r="N1808" s="340"/>
      <c r="O1808" s="340"/>
    </row>
    <row r="1809" spans="2:15" x14ac:dyDescent="0.25">
      <c r="B1809" s="340">
        <v>11831</v>
      </c>
      <c r="C1809" s="340" t="s">
        <v>966</v>
      </c>
      <c r="D1809" s="340" t="s">
        <v>1036</v>
      </c>
      <c r="E1809" s="349" t="str">
        <f>HYPERLINK(Table20[[#This Row],[Map Link]],Table20[[#This Row],[Map Text]])</f>
        <v>Open Map</v>
      </c>
      <c r="F1809" s="340" t="s">
        <v>118</v>
      </c>
      <c r="G1809" s="340" t="s">
        <v>101</v>
      </c>
      <c r="H1809" s="340">
        <v>50.083201000000003</v>
      </c>
      <c r="I1809" s="340">
        <v>-116.884444</v>
      </c>
      <c r="J1809" s="340" t="s">
        <v>1591</v>
      </c>
      <c r="K1809" s="340" t="s">
        <v>4685</v>
      </c>
      <c r="L1809" s="348" t="s">
        <v>103</v>
      </c>
      <c r="M1809" s="340"/>
      <c r="N1809" s="340"/>
      <c r="O1809" s="340"/>
    </row>
    <row r="1810" spans="2:15" x14ac:dyDescent="0.25">
      <c r="B1810" s="340">
        <v>3045</v>
      </c>
      <c r="C1810" s="340" t="s">
        <v>185</v>
      </c>
      <c r="D1810" s="340" t="s">
        <v>1880</v>
      </c>
      <c r="E1810" s="349" t="str">
        <f>HYPERLINK(Table20[[#This Row],[Map Link]],Table20[[#This Row],[Map Text]])</f>
        <v>Open Map</v>
      </c>
      <c r="F1810" s="340" t="s">
        <v>118</v>
      </c>
      <c r="G1810" s="340" t="s">
        <v>101</v>
      </c>
      <c r="H1810" s="340">
        <v>49.910556</v>
      </c>
      <c r="I1810" s="340">
        <v>-116.905</v>
      </c>
      <c r="J1810" s="340" t="s">
        <v>1591</v>
      </c>
      <c r="K1810" s="340" t="s">
        <v>4686</v>
      </c>
      <c r="L1810" s="348" t="s">
        <v>103</v>
      </c>
      <c r="M1810" s="340"/>
      <c r="N1810" s="340"/>
      <c r="O1810" s="340"/>
    </row>
    <row r="1811" spans="2:15" x14ac:dyDescent="0.25">
      <c r="B1811" s="340">
        <v>3865</v>
      </c>
      <c r="C1811" s="340" t="s">
        <v>178</v>
      </c>
      <c r="D1811" s="340" t="s">
        <v>1780</v>
      </c>
      <c r="E1811" s="349" t="str">
        <f>HYPERLINK(Table20[[#This Row],[Map Link]],Table20[[#This Row],[Map Text]])</f>
        <v>Open Map</v>
      </c>
      <c r="F1811" s="340" t="s">
        <v>100</v>
      </c>
      <c r="G1811" s="340" t="s">
        <v>101</v>
      </c>
      <c r="H1811" s="340">
        <v>49.685000000000002</v>
      </c>
      <c r="I1811" s="340">
        <v>-115.981667</v>
      </c>
      <c r="J1811" s="340" t="s">
        <v>1591</v>
      </c>
      <c r="K1811" s="340" t="s">
        <v>4687</v>
      </c>
      <c r="L1811" s="348" t="s">
        <v>103</v>
      </c>
      <c r="M1811" s="340"/>
      <c r="N1811" s="340"/>
      <c r="O1811" s="340"/>
    </row>
    <row r="1812" spans="2:15" x14ac:dyDescent="0.25">
      <c r="B1812" s="340">
        <v>4557</v>
      </c>
      <c r="C1812" s="340" t="s">
        <v>975</v>
      </c>
      <c r="D1812" s="340" t="s">
        <v>1597</v>
      </c>
      <c r="E1812" s="349" t="str">
        <f>HYPERLINK(Table20[[#This Row],[Map Link]],Table20[[#This Row],[Map Text]])</f>
        <v>Open Map</v>
      </c>
      <c r="F1812" s="340" t="s">
        <v>118</v>
      </c>
      <c r="G1812" s="340" t="s">
        <v>101</v>
      </c>
      <c r="H1812" s="340">
        <v>48.999868999999997</v>
      </c>
      <c r="I1812" s="340">
        <v>-116.18439600000001</v>
      </c>
      <c r="J1812" s="340" t="s">
        <v>1591</v>
      </c>
      <c r="K1812" s="340" t="s">
        <v>4688</v>
      </c>
      <c r="L1812" s="348" t="s">
        <v>103</v>
      </c>
      <c r="M1812" s="340"/>
      <c r="N1812" s="340"/>
      <c r="O1812" s="340"/>
    </row>
    <row r="1813" spans="2:15" x14ac:dyDescent="0.25">
      <c r="B1813" s="340">
        <v>28395</v>
      </c>
      <c r="C1813" s="340" t="s">
        <v>149</v>
      </c>
      <c r="D1813" s="340" t="s">
        <v>3170</v>
      </c>
      <c r="E1813" s="349" t="str">
        <f>HYPERLINK(Table20[[#This Row],[Map Link]],Table20[[#This Row],[Map Text]])</f>
        <v>Open Map</v>
      </c>
      <c r="F1813" s="340" t="s">
        <v>118</v>
      </c>
      <c r="G1813" s="340" t="s">
        <v>101</v>
      </c>
      <c r="H1813" s="340">
        <v>49.285967999999997</v>
      </c>
      <c r="I1813" s="340">
        <v>-117.651118</v>
      </c>
      <c r="J1813" s="340" t="s">
        <v>1591</v>
      </c>
      <c r="K1813" s="340" t="s">
        <v>4689</v>
      </c>
      <c r="L1813" s="348" t="s">
        <v>103</v>
      </c>
      <c r="M1813" s="340"/>
      <c r="N1813" s="340"/>
      <c r="O1813" s="340"/>
    </row>
    <row r="1814" spans="2:15" x14ac:dyDescent="0.25">
      <c r="B1814" s="340">
        <v>38213</v>
      </c>
      <c r="C1814" s="340" t="s">
        <v>120</v>
      </c>
      <c r="D1814" s="340" t="s">
        <v>1036</v>
      </c>
      <c r="E1814" s="349" t="str">
        <f>HYPERLINK(Table20[[#This Row],[Map Link]],Table20[[#This Row],[Map Text]])</f>
        <v>Open Map</v>
      </c>
      <c r="F1814" s="340" t="s">
        <v>118</v>
      </c>
      <c r="G1814" s="340" t="s">
        <v>101</v>
      </c>
      <c r="H1814" s="340">
        <v>49.158202000000003</v>
      </c>
      <c r="I1814" s="340">
        <v>-116.337183</v>
      </c>
      <c r="J1814" s="340" t="s">
        <v>1591</v>
      </c>
      <c r="K1814" s="340" t="s">
        <v>4690</v>
      </c>
      <c r="L1814" s="348" t="s">
        <v>103</v>
      </c>
      <c r="M1814" s="340"/>
      <c r="N1814" s="340"/>
      <c r="O1814" s="340"/>
    </row>
    <row r="1815" spans="2:15" x14ac:dyDescent="0.25">
      <c r="B1815" s="340">
        <v>65090</v>
      </c>
      <c r="C1815" s="340" t="s">
        <v>4691</v>
      </c>
      <c r="D1815" s="340" t="s">
        <v>1590</v>
      </c>
      <c r="E1815" s="349" t="str">
        <f>HYPERLINK(Table20[[#This Row],[Map Link]],Table20[[#This Row],[Map Text]])</f>
        <v>Open Map</v>
      </c>
      <c r="F1815" s="340" t="s">
        <v>100</v>
      </c>
      <c r="G1815" s="340" t="s">
        <v>101</v>
      </c>
      <c r="H1815" s="340">
        <v>49.616543</v>
      </c>
      <c r="I1815" s="340">
        <v>-115.70106</v>
      </c>
      <c r="J1815" s="340" t="s">
        <v>1591</v>
      </c>
      <c r="K1815" s="340" t="s">
        <v>4692</v>
      </c>
      <c r="L1815" s="348" t="s">
        <v>181</v>
      </c>
      <c r="M1815" s="340"/>
      <c r="N1815" s="340"/>
      <c r="O1815" s="340"/>
    </row>
    <row r="1816" spans="2:15" x14ac:dyDescent="0.25">
      <c r="B1816" s="340">
        <v>6252</v>
      </c>
      <c r="C1816" s="340" t="s">
        <v>969</v>
      </c>
      <c r="D1816" s="340" t="s">
        <v>1036</v>
      </c>
      <c r="E1816" s="349" t="str">
        <f>HYPERLINK(Table20[[#This Row],[Map Link]],Table20[[#This Row],[Map Text]])</f>
        <v>Open Map</v>
      </c>
      <c r="F1816" s="340" t="s">
        <v>118</v>
      </c>
      <c r="G1816" s="340" t="s">
        <v>101</v>
      </c>
      <c r="H1816" s="340">
        <v>49.683199000000002</v>
      </c>
      <c r="I1816" s="340">
        <v>-116.867768</v>
      </c>
      <c r="J1816" s="340" t="s">
        <v>1591</v>
      </c>
      <c r="K1816" s="340" t="s">
        <v>4693</v>
      </c>
      <c r="L1816" s="348" t="s">
        <v>103</v>
      </c>
      <c r="M1816" s="340"/>
      <c r="N1816" s="340"/>
      <c r="O1816" s="340"/>
    </row>
    <row r="1817" spans="2:15" x14ac:dyDescent="0.25">
      <c r="B1817" s="340">
        <v>6255</v>
      </c>
      <c r="C1817" s="340" t="s">
        <v>981</v>
      </c>
      <c r="D1817" s="340" t="s">
        <v>1597</v>
      </c>
      <c r="E1817" s="349" t="str">
        <f>HYPERLINK(Table20[[#This Row],[Map Link]],Table20[[#This Row],[Map Text]])</f>
        <v>Open Map</v>
      </c>
      <c r="F1817" s="340" t="s">
        <v>100</v>
      </c>
      <c r="G1817" s="340" t="s">
        <v>101</v>
      </c>
      <c r="H1817" s="340">
        <v>50.883214000000002</v>
      </c>
      <c r="I1817" s="340">
        <v>-116.051101</v>
      </c>
      <c r="J1817" s="340" t="s">
        <v>1591</v>
      </c>
      <c r="K1817" s="340" t="s">
        <v>4694</v>
      </c>
      <c r="L1817" s="348" t="s">
        <v>103</v>
      </c>
      <c r="M1817" s="340"/>
      <c r="N1817" s="340"/>
      <c r="O1817" s="340"/>
    </row>
    <row r="1818" spans="2:15" x14ac:dyDescent="0.25">
      <c r="B1818" s="340">
        <v>54467</v>
      </c>
      <c r="C1818" s="340" t="s">
        <v>1019</v>
      </c>
      <c r="D1818" s="340" t="s">
        <v>1597</v>
      </c>
      <c r="E1818" s="349" t="str">
        <f>HYPERLINK(Table20[[#This Row],[Map Link]],Table20[[#This Row],[Map Text]])</f>
        <v>Open Map</v>
      </c>
      <c r="F1818" s="340" t="s">
        <v>100</v>
      </c>
      <c r="G1818" s="340" t="s">
        <v>101</v>
      </c>
      <c r="H1818" s="340">
        <v>49.174878999999997</v>
      </c>
      <c r="I1818" s="340">
        <v>-115.21770100000001</v>
      </c>
      <c r="J1818" s="340" t="s">
        <v>1591</v>
      </c>
      <c r="K1818" s="340" t="s">
        <v>4695</v>
      </c>
      <c r="L1818" s="348" t="s">
        <v>103</v>
      </c>
      <c r="M1818" s="340"/>
      <c r="N1818" s="340"/>
      <c r="O1818" s="340"/>
    </row>
    <row r="1819" spans="2:15" x14ac:dyDescent="0.25">
      <c r="B1819" s="340">
        <v>6284</v>
      </c>
      <c r="C1819" s="340" t="s">
        <v>155</v>
      </c>
      <c r="D1819" s="340" t="s">
        <v>1036</v>
      </c>
      <c r="E1819" s="349" t="str">
        <f>HYPERLINK(Table20[[#This Row],[Map Link]],Table20[[#This Row],[Map Text]])</f>
        <v>Open Map</v>
      </c>
      <c r="F1819" s="340" t="s">
        <v>118</v>
      </c>
      <c r="G1819" s="340" t="s">
        <v>101</v>
      </c>
      <c r="H1819" s="340">
        <v>49.440556000000001</v>
      </c>
      <c r="I1819" s="340">
        <v>-117.591667</v>
      </c>
      <c r="J1819" s="340" t="s">
        <v>1591</v>
      </c>
      <c r="K1819" s="340" t="s">
        <v>4696</v>
      </c>
      <c r="L1819" s="348" t="s">
        <v>103</v>
      </c>
      <c r="M1819" s="340"/>
      <c r="N1819" s="340"/>
      <c r="O1819" s="340"/>
    </row>
    <row r="1820" spans="2:15" x14ac:dyDescent="0.25">
      <c r="B1820" s="340">
        <v>35898</v>
      </c>
      <c r="C1820" s="340" t="s">
        <v>199</v>
      </c>
      <c r="D1820" s="340" t="s">
        <v>1036</v>
      </c>
      <c r="E1820" s="349" t="str">
        <f>HYPERLINK(Table20[[#This Row],[Map Link]],Table20[[#This Row],[Map Text]])</f>
        <v>Open Map</v>
      </c>
      <c r="F1820" s="340" t="s">
        <v>118</v>
      </c>
      <c r="G1820" s="340" t="s">
        <v>101</v>
      </c>
      <c r="H1820" s="340">
        <v>49.300277999999999</v>
      </c>
      <c r="I1820" s="340">
        <v>-116.661389</v>
      </c>
      <c r="J1820" s="340" t="s">
        <v>1591</v>
      </c>
      <c r="K1820" s="340" t="s">
        <v>4697</v>
      </c>
      <c r="L1820" s="348" t="s">
        <v>103</v>
      </c>
      <c r="M1820" s="340"/>
      <c r="N1820" s="340"/>
      <c r="O1820" s="340"/>
    </row>
    <row r="1821" spans="2:15" x14ac:dyDescent="0.25">
      <c r="B1821" s="340">
        <v>8879</v>
      </c>
      <c r="C1821" s="340" t="s">
        <v>193</v>
      </c>
      <c r="D1821" s="340" t="s">
        <v>1036</v>
      </c>
      <c r="E1821" s="349" t="str">
        <f>HYPERLINK(Table20[[#This Row],[Map Link]],Table20[[#This Row],[Map Text]])</f>
        <v>Open Map</v>
      </c>
      <c r="F1821" s="340" t="s">
        <v>118</v>
      </c>
      <c r="G1821" s="340" t="s">
        <v>101</v>
      </c>
      <c r="H1821" s="340">
        <v>50.149867999999998</v>
      </c>
      <c r="I1821" s="340">
        <v>-116.951114</v>
      </c>
      <c r="J1821" s="340" t="s">
        <v>1591</v>
      </c>
      <c r="K1821" s="340" t="s">
        <v>4698</v>
      </c>
      <c r="L1821" s="348" t="s">
        <v>103</v>
      </c>
      <c r="M1821" s="340"/>
      <c r="N1821" s="340"/>
      <c r="O1821" s="340"/>
    </row>
    <row r="1822" spans="2:15" x14ac:dyDescent="0.25">
      <c r="B1822" s="340">
        <v>663</v>
      </c>
      <c r="C1822" s="340" t="s">
        <v>1012</v>
      </c>
      <c r="D1822" s="340" t="s">
        <v>1036</v>
      </c>
      <c r="E1822" s="349" t="str">
        <f>HYPERLINK(Table20[[#This Row],[Map Link]],Table20[[#This Row],[Map Text]])</f>
        <v>Open Map</v>
      </c>
      <c r="F1822" s="340" t="s">
        <v>118</v>
      </c>
      <c r="G1822" s="340" t="s">
        <v>101</v>
      </c>
      <c r="H1822" s="340">
        <v>49.599859000000002</v>
      </c>
      <c r="I1822" s="340">
        <v>-117.584456</v>
      </c>
      <c r="J1822" s="340" t="s">
        <v>1591</v>
      </c>
      <c r="K1822" s="340" t="s">
        <v>4699</v>
      </c>
      <c r="L1822" s="348" t="s">
        <v>103</v>
      </c>
      <c r="M1822" s="340"/>
      <c r="N1822" s="340"/>
      <c r="O1822" s="340"/>
    </row>
    <row r="1823" spans="2:15" x14ac:dyDescent="0.25">
      <c r="B1823" s="340">
        <v>942</v>
      </c>
      <c r="C1823" s="340" t="s">
        <v>1008</v>
      </c>
      <c r="D1823" s="340" t="s">
        <v>1036</v>
      </c>
      <c r="E1823" s="349" t="str">
        <f>HYPERLINK(Table20[[#This Row],[Map Link]],Table20[[#This Row],[Map Text]])</f>
        <v>Open Map</v>
      </c>
      <c r="F1823" s="340" t="s">
        <v>118</v>
      </c>
      <c r="G1823" s="340" t="s">
        <v>101</v>
      </c>
      <c r="H1823" s="340">
        <v>49.699860000000001</v>
      </c>
      <c r="I1823" s="340">
        <v>-117.484455</v>
      </c>
      <c r="J1823" s="340" t="s">
        <v>1591</v>
      </c>
      <c r="K1823" s="340" t="s">
        <v>4700</v>
      </c>
      <c r="L1823" s="348" t="s">
        <v>103</v>
      </c>
      <c r="M1823" s="340"/>
      <c r="N1823" s="340"/>
      <c r="O1823" s="340"/>
    </row>
    <row r="1824" spans="2:15" x14ac:dyDescent="0.25">
      <c r="B1824" s="340">
        <v>2419</v>
      </c>
      <c r="C1824" s="340" t="s">
        <v>123</v>
      </c>
      <c r="D1824" s="340" t="s">
        <v>1036</v>
      </c>
      <c r="E1824" s="349" t="str">
        <f>HYPERLINK(Table20[[#This Row],[Map Link]],Table20[[#This Row],[Map Text]])</f>
        <v>Open Map</v>
      </c>
      <c r="F1824" s="340" t="s">
        <v>118</v>
      </c>
      <c r="G1824" s="340" t="s">
        <v>101</v>
      </c>
      <c r="H1824" s="340">
        <v>49.043056</v>
      </c>
      <c r="I1824" s="340">
        <v>-116.46388899999999</v>
      </c>
      <c r="J1824" s="340" t="s">
        <v>1591</v>
      </c>
      <c r="K1824" s="340" t="s">
        <v>4701</v>
      </c>
      <c r="L1824" s="348" t="s">
        <v>103</v>
      </c>
      <c r="M1824" s="340"/>
      <c r="N1824" s="340"/>
      <c r="O1824" s="340"/>
    </row>
    <row r="1825" spans="2:15" x14ac:dyDescent="0.25">
      <c r="B1825" s="340">
        <v>10168</v>
      </c>
      <c r="C1825" s="340" t="s">
        <v>4702</v>
      </c>
      <c r="D1825" s="340" t="s">
        <v>1036</v>
      </c>
      <c r="E1825" s="349" t="str">
        <f>HYPERLINK(Table20[[#This Row],[Map Link]],Table20[[#This Row],[Map Text]])</f>
        <v>Open Map</v>
      </c>
      <c r="F1825" s="340" t="s">
        <v>118</v>
      </c>
      <c r="G1825" s="340" t="s">
        <v>101</v>
      </c>
      <c r="H1825" s="340">
        <v>49.612499999999997</v>
      </c>
      <c r="I1825" s="340">
        <v>-117.08194399999999</v>
      </c>
      <c r="J1825" s="340" t="s">
        <v>1591</v>
      </c>
      <c r="K1825" s="340" t="s">
        <v>4703</v>
      </c>
      <c r="L1825" s="348" t="s">
        <v>103</v>
      </c>
      <c r="M1825" s="340"/>
      <c r="N1825" s="340"/>
      <c r="O1825" s="340"/>
    </row>
    <row r="1826" spans="2:15" x14ac:dyDescent="0.25">
      <c r="B1826" s="340">
        <v>38377</v>
      </c>
      <c r="C1826" s="340" t="s">
        <v>4704</v>
      </c>
      <c r="D1826" s="340" t="s">
        <v>1036</v>
      </c>
      <c r="E1826" s="349" t="str">
        <f>HYPERLINK(Table20[[#This Row],[Map Link]],Table20[[#This Row],[Map Text]])</f>
        <v>Open Map</v>
      </c>
      <c r="F1826" s="340" t="s">
        <v>139</v>
      </c>
      <c r="G1826" s="340" t="s">
        <v>101</v>
      </c>
      <c r="H1826" s="340">
        <v>49.216523000000002</v>
      </c>
      <c r="I1826" s="340">
        <v>-117.681673</v>
      </c>
      <c r="J1826" s="340" t="s">
        <v>1591</v>
      </c>
      <c r="K1826" s="340" t="s">
        <v>4705</v>
      </c>
      <c r="L1826" s="348" t="s">
        <v>103</v>
      </c>
      <c r="M1826" s="340"/>
      <c r="N1826" s="340"/>
      <c r="O1826" s="340"/>
    </row>
    <row r="1827" spans="2:15" x14ac:dyDescent="0.25">
      <c r="B1827" s="340">
        <v>65574</v>
      </c>
      <c r="C1827" s="340" t="s">
        <v>4706</v>
      </c>
      <c r="D1827" s="340" t="s">
        <v>1590</v>
      </c>
      <c r="E1827" s="349" t="str">
        <f>HYPERLINK(Table20[[#This Row],[Map Link]],Table20[[#This Row],[Map Text]])</f>
        <v>Open Map</v>
      </c>
      <c r="F1827" s="340" t="s">
        <v>118</v>
      </c>
      <c r="G1827" s="340" t="s">
        <v>101</v>
      </c>
      <c r="H1827" s="340">
        <v>49.033199000000003</v>
      </c>
      <c r="I1827" s="340">
        <v>-116.534409</v>
      </c>
      <c r="J1827" s="340" t="s">
        <v>1591</v>
      </c>
      <c r="K1827" s="340" t="s">
        <v>4707</v>
      </c>
      <c r="L1827" s="348" t="s">
        <v>181</v>
      </c>
      <c r="M1827" s="340"/>
      <c r="N1827" s="340"/>
      <c r="O1827" s="340"/>
    </row>
    <row r="1828" spans="2:15" x14ac:dyDescent="0.25">
      <c r="B1828" s="340">
        <v>65575</v>
      </c>
      <c r="C1828" s="340" t="s">
        <v>4708</v>
      </c>
      <c r="D1828" s="340" t="s">
        <v>1590</v>
      </c>
      <c r="E1828" s="349" t="str">
        <f>HYPERLINK(Table20[[#This Row],[Map Link]],Table20[[#This Row],[Map Text]])</f>
        <v>Open Map</v>
      </c>
      <c r="F1828" s="340" t="s">
        <v>118</v>
      </c>
      <c r="G1828" s="340" t="s">
        <v>101</v>
      </c>
      <c r="H1828" s="340">
        <v>49.079033000000003</v>
      </c>
      <c r="I1828" s="340">
        <v>-116.548299</v>
      </c>
      <c r="J1828" s="340" t="s">
        <v>1591</v>
      </c>
      <c r="K1828" s="340" t="s">
        <v>4709</v>
      </c>
      <c r="L1828" s="348" t="s">
        <v>181</v>
      </c>
      <c r="M1828" s="340"/>
      <c r="N1828" s="340"/>
      <c r="O1828" s="340"/>
    </row>
    <row r="1829" spans="2:15" x14ac:dyDescent="0.25">
      <c r="B1829" s="340">
        <v>65568</v>
      </c>
      <c r="C1829" s="340" t="s">
        <v>4710</v>
      </c>
      <c r="D1829" s="340" t="s">
        <v>1590</v>
      </c>
      <c r="E1829" s="349" t="str">
        <f>HYPERLINK(Table20[[#This Row],[Map Link]],Table20[[#This Row],[Map Text]])</f>
        <v>Open Map</v>
      </c>
      <c r="F1829" s="340" t="s">
        <v>118</v>
      </c>
      <c r="G1829" s="340" t="s">
        <v>101</v>
      </c>
      <c r="H1829" s="340">
        <v>49.09431</v>
      </c>
      <c r="I1829" s="340">
        <v>-116.584412</v>
      </c>
      <c r="J1829" s="340" t="s">
        <v>1591</v>
      </c>
      <c r="K1829" s="340" t="s">
        <v>4711</v>
      </c>
      <c r="L1829" s="348" t="s">
        <v>181</v>
      </c>
      <c r="M1829" s="340"/>
      <c r="N1829" s="340"/>
      <c r="O1829" s="340"/>
    </row>
    <row r="1830" spans="2:15" x14ac:dyDescent="0.25">
      <c r="B1830" s="340">
        <v>65569</v>
      </c>
      <c r="C1830" s="340" t="s">
        <v>4712</v>
      </c>
      <c r="D1830" s="340" t="s">
        <v>1590</v>
      </c>
      <c r="E1830" s="349" t="str">
        <f>HYPERLINK(Table20[[#This Row],[Map Link]],Table20[[#This Row],[Map Text]])</f>
        <v>Open Map</v>
      </c>
      <c r="F1830" s="340" t="s">
        <v>118</v>
      </c>
      <c r="G1830" s="340" t="s">
        <v>101</v>
      </c>
      <c r="H1830" s="340">
        <v>49.122087999999998</v>
      </c>
      <c r="I1830" s="340">
        <v>-116.56913400000001</v>
      </c>
      <c r="J1830" s="340" t="s">
        <v>1591</v>
      </c>
      <c r="K1830" s="340" t="s">
        <v>4713</v>
      </c>
      <c r="L1830" s="348" t="s">
        <v>181</v>
      </c>
      <c r="M1830" s="340"/>
      <c r="N1830" s="340"/>
      <c r="O1830" s="340"/>
    </row>
    <row r="1831" spans="2:15" x14ac:dyDescent="0.25">
      <c r="B1831" s="340">
        <v>65570</v>
      </c>
      <c r="C1831" s="340" t="s">
        <v>4714</v>
      </c>
      <c r="D1831" s="340" t="s">
        <v>1590</v>
      </c>
      <c r="E1831" s="349" t="str">
        <f>HYPERLINK(Table20[[#This Row],[Map Link]],Table20[[#This Row],[Map Text]])</f>
        <v>Open Map</v>
      </c>
      <c r="F1831" s="340" t="s">
        <v>118</v>
      </c>
      <c r="G1831" s="340" t="s">
        <v>101</v>
      </c>
      <c r="H1831" s="340">
        <v>49.134588000000001</v>
      </c>
      <c r="I1831" s="340">
        <v>-116.584413</v>
      </c>
      <c r="J1831" s="340" t="s">
        <v>1591</v>
      </c>
      <c r="K1831" s="340" t="s">
        <v>4715</v>
      </c>
      <c r="L1831" s="348" t="s">
        <v>181</v>
      </c>
      <c r="M1831" s="340"/>
      <c r="N1831" s="340"/>
      <c r="O1831" s="340"/>
    </row>
    <row r="1832" spans="2:15" x14ac:dyDescent="0.25">
      <c r="B1832" s="340">
        <v>65571</v>
      </c>
      <c r="C1832" s="340" t="s">
        <v>4716</v>
      </c>
      <c r="D1832" s="340" t="s">
        <v>1590</v>
      </c>
      <c r="E1832" s="349" t="str">
        <f>HYPERLINK(Table20[[#This Row],[Map Link]],Table20[[#This Row],[Map Text]])</f>
        <v>Open Map</v>
      </c>
      <c r="F1832" s="340" t="s">
        <v>118</v>
      </c>
      <c r="G1832" s="340" t="s">
        <v>101</v>
      </c>
      <c r="H1832" s="340">
        <v>49.145699</v>
      </c>
      <c r="I1832" s="340">
        <v>-116.59274600000001</v>
      </c>
      <c r="J1832" s="340" t="s">
        <v>1591</v>
      </c>
      <c r="K1832" s="340" t="s">
        <v>4717</v>
      </c>
      <c r="L1832" s="348" t="s">
        <v>181</v>
      </c>
      <c r="M1832" s="340"/>
      <c r="N1832" s="340"/>
      <c r="O1832" s="340"/>
    </row>
    <row r="1833" spans="2:15" x14ac:dyDescent="0.25">
      <c r="B1833" s="340">
        <v>65564</v>
      </c>
      <c r="C1833" s="340" t="s">
        <v>4718</v>
      </c>
      <c r="D1833" s="340" t="s">
        <v>1590</v>
      </c>
      <c r="E1833" s="349" t="str">
        <f>HYPERLINK(Table20[[#This Row],[Map Link]],Table20[[#This Row],[Map Text]])</f>
        <v>Open Map</v>
      </c>
      <c r="F1833" s="340" t="s">
        <v>118</v>
      </c>
      <c r="G1833" s="340" t="s">
        <v>101</v>
      </c>
      <c r="H1833" s="340">
        <v>49.166533000000001</v>
      </c>
      <c r="I1833" s="340">
        <v>-116.584413</v>
      </c>
      <c r="J1833" s="340" t="s">
        <v>1591</v>
      </c>
      <c r="K1833" s="340" t="s">
        <v>4719</v>
      </c>
      <c r="L1833" s="348" t="s">
        <v>181</v>
      </c>
      <c r="M1833" s="340"/>
      <c r="N1833" s="340"/>
      <c r="O1833" s="340"/>
    </row>
    <row r="1834" spans="2:15" x14ac:dyDescent="0.25">
      <c r="B1834" s="340">
        <v>11521</v>
      </c>
      <c r="C1834" s="340" t="s">
        <v>976</v>
      </c>
      <c r="D1834" s="340" t="s">
        <v>1597</v>
      </c>
      <c r="E1834" s="349" t="str">
        <f>HYPERLINK(Table20[[#This Row],[Map Link]],Table20[[#This Row],[Map Text]])</f>
        <v>Open Map</v>
      </c>
      <c r="F1834" s="340" t="s">
        <v>100</v>
      </c>
      <c r="G1834" s="340" t="s">
        <v>101</v>
      </c>
      <c r="H1834" s="340">
        <v>49.416541000000002</v>
      </c>
      <c r="I1834" s="340">
        <v>-115.867728</v>
      </c>
      <c r="J1834" s="340" t="s">
        <v>1591</v>
      </c>
      <c r="K1834" s="340" t="s">
        <v>4720</v>
      </c>
      <c r="L1834" s="348" t="s">
        <v>103</v>
      </c>
      <c r="M1834" s="340"/>
      <c r="N1834" s="340"/>
      <c r="O1834" s="340"/>
    </row>
    <row r="1835" spans="2:15" x14ac:dyDescent="0.25">
      <c r="B1835" s="340">
        <v>21177</v>
      </c>
      <c r="C1835" s="340" t="s">
        <v>4721</v>
      </c>
      <c r="D1835" s="340" t="s">
        <v>1597</v>
      </c>
      <c r="E1835" s="349" t="str">
        <f>HYPERLINK(Table20[[#This Row],[Map Link]],Table20[[#This Row],[Map Text]])</f>
        <v>Open Map</v>
      </c>
      <c r="F1835" s="340" t="s">
        <v>118</v>
      </c>
      <c r="G1835" s="340" t="s">
        <v>101</v>
      </c>
      <c r="H1835" s="340">
        <v>50.066524000000001</v>
      </c>
      <c r="I1835" s="340">
        <v>-117.917812</v>
      </c>
      <c r="J1835" s="340" t="s">
        <v>1591</v>
      </c>
      <c r="K1835" s="340" t="s">
        <v>4722</v>
      </c>
      <c r="L1835" s="348" t="s">
        <v>103</v>
      </c>
      <c r="M1835" s="340"/>
      <c r="N1835" s="340"/>
      <c r="O1835" s="340"/>
    </row>
    <row r="1836" spans="2:15" x14ac:dyDescent="0.25">
      <c r="B1836" s="340">
        <v>5558</v>
      </c>
      <c r="C1836" s="340" t="s">
        <v>4723</v>
      </c>
      <c r="D1836" s="340" t="s">
        <v>1597</v>
      </c>
      <c r="E1836" s="349" t="str">
        <f>HYPERLINK(Table20[[#This Row],[Map Link]],Table20[[#This Row],[Map Text]])</f>
        <v>Open Map</v>
      </c>
      <c r="F1836" s="340" t="s">
        <v>118</v>
      </c>
      <c r="G1836" s="340" t="s">
        <v>101</v>
      </c>
      <c r="H1836" s="340">
        <v>50.249867999999999</v>
      </c>
      <c r="I1836" s="340">
        <v>-116.96778399999999</v>
      </c>
      <c r="J1836" s="340" t="s">
        <v>1591</v>
      </c>
      <c r="K1836" s="340" t="s">
        <v>4724</v>
      </c>
      <c r="L1836" s="348" t="s">
        <v>103</v>
      </c>
      <c r="M1836" s="340"/>
      <c r="N1836" s="340"/>
      <c r="O1836" s="340"/>
    </row>
    <row r="1837" spans="2:15" x14ac:dyDescent="0.25">
      <c r="B1837" s="340">
        <v>6439</v>
      </c>
      <c r="C1837" s="340" t="s">
        <v>182</v>
      </c>
      <c r="D1837" s="340" t="s">
        <v>1036</v>
      </c>
      <c r="E1837" s="349" t="str">
        <f>HYPERLINK(Table20[[#This Row],[Map Link]],Table20[[#This Row],[Map Text]])</f>
        <v>Open Map</v>
      </c>
      <c r="F1837" s="340" t="s">
        <v>100</v>
      </c>
      <c r="G1837" s="340" t="s">
        <v>101</v>
      </c>
      <c r="H1837" s="340">
        <v>49.637500000000003</v>
      </c>
      <c r="I1837" s="340">
        <v>-115.95694399999999</v>
      </c>
      <c r="J1837" s="340" t="s">
        <v>1591</v>
      </c>
      <c r="K1837" s="340" t="s">
        <v>4725</v>
      </c>
      <c r="L1837" s="348" t="s">
        <v>103</v>
      </c>
      <c r="M1837" s="340"/>
      <c r="N1837" s="340"/>
      <c r="O1837" s="340"/>
    </row>
    <row r="1838" spans="2:15" x14ac:dyDescent="0.25">
      <c r="B1838" s="340">
        <v>7477</v>
      </c>
      <c r="C1838" s="340" t="s">
        <v>110</v>
      </c>
      <c r="D1838" s="340" t="s">
        <v>1036</v>
      </c>
      <c r="E1838" s="349" t="str">
        <f>HYPERLINK(Table20[[#This Row],[Map Link]],Table20[[#This Row],[Map Text]])</f>
        <v>Open Map</v>
      </c>
      <c r="F1838" s="340" t="s">
        <v>100</v>
      </c>
      <c r="G1838" s="340" t="s">
        <v>101</v>
      </c>
      <c r="H1838" s="340">
        <v>49.48321</v>
      </c>
      <c r="I1838" s="340">
        <v>-115.567719</v>
      </c>
      <c r="J1838" s="340" t="s">
        <v>1591</v>
      </c>
      <c r="K1838" s="340" t="s">
        <v>4726</v>
      </c>
      <c r="L1838" s="348" t="s">
        <v>103</v>
      </c>
      <c r="M1838" s="340"/>
      <c r="N1838" s="340"/>
      <c r="O1838" s="340"/>
    </row>
    <row r="1839" spans="2:15" x14ac:dyDescent="0.25">
      <c r="B1839" s="340">
        <v>21587</v>
      </c>
      <c r="C1839" s="340" t="s">
        <v>978</v>
      </c>
      <c r="D1839" s="340" t="s">
        <v>1597</v>
      </c>
      <c r="E1839" s="349" t="str">
        <f>HYPERLINK(Table20[[#This Row],[Map Link]],Table20[[#This Row],[Map Text]])</f>
        <v>Open Map</v>
      </c>
      <c r="F1839" s="340" t="s">
        <v>100</v>
      </c>
      <c r="G1839" s="340" t="s">
        <v>101</v>
      </c>
      <c r="H1839" s="340">
        <v>49.616537999999998</v>
      </c>
      <c r="I1839" s="340">
        <v>-116.267746</v>
      </c>
      <c r="J1839" s="340" t="s">
        <v>1591</v>
      </c>
      <c r="K1839" s="340" t="s">
        <v>4727</v>
      </c>
      <c r="L1839" s="348" t="s">
        <v>103</v>
      </c>
      <c r="M1839" s="340"/>
      <c r="N1839" s="340"/>
      <c r="O1839" s="340"/>
    </row>
    <row r="1840" spans="2:15" x14ac:dyDescent="0.25">
      <c r="B1840" s="340">
        <v>21596</v>
      </c>
      <c r="C1840" s="340" t="s">
        <v>191</v>
      </c>
      <c r="D1840" s="340" t="s">
        <v>1036</v>
      </c>
      <c r="E1840" s="349" t="str">
        <f>HYPERLINK(Table20[[#This Row],[Map Link]],Table20[[#This Row],[Map Text]])</f>
        <v>Open Map</v>
      </c>
      <c r="F1840" s="340" t="s">
        <v>118</v>
      </c>
      <c r="G1840" s="340" t="s">
        <v>101</v>
      </c>
      <c r="H1840" s="340">
        <v>50.233201000000001</v>
      </c>
      <c r="I1840" s="340">
        <v>-116.98445100000001</v>
      </c>
      <c r="J1840" s="340" t="s">
        <v>1591</v>
      </c>
      <c r="K1840" s="340" t="s">
        <v>4728</v>
      </c>
      <c r="L1840" s="348" t="s">
        <v>103</v>
      </c>
      <c r="M1840" s="340"/>
      <c r="N1840" s="340"/>
      <c r="O1840" s="340"/>
    </row>
    <row r="1841" spans="2:15" x14ac:dyDescent="0.25">
      <c r="B1841" s="340">
        <v>21605</v>
      </c>
      <c r="C1841" s="340" t="s">
        <v>973</v>
      </c>
      <c r="D1841" s="340" t="s">
        <v>1597</v>
      </c>
      <c r="E1841" s="349" t="str">
        <f>HYPERLINK(Table20[[#This Row],[Map Link]],Table20[[#This Row],[Map Text]])</f>
        <v>Open Map</v>
      </c>
      <c r="F1841" s="340" t="s">
        <v>118</v>
      </c>
      <c r="G1841" s="340" t="s">
        <v>101</v>
      </c>
      <c r="H1841" s="340">
        <v>49.183191999999998</v>
      </c>
      <c r="I1841" s="340">
        <v>-117.401107</v>
      </c>
      <c r="J1841" s="340" t="s">
        <v>1591</v>
      </c>
      <c r="K1841" s="340" t="s">
        <v>4729</v>
      </c>
      <c r="L1841" s="348" t="s">
        <v>103</v>
      </c>
      <c r="M1841" s="340"/>
      <c r="N1841" s="340"/>
      <c r="O1841" s="340"/>
    </row>
    <row r="1842" spans="2:15" x14ac:dyDescent="0.25">
      <c r="B1842" s="340">
        <v>22582</v>
      </c>
      <c r="C1842" s="340" t="s">
        <v>491</v>
      </c>
      <c r="D1842" s="340" t="s">
        <v>1036</v>
      </c>
      <c r="E1842" s="349" t="str">
        <f>HYPERLINK(Table20[[#This Row],[Map Link]],Table20[[#This Row],[Map Text]])</f>
        <v>Open Map</v>
      </c>
      <c r="F1842" s="340" t="s">
        <v>397</v>
      </c>
      <c r="G1842" s="340" t="s">
        <v>169</v>
      </c>
      <c r="H1842" s="340">
        <v>52.007778000000002</v>
      </c>
      <c r="I1842" s="340">
        <v>-118.56611100000001</v>
      </c>
      <c r="J1842" s="340" t="s">
        <v>1591</v>
      </c>
      <c r="K1842" s="340" t="s">
        <v>4730</v>
      </c>
      <c r="L1842" s="348" t="s">
        <v>103</v>
      </c>
      <c r="M1842" s="340"/>
      <c r="N1842" s="340"/>
      <c r="O1842" s="340"/>
    </row>
    <row r="1843" spans="2:15" x14ac:dyDescent="0.25">
      <c r="B1843" s="340">
        <v>24276</v>
      </c>
      <c r="C1843" s="340" t="s">
        <v>968</v>
      </c>
      <c r="D1843" s="340" t="s">
        <v>1036</v>
      </c>
      <c r="E1843" s="349" t="str">
        <f>HYPERLINK(Table20[[#This Row],[Map Link]],Table20[[#This Row],[Map Text]])</f>
        <v>Open Map</v>
      </c>
      <c r="F1843" s="340" t="s">
        <v>118</v>
      </c>
      <c r="G1843" s="340" t="s">
        <v>101</v>
      </c>
      <c r="H1843" s="340">
        <v>49.883200000000002</v>
      </c>
      <c r="I1843" s="340">
        <v>-116.901107</v>
      </c>
      <c r="J1843" s="340" t="s">
        <v>1591</v>
      </c>
      <c r="K1843" s="340" t="s">
        <v>4731</v>
      </c>
      <c r="L1843" s="348" t="s">
        <v>103</v>
      </c>
      <c r="M1843" s="340"/>
      <c r="N1843" s="340"/>
      <c r="O1843" s="340"/>
    </row>
    <row r="1844" spans="2:15" x14ac:dyDescent="0.25">
      <c r="B1844" s="340">
        <v>7111</v>
      </c>
      <c r="C1844" s="340" t="s">
        <v>141</v>
      </c>
      <c r="D1844" s="340" t="s">
        <v>1880</v>
      </c>
      <c r="E1844" s="349" t="str">
        <f>HYPERLINK(Table20[[#This Row],[Map Link]],Table20[[#This Row],[Map Text]])</f>
        <v>Open Map</v>
      </c>
      <c r="F1844" s="340" t="s">
        <v>139</v>
      </c>
      <c r="G1844" s="340" t="s">
        <v>101</v>
      </c>
      <c r="H1844" s="340">
        <v>49.078888999999997</v>
      </c>
      <c r="I1844" s="340">
        <v>-117.594167</v>
      </c>
      <c r="J1844" s="340" t="s">
        <v>1591</v>
      </c>
      <c r="K1844" s="340" t="s">
        <v>4732</v>
      </c>
      <c r="L1844" s="348" t="s">
        <v>103</v>
      </c>
      <c r="M1844" s="340"/>
      <c r="N1844" s="340"/>
      <c r="O1844" s="340"/>
    </row>
    <row r="1845" spans="2:15" x14ac:dyDescent="0.25">
      <c r="B1845" s="340">
        <v>7247</v>
      </c>
      <c r="C1845" s="340" t="s">
        <v>4733</v>
      </c>
      <c r="D1845" s="340" t="s">
        <v>1597</v>
      </c>
      <c r="E1845" s="349" t="str">
        <f>HYPERLINK(Table20[[#This Row],[Map Link]],Table20[[#This Row],[Map Text]])</f>
        <v>Open Map</v>
      </c>
      <c r="F1845" s="340" t="s">
        <v>100</v>
      </c>
      <c r="G1845" s="340" t="s">
        <v>101</v>
      </c>
      <c r="H1845" s="340">
        <v>49.383215</v>
      </c>
      <c r="I1845" s="340">
        <v>-115.017698</v>
      </c>
      <c r="J1845" s="340" t="s">
        <v>1591</v>
      </c>
      <c r="K1845" s="340" t="s">
        <v>4734</v>
      </c>
      <c r="L1845" s="348" t="s">
        <v>103</v>
      </c>
      <c r="M1845" s="340"/>
      <c r="N1845" s="340"/>
      <c r="O1845" s="340"/>
    </row>
    <row r="1846" spans="2:15" x14ac:dyDescent="0.25">
      <c r="B1846" s="340">
        <v>38606</v>
      </c>
      <c r="C1846" s="340" t="s">
        <v>4735</v>
      </c>
      <c r="D1846" s="340" t="s">
        <v>1036</v>
      </c>
      <c r="E1846" s="349" t="str">
        <f>HYPERLINK(Table20[[#This Row],[Map Link]],Table20[[#This Row],[Map Text]])</f>
        <v>Open Map</v>
      </c>
      <c r="F1846" s="340" t="s">
        <v>118</v>
      </c>
      <c r="G1846" s="340" t="s">
        <v>101</v>
      </c>
      <c r="H1846" s="340">
        <v>49.483193999999997</v>
      </c>
      <c r="I1846" s="340">
        <v>-117.28444399999999</v>
      </c>
      <c r="J1846" s="340" t="s">
        <v>1591</v>
      </c>
      <c r="K1846" s="340" t="s">
        <v>4736</v>
      </c>
      <c r="L1846" s="348" t="s">
        <v>103</v>
      </c>
      <c r="M1846" s="340"/>
      <c r="N1846" s="340"/>
      <c r="O1846" s="340"/>
    </row>
    <row r="1847" spans="2:15" x14ac:dyDescent="0.25">
      <c r="B1847" s="340">
        <v>8206</v>
      </c>
      <c r="C1847" s="340" t="s">
        <v>117</v>
      </c>
      <c r="D1847" s="340" t="s">
        <v>1036</v>
      </c>
      <c r="E1847" s="349" t="str">
        <f>HYPERLINK(Table20[[#This Row],[Map Link]],Table20[[#This Row],[Map Text]])</f>
        <v>Open Map</v>
      </c>
      <c r="F1847" s="340" t="s">
        <v>100</v>
      </c>
      <c r="G1847" s="340" t="s">
        <v>101</v>
      </c>
      <c r="H1847" s="340">
        <v>49.288333000000002</v>
      </c>
      <c r="I1847" s="340">
        <v>-115.832222</v>
      </c>
      <c r="J1847" s="340" t="s">
        <v>1591</v>
      </c>
      <c r="K1847" s="340" t="s">
        <v>4737</v>
      </c>
      <c r="L1847" s="348" t="s">
        <v>103</v>
      </c>
      <c r="M1847" s="340"/>
      <c r="N1847" s="340"/>
      <c r="O1847" s="340"/>
    </row>
    <row r="1848" spans="2:15" x14ac:dyDescent="0.25">
      <c r="B1848" s="340">
        <v>38677</v>
      </c>
      <c r="C1848" s="340" t="s">
        <v>196</v>
      </c>
      <c r="D1848" s="340" t="s">
        <v>1880</v>
      </c>
      <c r="E1848" s="349" t="str">
        <f>HYPERLINK(Table20[[#This Row],[Map Link]],Table20[[#This Row],[Map Text]])</f>
        <v>Open Map</v>
      </c>
      <c r="F1848" s="340" t="s">
        <v>118</v>
      </c>
      <c r="G1848" s="340" t="s">
        <v>101</v>
      </c>
      <c r="H1848" s="340">
        <v>50.239167000000002</v>
      </c>
      <c r="I1848" s="340">
        <v>-117.7975</v>
      </c>
      <c r="J1848" s="340" t="s">
        <v>1591</v>
      </c>
      <c r="K1848" s="340" t="s">
        <v>4738</v>
      </c>
      <c r="L1848" s="348" t="s">
        <v>103</v>
      </c>
      <c r="M1848" s="340"/>
      <c r="N1848" s="340"/>
      <c r="O1848" s="340"/>
    </row>
    <row r="1849" spans="2:15" x14ac:dyDescent="0.25">
      <c r="B1849" s="340">
        <v>13493</v>
      </c>
      <c r="C1849" s="340" t="s">
        <v>133</v>
      </c>
      <c r="D1849" s="340" t="s">
        <v>1780</v>
      </c>
      <c r="E1849" s="349" t="str">
        <f>HYPERLINK(Table20[[#This Row],[Map Link]],Table20[[#This Row],[Map Text]])</f>
        <v>Open Map</v>
      </c>
      <c r="F1849" s="340" t="s">
        <v>118</v>
      </c>
      <c r="G1849" s="340" t="s">
        <v>101</v>
      </c>
      <c r="H1849" s="340">
        <v>49.493333</v>
      </c>
      <c r="I1849" s="340">
        <v>-117.295833</v>
      </c>
      <c r="J1849" s="340" t="s">
        <v>1591</v>
      </c>
      <c r="K1849" s="340" t="s">
        <v>4739</v>
      </c>
      <c r="L1849" s="348" t="s">
        <v>103</v>
      </c>
      <c r="M1849" s="340"/>
      <c r="N1849" s="340"/>
      <c r="O1849" s="340"/>
    </row>
    <row r="1850" spans="2:15" x14ac:dyDescent="0.25">
      <c r="B1850" s="340">
        <v>13510</v>
      </c>
      <c r="C1850" s="340" t="s">
        <v>202</v>
      </c>
      <c r="D1850" s="340" t="s">
        <v>1597</v>
      </c>
      <c r="E1850" s="349" t="str">
        <f>HYPERLINK(Table20[[#This Row],[Map Link]],Table20[[#This Row],[Map Text]])</f>
        <v>Open Map</v>
      </c>
      <c r="F1850" s="340" t="s">
        <v>118</v>
      </c>
      <c r="G1850" s="340" t="s">
        <v>101</v>
      </c>
      <c r="H1850" s="340">
        <v>49.000692999999998</v>
      </c>
      <c r="I1850" s="340">
        <v>-117.299058</v>
      </c>
      <c r="J1850" s="340" t="s">
        <v>1591</v>
      </c>
      <c r="K1850" s="340" t="s">
        <v>4740</v>
      </c>
      <c r="L1850" s="348" t="s">
        <v>103</v>
      </c>
      <c r="M1850" s="340"/>
      <c r="N1850" s="340"/>
      <c r="O1850" s="340"/>
    </row>
    <row r="1851" spans="2:15" x14ac:dyDescent="0.25">
      <c r="B1851" s="340">
        <v>13574</v>
      </c>
      <c r="C1851" s="340" t="s">
        <v>137</v>
      </c>
      <c r="D1851" s="340" t="s">
        <v>1880</v>
      </c>
      <c r="E1851" s="349" t="str">
        <f>HYPERLINK(Table20[[#This Row],[Map Link]],Table20[[#This Row],[Map Text]])</f>
        <v>Open Map</v>
      </c>
      <c r="F1851" s="340" t="s">
        <v>118</v>
      </c>
      <c r="G1851" s="340" t="s">
        <v>101</v>
      </c>
      <c r="H1851" s="340">
        <v>49.991388999999998</v>
      </c>
      <c r="I1851" s="340">
        <v>-117.377222</v>
      </c>
      <c r="J1851" s="340" t="s">
        <v>1591</v>
      </c>
      <c r="K1851" s="340" t="s">
        <v>4741</v>
      </c>
      <c r="L1851" s="348" t="s">
        <v>103</v>
      </c>
      <c r="M1851" s="340"/>
      <c r="N1851" s="340"/>
      <c r="O1851" s="340"/>
    </row>
    <row r="1852" spans="2:15" x14ac:dyDescent="0.25">
      <c r="B1852" s="340">
        <v>39210</v>
      </c>
      <c r="C1852" s="340" t="s">
        <v>4742</v>
      </c>
      <c r="D1852" s="340" t="s">
        <v>1036</v>
      </c>
      <c r="E1852" s="349" t="str">
        <f>HYPERLINK(Table20[[#This Row],[Map Link]],Table20[[#This Row],[Map Text]])</f>
        <v>Open Map</v>
      </c>
      <c r="F1852" s="340" t="s">
        <v>118</v>
      </c>
      <c r="G1852" s="340" t="s">
        <v>101</v>
      </c>
      <c r="H1852" s="340">
        <v>49.416524000000003</v>
      </c>
      <c r="I1852" s="340">
        <v>-117.61778700000001</v>
      </c>
      <c r="J1852" s="340" t="s">
        <v>1591</v>
      </c>
      <c r="K1852" s="340" t="s">
        <v>4743</v>
      </c>
      <c r="L1852" s="348" t="s">
        <v>103</v>
      </c>
      <c r="M1852" s="340"/>
      <c r="N1852" s="340"/>
      <c r="O1852" s="340"/>
    </row>
    <row r="1853" spans="2:15" x14ac:dyDescent="0.25">
      <c r="B1853" s="340">
        <v>35860</v>
      </c>
      <c r="C1853" s="340" t="s">
        <v>4744</v>
      </c>
      <c r="D1853" s="340" t="s">
        <v>1597</v>
      </c>
      <c r="E1853" s="349" t="str">
        <f>HYPERLINK(Table20[[#This Row],[Map Link]],Table20[[#This Row],[Map Text]])</f>
        <v>Open Map</v>
      </c>
      <c r="F1853" s="340" t="s">
        <v>100</v>
      </c>
      <c r="G1853" s="340" t="s">
        <v>101</v>
      </c>
      <c r="H1853" s="340">
        <v>49.022221999999999</v>
      </c>
      <c r="I1853" s="340">
        <v>-115.188889</v>
      </c>
      <c r="J1853" s="340" t="s">
        <v>1591</v>
      </c>
      <c r="K1853" s="340" t="s">
        <v>4745</v>
      </c>
      <c r="L1853" s="348" t="s">
        <v>103</v>
      </c>
      <c r="M1853" s="340"/>
      <c r="N1853" s="340"/>
      <c r="O1853" s="340"/>
    </row>
    <row r="1854" spans="2:15" x14ac:dyDescent="0.25">
      <c r="B1854" s="340">
        <v>14274</v>
      </c>
      <c r="C1854" s="340" t="s">
        <v>434</v>
      </c>
      <c r="D1854" s="340" t="s">
        <v>1036</v>
      </c>
      <c r="E1854" s="349" t="str">
        <f>HYPERLINK(Table20[[#This Row],[Map Link]],Table20[[#This Row],[Map Text]])</f>
        <v>Open Map</v>
      </c>
      <c r="F1854" s="340" t="s">
        <v>397</v>
      </c>
      <c r="G1854" s="340" t="s">
        <v>169</v>
      </c>
      <c r="H1854" s="340">
        <v>51.249876</v>
      </c>
      <c r="I1854" s="340">
        <v>-116.901139</v>
      </c>
      <c r="J1854" s="340" t="s">
        <v>1591</v>
      </c>
      <c r="K1854" s="340" t="s">
        <v>4746</v>
      </c>
      <c r="L1854" s="348" t="s">
        <v>103</v>
      </c>
      <c r="M1854" s="340"/>
      <c r="N1854" s="340"/>
      <c r="O1854" s="340"/>
    </row>
    <row r="1855" spans="2:15" x14ac:dyDescent="0.25">
      <c r="B1855" s="340">
        <v>38415</v>
      </c>
      <c r="C1855" s="340" t="s">
        <v>4747</v>
      </c>
      <c r="D1855" s="340" t="s">
        <v>1036</v>
      </c>
      <c r="E1855" s="349" t="str">
        <f>HYPERLINK(Table20[[#This Row],[Map Link]],Table20[[#This Row],[Map Text]])</f>
        <v>Open Map</v>
      </c>
      <c r="F1855" s="340" t="s">
        <v>139</v>
      </c>
      <c r="G1855" s="340" t="s">
        <v>101</v>
      </c>
      <c r="H1855" s="340">
        <v>49.133187999999997</v>
      </c>
      <c r="I1855" s="340">
        <v>-117.75111800000001</v>
      </c>
      <c r="J1855" s="340" t="s">
        <v>1591</v>
      </c>
      <c r="K1855" s="340" t="s">
        <v>4748</v>
      </c>
      <c r="L1855" s="348" t="s">
        <v>103</v>
      </c>
      <c r="M1855" s="340"/>
      <c r="N1855" s="340"/>
      <c r="O1855" s="340"/>
    </row>
    <row r="1856" spans="2:15" x14ac:dyDescent="0.25">
      <c r="B1856" s="340">
        <v>18651</v>
      </c>
      <c r="C1856" s="340" t="s">
        <v>977</v>
      </c>
      <c r="D1856" s="340" t="s">
        <v>1597</v>
      </c>
      <c r="E1856" s="349" t="str">
        <f>HYPERLINK(Table20[[#This Row],[Map Link]],Table20[[#This Row],[Map Text]])</f>
        <v>Open Map</v>
      </c>
      <c r="F1856" s="340" t="s">
        <v>100</v>
      </c>
      <c r="G1856" s="340" t="s">
        <v>101</v>
      </c>
      <c r="H1856" s="340">
        <v>49.549874000000003</v>
      </c>
      <c r="I1856" s="340">
        <v>-115.96773399999999</v>
      </c>
      <c r="J1856" s="340" t="s">
        <v>1591</v>
      </c>
      <c r="K1856" s="340" t="s">
        <v>4749</v>
      </c>
      <c r="L1856" s="348" t="s">
        <v>103</v>
      </c>
      <c r="M1856" s="340"/>
      <c r="N1856" s="340"/>
      <c r="O1856" s="340"/>
    </row>
    <row r="1857" spans="2:15" x14ac:dyDescent="0.25">
      <c r="B1857" s="340">
        <v>18720</v>
      </c>
      <c r="C1857" s="340" t="s">
        <v>146</v>
      </c>
      <c r="D1857" s="340" t="s">
        <v>1036</v>
      </c>
      <c r="E1857" s="349" t="str">
        <f>HYPERLINK(Table20[[#This Row],[Map Link]],Table20[[#This Row],[Map Text]])</f>
        <v>Open Map</v>
      </c>
      <c r="F1857" s="340" t="s">
        <v>118</v>
      </c>
      <c r="G1857" s="340" t="s">
        <v>101</v>
      </c>
      <c r="H1857" s="340">
        <v>49.287222</v>
      </c>
      <c r="I1857" s="340">
        <v>-117.622778</v>
      </c>
      <c r="J1857" s="340" t="s">
        <v>1591</v>
      </c>
      <c r="K1857" s="340" t="s">
        <v>4750</v>
      </c>
      <c r="L1857" s="348" t="s">
        <v>103</v>
      </c>
      <c r="M1857" s="340"/>
      <c r="N1857" s="340"/>
      <c r="O1857" s="340"/>
    </row>
    <row r="1858" spans="2:15" x14ac:dyDescent="0.25">
      <c r="B1858" s="340">
        <v>27204</v>
      </c>
      <c r="C1858" s="340" t="s">
        <v>160</v>
      </c>
      <c r="D1858" s="340" t="s">
        <v>1036</v>
      </c>
      <c r="E1858" s="349" t="str">
        <f>HYPERLINK(Table20[[#This Row],[Map Link]],Table20[[#This Row],[Map Text]])</f>
        <v>Open Map</v>
      </c>
      <c r="F1858" s="340" t="s">
        <v>139</v>
      </c>
      <c r="G1858" s="340" t="s">
        <v>101</v>
      </c>
      <c r="H1858" s="340">
        <v>49.166524000000003</v>
      </c>
      <c r="I1858" s="340">
        <v>-117.50111</v>
      </c>
      <c r="J1858" s="340" t="s">
        <v>1591</v>
      </c>
      <c r="K1858" s="340" t="s">
        <v>4751</v>
      </c>
      <c r="L1858" s="348" t="s">
        <v>103</v>
      </c>
      <c r="M1858" s="340"/>
      <c r="N1858" s="340"/>
      <c r="O1858" s="340"/>
    </row>
    <row r="1859" spans="2:15" x14ac:dyDescent="0.25">
      <c r="B1859" s="340">
        <v>16048</v>
      </c>
      <c r="C1859" s="340" t="s">
        <v>435</v>
      </c>
      <c r="D1859" s="340" t="s">
        <v>1597</v>
      </c>
      <c r="E1859" s="349" t="str">
        <f>HYPERLINK(Table20[[#This Row],[Map Link]],Table20[[#This Row],[Map Text]])</f>
        <v>Open Map</v>
      </c>
      <c r="F1859" s="340" t="s">
        <v>397</v>
      </c>
      <c r="G1859" s="340" t="s">
        <v>169</v>
      </c>
      <c r="H1859" s="340">
        <v>51.066544</v>
      </c>
      <c r="I1859" s="340">
        <v>-116.63445900000001</v>
      </c>
      <c r="J1859" s="340" t="s">
        <v>1591</v>
      </c>
      <c r="K1859" s="340" t="s">
        <v>4752</v>
      </c>
      <c r="L1859" s="348" t="s">
        <v>103</v>
      </c>
      <c r="M1859" s="340"/>
      <c r="N1859" s="340"/>
      <c r="O1859" s="340"/>
    </row>
    <row r="1860" spans="2:15" x14ac:dyDescent="0.25">
      <c r="B1860" s="340">
        <v>16075</v>
      </c>
      <c r="C1860" s="340" t="s">
        <v>1022</v>
      </c>
      <c r="D1860" s="340" t="s">
        <v>1597</v>
      </c>
      <c r="E1860" s="349" t="str">
        <f>HYPERLINK(Table20[[#This Row],[Map Link]],Table20[[#This Row],[Map Text]])</f>
        <v>Open Map</v>
      </c>
      <c r="F1860" s="340" t="s">
        <v>118</v>
      </c>
      <c r="G1860" s="340" t="s">
        <v>101</v>
      </c>
      <c r="H1860" s="340">
        <v>49.383189999999999</v>
      </c>
      <c r="I1860" s="340">
        <v>-117.667787</v>
      </c>
      <c r="J1860" s="340" t="s">
        <v>1591</v>
      </c>
      <c r="K1860" s="340" t="s">
        <v>4753</v>
      </c>
      <c r="L1860" s="348" t="s">
        <v>103</v>
      </c>
      <c r="M1860" s="340"/>
      <c r="N1860" s="340"/>
      <c r="O1860" s="340"/>
    </row>
    <row r="1861" spans="2:15" x14ac:dyDescent="0.25">
      <c r="B1861" s="340">
        <v>35912</v>
      </c>
      <c r="C1861" s="340" t="s">
        <v>1014</v>
      </c>
      <c r="D1861" s="340" t="s">
        <v>1036</v>
      </c>
      <c r="E1861" s="349" t="str">
        <f>HYPERLINK(Table20[[#This Row],[Map Link]],Table20[[#This Row],[Map Text]])</f>
        <v>Open Map</v>
      </c>
      <c r="F1861" s="340" t="s">
        <v>118</v>
      </c>
      <c r="G1861" s="340" t="s">
        <v>101</v>
      </c>
      <c r="H1861" s="340">
        <v>49.533191000000002</v>
      </c>
      <c r="I1861" s="340">
        <v>-117.651124</v>
      </c>
      <c r="J1861" s="340" t="s">
        <v>1591</v>
      </c>
      <c r="K1861" s="340" t="s">
        <v>4754</v>
      </c>
      <c r="L1861" s="348" t="s">
        <v>103</v>
      </c>
      <c r="M1861" s="340"/>
      <c r="N1861" s="340"/>
      <c r="O1861" s="340"/>
    </row>
    <row r="1862" spans="2:15" x14ac:dyDescent="0.25">
      <c r="B1862" s="340">
        <v>37822</v>
      </c>
      <c r="C1862" s="340" t="s">
        <v>203</v>
      </c>
      <c r="D1862" s="340" t="s">
        <v>1036</v>
      </c>
      <c r="E1862" s="349" t="str">
        <f>HYPERLINK(Table20[[#This Row],[Map Link]],Table20[[#This Row],[Map Text]])</f>
        <v>Open Map</v>
      </c>
      <c r="F1862" s="340" t="s">
        <v>139</v>
      </c>
      <c r="G1862" s="340" t="s">
        <v>101</v>
      </c>
      <c r="H1862" s="340">
        <v>49.008249999999997</v>
      </c>
      <c r="I1862" s="340">
        <v>-117.8347</v>
      </c>
      <c r="J1862" s="340" t="s">
        <v>1591</v>
      </c>
      <c r="K1862" s="340" t="s">
        <v>4755</v>
      </c>
      <c r="L1862" s="348" t="s">
        <v>103</v>
      </c>
      <c r="M1862" s="340"/>
      <c r="N1862" s="340"/>
      <c r="O1862" s="340"/>
    </row>
    <row r="1863" spans="2:15" x14ac:dyDescent="0.25">
      <c r="B1863" s="340">
        <v>40783</v>
      </c>
      <c r="C1863" s="340" t="s">
        <v>1009</v>
      </c>
      <c r="D1863" s="340" t="s">
        <v>1036</v>
      </c>
      <c r="E1863" s="349" t="str">
        <f>HYPERLINK(Table20[[#This Row],[Map Link]],Table20[[#This Row],[Map Text]])</f>
        <v>Open Map</v>
      </c>
      <c r="F1863" s="340" t="s">
        <v>118</v>
      </c>
      <c r="G1863" s="340" t="s">
        <v>101</v>
      </c>
      <c r="H1863" s="340">
        <v>49.658192999999997</v>
      </c>
      <c r="I1863" s="340">
        <v>-117.51223299999999</v>
      </c>
      <c r="J1863" s="340" t="s">
        <v>1591</v>
      </c>
      <c r="K1863" s="340" t="s">
        <v>4756</v>
      </c>
      <c r="L1863" s="348" t="s">
        <v>103</v>
      </c>
      <c r="M1863" s="340"/>
      <c r="N1863" s="340"/>
      <c r="O1863" s="340"/>
    </row>
    <row r="1864" spans="2:15" x14ac:dyDescent="0.25">
      <c r="B1864" s="340">
        <v>39217</v>
      </c>
      <c r="C1864" s="340" t="s">
        <v>1017</v>
      </c>
      <c r="D1864" s="340" t="s">
        <v>1036</v>
      </c>
      <c r="E1864" s="349" t="str">
        <f>HYPERLINK(Table20[[#This Row],[Map Link]],Table20[[#This Row],[Map Text]])</f>
        <v>Open Map</v>
      </c>
      <c r="F1864" s="340" t="s">
        <v>118</v>
      </c>
      <c r="G1864" s="340" t="s">
        <v>101</v>
      </c>
      <c r="H1864" s="340">
        <v>49.449857999999999</v>
      </c>
      <c r="I1864" s="340">
        <v>-117.534451</v>
      </c>
      <c r="J1864" s="340" t="s">
        <v>1591</v>
      </c>
      <c r="K1864" s="340" t="s">
        <v>4757</v>
      </c>
      <c r="L1864" s="348" t="s">
        <v>103</v>
      </c>
      <c r="M1864" s="340"/>
      <c r="N1864" s="340"/>
      <c r="O1864" s="340"/>
    </row>
    <row r="1865" spans="2:15" x14ac:dyDescent="0.25">
      <c r="B1865" s="340">
        <v>17734</v>
      </c>
      <c r="C1865" s="340" t="s">
        <v>4758</v>
      </c>
      <c r="D1865" s="340" t="s">
        <v>1597</v>
      </c>
      <c r="E1865" s="349" t="str">
        <f>HYPERLINK(Table20[[#This Row],[Map Link]],Table20[[#This Row],[Map Text]])</f>
        <v>Open Map</v>
      </c>
      <c r="F1865" s="340" t="s">
        <v>118</v>
      </c>
      <c r="G1865" s="340" t="s">
        <v>101</v>
      </c>
      <c r="H1865" s="340">
        <v>50.416533999999999</v>
      </c>
      <c r="I1865" s="340">
        <v>-117.13446</v>
      </c>
      <c r="J1865" s="340" t="s">
        <v>1591</v>
      </c>
      <c r="K1865" s="340" t="s">
        <v>4759</v>
      </c>
      <c r="L1865" s="348" t="s">
        <v>103</v>
      </c>
      <c r="M1865" s="340"/>
      <c r="N1865" s="340"/>
      <c r="O1865" s="340"/>
    </row>
    <row r="1866" spans="2:15" x14ac:dyDescent="0.25">
      <c r="B1866" s="340">
        <v>16167</v>
      </c>
      <c r="C1866" s="340" t="s">
        <v>4760</v>
      </c>
      <c r="D1866" s="340" t="s">
        <v>1597</v>
      </c>
      <c r="E1866" s="349" t="str">
        <f>HYPERLINK(Table20[[#This Row],[Map Link]],Table20[[#This Row],[Map Text]])</f>
        <v>Open Map</v>
      </c>
      <c r="F1866" s="340" t="s">
        <v>118</v>
      </c>
      <c r="G1866" s="340" t="s">
        <v>101</v>
      </c>
      <c r="H1866" s="340">
        <v>49.329166999999998</v>
      </c>
      <c r="I1866" s="340">
        <v>-117.242222</v>
      </c>
      <c r="J1866" s="340" t="s">
        <v>1591</v>
      </c>
      <c r="K1866" s="340" t="s">
        <v>4761</v>
      </c>
      <c r="L1866" s="348" t="s">
        <v>103</v>
      </c>
      <c r="M1866" s="340"/>
      <c r="N1866" s="340"/>
      <c r="O1866" s="340"/>
    </row>
    <row r="1867" spans="2:15" x14ac:dyDescent="0.25">
      <c r="B1867" s="340">
        <v>19247</v>
      </c>
      <c r="C1867" s="340" t="s">
        <v>980</v>
      </c>
      <c r="D1867" s="340" t="s">
        <v>1597</v>
      </c>
      <c r="E1867" s="349" t="str">
        <f>HYPERLINK(Table20[[#This Row],[Map Link]],Table20[[#This Row],[Map Text]])</f>
        <v>Open Map</v>
      </c>
      <c r="F1867" s="340" t="s">
        <v>100</v>
      </c>
      <c r="G1867" s="340" t="s">
        <v>101</v>
      </c>
      <c r="H1867" s="340">
        <v>49.949879000000003</v>
      </c>
      <c r="I1867" s="340">
        <v>-115.651066</v>
      </c>
      <c r="J1867" s="340" t="s">
        <v>1591</v>
      </c>
      <c r="K1867" s="340" t="s">
        <v>4762</v>
      </c>
      <c r="L1867" s="348" t="s">
        <v>103</v>
      </c>
      <c r="M1867" s="340"/>
      <c r="N1867" s="340"/>
      <c r="O1867" s="340"/>
    </row>
    <row r="1868" spans="2:15" x14ac:dyDescent="0.25">
      <c r="B1868" s="340">
        <v>21255</v>
      </c>
      <c r="C1868" s="340" t="s">
        <v>128</v>
      </c>
      <c r="D1868" s="340" t="s">
        <v>1036</v>
      </c>
      <c r="E1868" s="349" t="str">
        <f>HYPERLINK(Table20[[#This Row],[Map Link]],Table20[[#This Row],[Map Text]])</f>
        <v>Open Map</v>
      </c>
      <c r="F1868" s="340" t="s">
        <v>118</v>
      </c>
      <c r="G1868" s="340" t="s">
        <v>101</v>
      </c>
      <c r="H1868" s="340">
        <v>49.617778000000001</v>
      </c>
      <c r="I1868" s="340">
        <v>-116.961111</v>
      </c>
      <c r="J1868" s="340" t="s">
        <v>1591</v>
      </c>
      <c r="K1868" s="340" t="s">
        <v>4763</v>
      </c>
      <c r="L1868" s="348" t="s">
        <v>103</v>
      </c>
      <c r="M1868" s="340"/>
      <c r="N1868" s="340"/>
      <c r="O1868" s="340"/>
    </row>
    <row r="1869" spans="2:15" x14ac:dyDescent="0.25">
      <c r="B1869" s="340">
        <v>22291</v>
      </c>
      <c r="C1869" s="340" t="s">
        <v>1010</v>
      </c>
      <c r="D1869" s="340" t="s">
        <v>1036</v>
      </c>
      <c r="E1869" s="349" t="str">
        <f>HYPERLINK(Table20[[#This Row],[Map Link]],Table20[[#This Row],[Map Text]])</f>
        <v>Open Map</v>
      </c>
      <c r="F1869" s="340" t="s">
        <v>118</v>
      </c>
      <c r="G1869" s="340" t="s">
        <v>101</v>
      </c>
      <c r="H1869" s="340">
        <v>49.649864999999998</v>
      </c>
      <c r="I1869" s="340">
        <v>-116.93443600000001</v>
      </c>
      <c r="J1869" s="340" t="s">
        <v>1591</v>
      </c>
      <c r="K1869" s="340" t="s">
        <v>4764</v>
      </c>
      <c r="L1869" s="348" t="s">
        <v>103</v>
      </c>
      <c r="M1869" s="340"/>
      <c r="N1869" s="340"/>
      <c r="O1869" s="340"/>
    </row>
    <row r="1870" spans="2:15" x14ac:dyDescent="0.25">
      <c r="B1870" s="340">
        <v>23207</v>
      </c>
      <c r="C1870" s="340" t="s">
        <v>189</v>
      </c>
      <c r="D1870" s="340" t="s">
        <v>1880</v>
      </c>
      <c r="E1870" s="349" t="str">
        <f>HYPERLINK(Table20[[#This Row],[Map Link]],Table20[[#This Row],[Map Text]])</f>
        <v>Open Map</v>
      </c>
      <c r="F1870" s="340" t="s">
        <v>100</v>
      </c>
      <c r="G1870" s="340" t="s">
        <v>101</v>
      </c>
      <c r="H1870" s="340">
        <v>50.62</v>
      </c>
      <c r="I1870" s="340">
        <v>-116.076111</v>
      </c>
      <c r="J1870" s="340" t="s">
        <v>1591</v>
      </c>
      <c r="K1870" s="340" t="s">
        <v>4765</v>
      </c>
      <c r="L1870" s="348" t="s">
        <v>103</v>
      </c>
      <c r="M1870" s="340"/>
      <c r="N1870" s="340"/>
      <c r="O1870" s="340"/>
    </row>
    <row r="1871" spans="2:15" x14ac:dyDescent="0.25">
      <c r="B1871" s="340">
        <v>23312</v>
      </c>
      <c r="C1871" s="340" t="s">
        <v>150</v>
      </c>
      <c r="D1871" s="340" t="s">
        <v>1036</v>
      </c>
      <c r="E1871" s="349" t="str">
        <f>HYPERLINK(Table20[[#This Row],[Map Link]],Table20[[#This Row],[Map Text]])</f>
        <v>Open Map</v>
      </c>
      <c r="F1871" s="340" t="s">
        <v>118</v>
      </c>
      <c r="G1871" s="340" t="s">
        <v>101</v>
      </c>
      <c r="H1871" s="340">
        <v>49.334721999999999</v>
      </c>
      <c r="I1871" s="340">
        <v>-117.658056</v>
      </c>
      <c r="J1871" s="340" t="s">
        <v>1591</v>
      </c>
      <c r="K1871" s="340" t="s">
        <v>4766</v>
      </c>
      <c r="L1871" s="348" t="s">
        <v>103</v>
      </c>
      <c r="M1871" s="340"/>
      <c r="N1871" s="340"/>
      <c r="O1871" s="340"/>
    </row>
    <row r="1872" spans="2:15" x14ac:dyDescent="0.25">
      <c r="B1872" s="340">
        <v>27436</v>
      </c>
      <c r="C1872" s="340" t="s">
        <v>4767</v>
      </c>
      <c r="D1872" s="340" t="s">
        <v>1597</v>
      </c>
      <c r="E1872" s="349" t="str">
        <f>HYPERLINK(Table20[[#This Row],[Map Link]],Table20[[#This Row],[Map Text]])</f>
        <v>Open Map</v>
      </c>
      <c r="F1872" s="340" t="s">
        <v>118</v>
      </c>
      <c r="G1872" s="340" t="s">
        <v>101</v>
      </c>
      <c r="H1872" s="340">
        <v>49.033191000000002</v>
      </c>
      <c r="I1872" s="340">
        <v>-117.38443700000001</v>
      </c>
      <c r="J1872" s="340" t="s">
        <v>1591</v>
      </c>
      <c r="K1872" s="340" t="s">
        <v>4768</v>
      </c>
      <c r="L1872" s="348" t="s">
        <v>103</v>
      </c>
      <c r="M1872" s="340"/>
      <c r="N1872" s="340"/>
      <c r="O1872" s="340"/>
    </row>
    <row r="1873" spans="2:15" x14ac:dyDescent="0.25">
      <c r="B1873" s="340">
        <v>18971</v>
      </c>
      <c r="C1873" s="340" t="s">
        <v>954</v>
      </c>
      <c r="D1873" s="340" t="s">
        <v>1597</v>
      </c>
      <c r="E1873" s="349" t="str">
        <f>HYPERLINK(Table20[[#This Row],[Map Link]],Table20[[#This Row],[Map Text]])</f>
        <v>Open Map</v>
      </c>
      <c r="F1873" s="340" t="s">
        <v>118</v>
      </c>
      <c r="G1873" s="340" t="s">
        <v>101</v>
      </c>
      <c r="H1873" s="340">
        <v>49.433185999999999</v>
      </c>
      <c r="I1873" s="340">
        <v>-118.101136</v>
      </c>
      <c r="J1873" s="340" t="s">
        <v>1591</v>
      </c>
      <c r="K1873" s="340" t="s">
        <v>4769</v>
      </c>
      <c r="L1873" s="348" t="s">
        <v>103</v>
      </c>
      <c r="M1873" s="340"/>
      <c r="N1873" s="340"/>
      <c r="O1873" s="340"/>
    </row>
    <row r="1874" spans="2:15" x14ac:dyDescent="0.25">
      <c r="B1874" s="340">
        <v>19001</v>
      </c>
      <c r="C1874" s="340" t="s">
        <v>962</v>
      </c>
      <c r="D1874" s="340" t="s">
        <v>1597</v>
      </c>
      <c r="E1874" s="349" t="str">
        <f>HYPERLINK(Table20[[#This Row],[Map Link]],Table20[[#This Row],[Map Text]])</f>
        <v>Open Map</v>
      </c>
      <c r="F1874" s="340" t="s">
        <v>118</v>
      </c>
      <c r="G1874" s="340" t="s">
        <v>101</v>
      </c>
      <c r="H1874" s="340">
        <v>50.049864999999997</v>
      </c>
      <c r="I1874" s="340">
        <v>-117.134452</v>
      </c>
      <c r="J1874" s="340" t="s">
        <v>1591</v>
      </c>
      <c r="K1874" s="340" t="s">
        <v>4770</v>
      </c>
      <c r="L1874" s="348" t="s">
        <v>103</v>
      </c>
      <c r="M1874" s="340"/>
      <c r="N1874" s="340"/>
      <c r="O1874" s="340"/>
    </row>
    <row r="1875" spans="2:15" x14ac:dyDescent="0.25">
      <c r="B1875" s="340">
        <v>19010</v>
      </c>
      <c r="C1875" s="340" t="s">
        <v>426</v>
      </c>
      <c r="D1875" s="340" t="s">
        <v>1780</v>
      </c>
      <c r="E1875" s="349" t="str">
        <f>HYPERLINK(Table20[[#This Row],[Map Link]],Table20[[#This Row],[Map Text]])</f>
        <v>Open Map</v>
      </c>
      <c r="F1875" s="340" t="s">
        <v>397</v>
      </c>
      <c r="G1875" s="340" t="s">
        <v>169</v>
      </c>
      <c r="H1875" s="340">
        <v>50.998888999999998</v>
      </c>
      <c r="I1875" s="340">
        <v>-118.19583299999999</v>
      </c>
      <c r="J1875" s="340" t="s">
        <v>1591</v>
      </c>
      <c r="K1875" s="340" t="s">
        <v>4771</v>
      </c>
      <c r="L1875" s="348" t="s">
        <v>103</v>
      </c>
      <c r="M1875" s="340"/>
      <c r="N1875" s="340"/>
      <c r="O1875" s="340"/>
    </row>
    <row r="1876" spans="2:15" x14ac:dyDescent="0.25">
      <c r="B1876" s="340">
        <v>19862</v>
      </c>
      <c r="C1876" s="340" t="s">
        <v>130</v>
      </c>
      <c r="D1876" s="340" t="s">
        <v>1036</v>
      </c>
      <c r="E1876" s="349" t="str">
        <f>HYPERLINK(Table20[[#This Row],[Map Link]],Table20[[#This Row],[Map Text]])</f>
        <v>Open Map</v>
      </c>
      <c r="F1876" s="340" t="s">
        <v>118</v>
      </c>
      <c r="G1876" s="340" t="s">
        <v>101</v>
      </c>
      <c r="H1876" s="340">
        <v>49.766533000000003</v>
      </c>
      <c r="I1876" s="340">
        <v>-116.851102</v>
      </c>
      <c r="J1876" s="340" t="s">
        <v>1591</v>
      </c>
      <c r="K1876" s="340" t="s">
        <v>4772</v>
      </c>
      <c r="L1876" s="348" t="s">
        <v>103</v>
      </c>
      <c r="M1876" s="340"/>
      <c r="N1876" s="340"/>
      <c r="O1876" s="340"/>
    </row>
    <row r="1877" spans="2:15" x14ac:dyDescent="0.25">
      <c r="B1877" s="340">
        <v>19895</v>
      </c>
      <c r="C1877" s="340" t="s">
        <v>4773</v>
      </c>
      <c r="D1877" s="340" t="s">
        <v>1036</v>
      </c>
      <c r="E1877" s="349" t="str">
        <f>HYPERLINK(Table20[[#This Row],[Map Link]],Table20[[#This Row],[Map Text]])</f>
        <v>Open Map</v>
      </c>
      <c r="F1877" s="340" t="s">
        <v>139</v>
      </c>
      <c r="G1877" s="340" t="s">
        <v>101</v>
      </c>
      <c r="H1877" s="340">
        <v>49.116522000000003</v>
      </c>
      <c r="I1877" s="340">
        <v>-117.73445</v>
      </c>
      <c r="J1877" s="340" t="s">
        <v>1591</v>
      </c>
      <c r="K1877" s="340" t="s">
        <v>4774</v>
      </c>
      <c r="L1877" s="348" t="s">
        <v>103</v>
      </c>
      <c r="M1877" s="340"/>
      <c r="N1877" s="340"/>
      <c r="O1877" s="340"/>
    </row>
    <row r="1878" spans="2:15" x14ac:dyDescent="0.25">
      <c r="B1878" s="340">
        <v>22271</v>
      </c>
      <c r="C1878" s="340" t="s">
        <v>151</v>
      </c>
      <c r="D1878" s="340" t="s">
        <v>1036</v>
      </c>
      <c r="E1878" s="349" t="str">
        <f>HYPERLINK(Table20[[#This Row],[Map Link]],Table20[[#This Row],[Map Text]])</f>
        <v>Open Map</v>
      </c>
      <c r="F1878" s="340" t="s">
        <v>118</v>
      </c>
      <c r="G1878" s="340" t="s">
        <v>101</v>
      </c>
      <c r="H1878" s="340">
        <v>49.334443999999998</v>
      </c>
      <c r="I1878" s="340">
        <v>-117.691389</v>
      </c>
      <c r="J1878" s="340" t="s">
        <v>1591</v>
      </c>
      <c r="K1878" s="340" t="s">
        <v>4775</v>
      </c>
      <c r="L1878" s="348" t="s">
        <v>103</v>
      </c>
      <c r="M1878" s="340"/>
      <c r="N1878" s="340"/>
      <c r="O1878" s="340"/>
    </row>
    <row r="1879" spans="2:15" x14ac:dyDescent="0.25">
      <c r="B1879" s="340">
        <v>20802</v>
      </c>
      <c r="C1879" s="340" t="s">
        <v>4776</v>
      </c>
      <c r="D1879" s="340" t="s">
        <v>1597</v>
      </c>
      <c r="E1879" s="349" t="str">
        <f>HYPERLINK(Table20[[#This Row],[Map Link]],Table20[[#This Row],[Map Text]])</f>
        <v>Open Map</v>
      </c>
      <c r="F1879" s="340" t="s">
        <v>118</v>
      </c>
      <c r="G1879" s="340" t="s">
        <v>101</v>
      </c>
      <c r="H1879" s="340">
        <v>49.333190000000002</v>
      </c>
      <c r="I1879" s="340">
        <v>-117.701121</v>
      </c>
      <c r="J1879" s="340" t="s">
        <v>1591</v>
      </c>
      <c r="K1879" s="340" t="s">
        <v>4777</v>
      </c>
      <c r="L1879" s="348" t="s">
        <v>103</v>
      </c>
      <c r="M1879" s="340"/>
      <c r="N1879" s="340"/>
      <c r="O1879" s="340"/>
    </row>
    <row r="1880" spans="2:15" x14ac:dyDescent="0.25">
      <c r="B1880" s="340">
        <v>20860</v>
      </c>
      <c r="C1880" s="340" t="s">
        <v>4778</v>
      </c>
      <c r="D1880" s="340" t="s">
        <v>1036</v>
      </c>
      <c r="E1880" s="349" t="str">
        <f>HYPERLINK(Table20[[#This Row],[Map Link]],Table20[[#This Row],[Map Text]])</f>
        <v>Open Map</v>
      </c>
      <c r="F1880" s="340" t="s">
        <v>100</v>
      </c>
      <c r="G1880" s="340" t="s">
        <v>101</v>
      </c>
      <c r="H1880" s="340">
        <v>49.499875000000003</v>
      </c>
      <c r="I1880" s="340">
        <v>-115.78439400000001</v>
      </c>
      <c r="J1880" s="340" t="s">
        <v>1591</v>
      </c>
      <c r="K1880" s="340" t="s">
        <v>4779</v>
      </c>
      <c r="L1880" s="348" t="s">
        <v>103</v>
      </c>
      <c r="M1880" s="340"/>
      <c r="N1880" s="340"/>
      <c r="O1880" s="340"/>
    </row>
    <row r="1881" spans="2:15" x14ac:dyDescent="0.25">
      <c r="B1881" s="340">
        <v>40822</v>
      </c>
      <c r="C1881" s="340" t="s">
        <v>430</v>
      </c>
      <c r="D1881" s="340" t="s">
        <v>1597</v>
      </c>
      <c r="E1881" s="349" t="str">
        <f>HYPERLINK(Table20[[#This Row],[Map Link]],Table20[[#This Row],[Map Text]])</f>
        <v>Open Map</v>
      </c>
      <c r="F1881" s="340" t="s">
        <v>397</v>
      </c>
      <c r="G1881" s="340" t="s">
        <v>169</v>
      </c>
      <c r="H1881" s="340">
        <v>51.299869999999999</v>
      </c>
      <c r="I1881" s="340">
        <v>-117.51782799999999</v>
      </c>
      <c r="J1881" s="340" t="s">
        <v>1591</v>
      </c>
      <c r="K1881" s="340" t="s">
        <v>4780</v>
      </c>
      <c r="L1881" s="348" t="s">
        <v>103</v>
      </c>
      <c r="M1881" s="340"/>
      <c r="N1881" s="340"/>
      <c r="O1881" s="340"/>
    </row>
    <row r="1882" spans="2:15" x14ac:dyDescent="0.25">
      <c r="B1882" s="340">
        <v>20905</v>
      </c>
      <c r="C1882" s="340" t="s">
        <v>102</v>
      </c>
      <c r="D1882" s="340" t="s">
        <v>1597</v>
      </c>
      <c r="E1882" s="349" t="str">
        <f>HYPERLINK(Table20[[#This Row],[Map Link]],Table20[[#This Row],[Map Text]])</f>
        <v>Open Map</v>
      </c>
      <c r="F1882" s="340" t="s">
        <v>100</v>
      </c>
      <c r="G1882" s="340" t="s">
        <v>101</v>
      </c>
      <c r="H1882" s="340">
        <v>49.001111000000002</v>
      </c>
      <c r="I1882" s="340">
        <v>-115.052778</v>
      </c>
      <c r="J1882" s="340" t="s">
        <v>1591</v>
      </c>
      <c r="K1882" s="340" t="s">
        <v>4781</v>
      </c>
      <c r="L1882" s="348" t="s">
        <v>103</v>
      </c>
      <c r="M1882" s="340"/>
      <c r="N1882" s="340"/>
      <c r="O1882" s="340"/>
    </row>
    <row r="1883" spans="2:15" x14ac:dyDescent="0.25">
      <c r="B1883" s="340">
        <v>21798</v>
      </c>
      <c r="C1883" s="340" t="s">
        <v>447</v>
      </c>
      <c r="D1883" s="340" t="s">
        <v>1597</v>
      </c>
      <c r="E1883" s="349" t="str">
        <f>HYPERLINK(Table20[[#This Row],[Map Link]],Table20[[#This Row],[Map Text]])</f>
        <v>Open Map</v>
      </c>
      <c r="F1883" s="340" t="s">
        <v>118</v>
      </c>
      <c r="G1883" s="340" t="s">
        <v>101</v>
      </c>
      <c r="H1883" s="340">
        <v>50.033195999999997</v>
      </c>
      <c r="I1883" s="340">
        <v>-117.412238</v>
      </c>
      <c r="J1883" s="340" t="s">
        <v>1591</v>
      </c>
      <c r="K1883" s="340" t="s">
        <v>4782</v>
      </c>
      <c r="L1883" s="348" t="s">
        <v>103</v>
      </c>
      <c r="M1883" s="340"/>
      <c r="N1883" s="340"/>
      <c r="O1883" s="340"/>
    </row>
    <row r="1884" spans="2:15" x14ac:dyDescent="0.25">
      <c r="B1884" s="340">
        <v>21839</v>
      </c>
      <c r="C1884" s="340" t="s">
        <v>4783</v>
      </c>
      <c r="D1884" s="340" t="s">
        <v>1036</v>
      </c>
      <c r="E1884" s="349" t="str">
        <f>HYPERLINK(Table20[[#This Row],[Map Link]],Table20[[#This Row],[Map Text]])</f>
        <v>Open Map</v>
      </c>
      <c r="F1884" s="340" t="s">
        <v>118</v>
      </c>
      <c r="G1884" s="340" t="s">
        <v>101</v>
      </c>
      <c r="H1884" s="340">
        <v>49.183191000000001</v>
      </c>
      <c r="I1884" s="340">
        <v>-117.467776</v>
      </c>
      <c r="J1884" s="340" t="s">
        <v>1591</v>
      </c>
      <c r="K1884" s="340" t="s">
        <v>4784</v>
      </c>
      <c r="L1884" s="348" t="s">
        <v>103</v>
      </c>
      <c r="M1884" s="340"/>
      <c r="N1884" s="340"/>
      <c r="O1884" s="340"/>
    </row>
    <row r="1885" spans="2:15" x14ac:dyDescent="0.25">
      <c r="B1885" s="340">
        <v>21861</v>
      </c>
      <c r="C1885" s="340" t="s">
        <v>144</v>
      </c>
      <c r="D1885" s="340" t="s">
        <v>1780</v>
      </c>
      <c r="E1885" s="349" t="str">
        <f>HYPERLINK(Table20[[#This Row],[Map Link]],Table20[[#This Row],[Map Text]])</f>
        <v>Open Map</v>
      </c>
      <c r="F1885" s="340" t="s">
        <v>139</v>
      </c>
      <c r="G1885" s="340" t="s">
        <v>101</v>
      </c>
      <c r="H1885" s="340">
        <v>49.076943999999997</v>
      </c>
      <c r="I1885" s="340">
        <v>-117.802222</v>
      </c>
      <c r="J1885" s="340" t="s">
        <v>1591</v>
      </c>
      <c r="K1885" s="340" t="s">
        <v>4785</v>
      </c>
      <c r="L1885" s="348" t="s">
        <v>103</v>
      </c>
      <c r="M1885" s="340"/>
      <c r="N1885" s="340"/>
      <c r="O1885" s="340"/>
    </row>
    <row r="1886" spans="2:15" x14ac:dyDescent="0.25">
      <c r="B1886" s="340">
        <v>21891</v>
      </c>
      <c r="C1886" s="340" t="s">
        <v>4786</v>
      </c>
      <c r="D1886" s="340" t="s">
        <v>1597</v>
      </c>
      <c r="E1886" s="349" t="str">
        <f>HYPERLINK(Table20[[#This Row],[Map Link]],Table20[[#This Row],[Map Text]])</f>
        <v>Open Map</v>
      </c>
      <c r="F1886" s="340" t="s">
        <v>100</v>
      </c>
      <c r="G1886" s="340" t="s">
        <v>101</v>
      </c>
      <c r="H1886" s="340">
        <v>50.066552999999999</v>
      </c>
      <c r="I1886" s="340">
        <v>-114.91771</v>
      </c>
      <c r="J1886" s="340" t="s">
        <v>1591</v>
      </c>
      <c r="K1886" s="340" t="s">
        <v>4787</v>
      </c>
      <c r="L1886" s="348" t="s">
        <v>103</v>
      </c>
      <c r="M1886" s="340"/>
      <c r="N1886" s="340"/>
      <c r="O1886" s="340"/>
    </row>
    <row r="1887" spans="2:15" x14ac:dyDescent="0.25">
      <c r="B1887" s="340">
        <v>65172</v>
      </c>
      <c r="C1887" s="340" t="s">
        <v>4788</v>
      </c>
      <c r="D1887" s="340" t="s">
        <v>1590</v>
      </c>
      <c r="E1887" s="349" t="str">
        <f>HYPERLINK(Table20[[#This Row],[Map Link]],Table20[[#This Row],[Map Text]])</f>
        <v>Open Map</v>
      </c>
      <c r="F1887" s="340" t="s">
        <v>100</v>
      </c>
      <c r="G1887" s="340" t="s">
        <v>101</v>
      </c>
      <c r="H1887" s="340">
        <v>49.583208999999997</v>
      </c>
      <c r="I1887" s="340">
        <v>-115.75106100000001</v>
      </c>
      <c r="J1887" s="340" t="s">
        <v>1591</v>
      </c>
      <c r="K1887" s="340" t="s">
        <v>4789</v>
      </c>
      <c r="L1887" s="348" t="s">
        <v>181</v>
      </c>
      <c r="M1887" s="340"/>
      <c r="N1887" s="340"/>
      <c r="O1887" s="340"/>
    </row>
    <row r="1888" spans="2:15" x14ac:dyDescent="0.25">
      <c r="B1888" s="340">
        <v>13633</v>
      </c>
      <c r="C1888" s="340" t="s">
        <v>138</v>
      </c>
      <c r="D1888" s="340" t="s">
        <v>1880</v>
      </c>
      <c r="E1888" s="349" t="str">
        <f>HYPERLINK(Table20[[#This Row],[Map Link]],Table20[[#This Row],[Map Text]])</f>
        <v>Open Map</v>
      </c>
      <c r="F1888" s="340" t="s">
        <v>118</v>
      </c>
      <c r="G1888" s="340" t="s">
        <v>101</v>
      </c>
      <c r="H1888" s="340">
        <v>49.193333000000003</v>
      </c>
      <c r="I1888" s="340">
        <v>-117.278611</v>
      </c>
      <c r="J1888" s="340" t="s">
        <v>1591</v>
      </c>
      <c r="K1888" s="340" t="s">
        <v>4790</v>
      </c>
      <c r="L1888" s="348" t="s">
        <v>103</v>
      </c>
      <c r="M1888" s="340"/>
      <c r="N1888" s="340"/>
      <c r="O1888" s="340"/>
    </row>
    <row r="1889" spans="2:15" x14ac:dyDescent="0.25">
      <c r="B1889" s="340">
        <v>27431</v>
      </c>
      <c r="C1889" s="340" t="s">
        <v>200</v>
      </c>
      <c r="D1889" s="340" t="s">
        <v>1597</v>
      </c>
      <c r="E1889" s="349" t="str">
        <f>HYPERLINK(Table20[[#This Row],[Map Link]],Table20[[#This Row],[Map Text]])</f>
        <v>Open Map</v>
      </c>
      <c r="F1889" s="340" t="s">
        <v>118</v>
      </c>
      <c r="G1889" s="340" t="s">
        <v>101</v>
      </c>
      <c r="H1889" s="340">
        <v>49.391666999999998</v>
      </c>
      <c r="I1889" s="340">
        <v>-116.735</v>
      </c>
      <c r="J1889" s="340" t="s">
        <v>1591</v>
      </c>
      <c r="K1889" s="340" t="s">
        <v>4791</v>
      </c>
      <c r="L1889" s="348" t="s">
        <v>103</v>
      </c>
      <c r="M1889" s="340"/>
      <c r="N1889" s="340"/>
      <c r="O1889" s="340"/>
    </row>
    <row r="1890" spans="2:15" x14ac:dyDescent="0.25">
      <c r="B1890" s="340">
        <v>13711</v>
      </c>
      <c r="C1890" s="340" t="s">
        <v>965</v>
      </c>
      <c r="D1890" s="340" t="s">
        <v>1597</v>
      </c>
      <c r="E1890" s="349" t="str">
        <f>HYPERLINK(Table20[[#This Row],[Map Link]],Table20[[#This Row],[Map Text]])</f>
        <v>Open Map</v>
      </c>
      <c r="F1890" s="340" t="s">
        <v>118</v>
      </c>
      <c r="G1890" s="340" t="s">
        <v>101</v>
      </c>
      <c r="H1890" s="340">
        <v>49.975555999999997</v>
      </c>
      <c r="I1890" s="340">
        <v>-117.227222</v>
      </c>
      <c r="J1890" s="340" t="s">
        <v>1591</v>
      </c>
      <c r="K1890" s="340" t="s">
        <v>4792</v>
      </c>
      <c r="L1890" s="348" t="s">
        <v>103</v>
      </c>
      <c r="M1890" s="340"/>
      <c r="N1890" s="340"/>
      <c r="O1890" s="340"/>
    </row>
    <row r="1891" spans="2:15" x14ac:dyDescent="0.25">
      <c r="B1891" s="340">
        <v>16323</v>
      </c>
      <c r="C1891" s="340" t="s">
        <v>153</v>
      </c>
      <c r="D1891" s="340" t="s">
        <v>1036</v>
      </c>
      <c r="E1891" s="349" t="str">
        <f>HYPERLINK(Table20[[#This Row],[Map Link]],Table20[[#This Row],[Map Text]])</f>
        <v>Open Map</v>
      </c>
      <c r="F1891" s="340" t="s">
        <v>118</v>
      </c>
      <c r="G1891" s="340" t="s">
        <v>101</v>
      </c>
      <c r="H1891" s="340">
        <v>49.416525</v>
      </c>
      <c r="I1891" s="340">
        <v>-117.53445000000001</v>
      </c>
      <c r="J1891" s="340" t="s">
        <v>1591</v>
      </c>
      <c r="K1891" s="340" t="s">
        <v>4793</v>
      </c>
      <c r="L1891" s="348" t="s">
        <v>103</v>
      </c>
      <c r="M1891" s="340"/>
      <c r="N1891" s="340"/>
      <c r="O1891" s="340"/>
    </row>
    <row r="1892" spans="2:15" x14ac:dyDescent="0.25">
      <c r="B1892" s="340">
        <v>16326</v>
      </c>
      <c r="C1892" s="340" t="s">
        <v>493</v>
      </c>
      <c r="D1892" s="340" t="s">
        <v>1597</v>
      </c>
      <c r="E1892" s="349" t="str">
        <f>HYPERLINK(Table20[[#This Row],[Map Link]],Table20[[#This Row],[Map Text]])</f>
        <v>Open Map</v>
      </c>
      <c r="F1892" s="340" t="s">
        <v>118</v>
      </c>
      <c r="G1892" s="340" t="s">
        <v>101</v>
      </c>
      <c r="H1892" s="340">
        <v>50.299860000000002</v>
      </c>
      <c r="I1892" s="340">
        <v>-117.85114799999999</v>
      </c>
      <c r="J1892" s="340" t="s">
        <v>1591</v>
      </c>
      <c r="K1892" s="340" t="s">
        <v>4794</v>
      </c>
      <c r="L1892" s="348" t="s">
        <v>103</v>
      </c>
      <c r="M1892" s="340"/>
      <c r="N1892" s="340"/>
      <c r="O1892" s="340"/>
    </row>
    <row r="1893" spans="2:15" x14ac:dyDescent="0.25">
      <c r="B1893" s="340">
        <v>19474</v>
      </c>
      <c r="C1893" s="340" t="s">
        <v>421</v>
      </c>
      <c r="D1893" s="340" t="s">
        <v>1597</v>
      </c>
      <c r="E1893" s="349" t="str">
        <f>HYPERLINK(Table20[[#This Row],[Map Link]],Table20[[#This Row],[Map Text]])</f>
        <v>Open Map</v>
      </c>
      <c r="F1893" s="340" t="s">
        <v>100</v>
      </c>
      <c r="G1893" s="340" t="s">
        <v>101</v>
      </c>
      <c r="H1893" s="340">
        <v>50.533211999999999</v>
      </c>
      <c r="I1893" s="340">
        <v>-116.017758</v>
      </c>
      <c r="J1893" s="340" t="s">
        <v>1591</v>
      </c>
      <c r="K1893" s="340" t="s">
        <v>4795</v>
      </c>
      <c r="L1893" s="348" t="s">
        <v>103</v>
      </c>
      <c r="M1893" s="340"/>
      <c r="N1893" s="340"/>
      <c r="O1893" s="340"/>
    </row>
    <row r="1894" spans="2:15" x14ac:dyDescent="0.25">
      <c r="B1894" s="340">
        <v>65773</v>
      </c>
      <c r="C1894" s="340" t="s">
        <v>421</v>
      </c>
      <c r="D1894" s="340" t="s">
        <v>1590</v>
      </c>
      <c r="E1894" s="349" t="str">
        <f>HYPERLINK(Table20[[#This Row],[Map Link]],Table20[[#This Row],[Map Text]])</f>
        <v>Open Map</v>
      </c>
      <c r="F1894" s="340" t="s">
        <v>100</v>
      </c>
      <c r="G1894" s="340" t="s">
        <v>101</v>
      </c>
      <c r="H1894" s="340">
        <v>50.533211999999999</v>
      </c>
      <c r="I1894" s="340">
        <v>-116.034425</v>
      </c>
      <c r="J1894" s="340" t="s">
        <v>1591</v>
      </c>
      <c r="K1894" s="340" t="s">
        <v>4796</v>
      </c>
      <c r="L1894" s="348" t="s">
        <v>181</v>
      </c>
      <c r="M1894" s="340"/>
      <c r="N1894" s="340"/>
      <c r="O1894" s="340"/>
    </row>
    <row r="1895" spans="2:15" x14ac:dyDescent="0.25">
      <c r="B1895" s="340">
        <v>19489</v>
      </c>
      <c r="C1895" s="340" t="s">
        <v>964</v>
      </c>
      <c r="D1895" s="340" t="s">
        <v>1036</v>
      </c>
      <c r="E1895" s="349" t="str">
        <f>HYPERLINK(Table20[[#This Row],[Map Link]],Table20[[#This Row],[Map Text]])</f>
        <v>Open Map</v>
      </c>
      <c r="F1895" s="340" t="s">
        <v>118</v>
      </c>
      <c r="G1895" s="340" t="s">
        <v>101</v>
      </c>
      <c r="H1895" s="340">
        <v>49.966532999999998</v>
      </c>
      <c r="I1895" s="340">
        <v>-116.917776</v>
      </c>
      <c r="J1895" s="340" t="s">
        <v>1591</v>
      </c>
      <c r="K1895" s="340" t="s">
        <v>4797</v>
      </c>
      <c r="L1895" s="348" t="s">
        <v>103</v>
      </c>
      <c r="M1895" s="340"/>
      <c r="N1895" s="340"/>
      <c r="O1895" s="340"/>
    </row>
    <row r="1896" spans="2:15" x14ac:dyDescent="0.25">
      <c r="B1896" s="340">
        <v>20428</v>
      </c>
      <c r="C1896" s="340" t="s">
        <v>4798</v>
      </c>
      <c r="D1896" s="340" t="s">
        <v>1597</v>
      </c>
      <c r="E1896" s="349" t="str">
        <f>HYPERLINK(Table20[[#This Row],[Map Link]],Table20[[#This Row],[Map Text]])</f>
        <v>Open Map</v>
      </c>
      <c r="F1896" s="340" t="s">
        <v>139</v>
      </c>
      <c r="G1896" s="340" t="s">
        <v>101</v>
      </c>
      <c r="H1896" s="340">
        <v>49.033186999999998</v>
      </c>
      <c r="I1896" s="340">
        <v>-117.851119</v>
      </c>
      <c r="J1896" s="340" t="s">
        <v>1591</v>
      </c>
      <c r="K1896" s="340" t="s">
        <v>4799</v>
      </c>
      <c r="L1896" s="348" t="s">
        <v>103</v>
      </c>
      <c r="M1896" s="340"/>
      <c r="N1896" s="340"/>
      <c r="O1896" s="340"/>
    </row>
    <row r="1897" spans="2:15" x14ac:dyDescent="0.25">
      <c r="B1897" s="340">
        <v>20485</v>
      </c>
      <c r="C1897" s="340" t="s">
        <v>136</v>
      </c>
      <c r="D1897" s="340" t="s">
        <v>1880</v>
      </c>
      <c r="E1897" s="349" t="str">
        <f>HYPERLINK(Table20[[#This Row],[Map Link]],Table20[[#This Row],[Map Text]])</f>
        <v>Open Map</v>
      </c>
      <c r="F1897" s="340" t="s">
        <v>118</v>
      </c>
      <c r="G1897" s="340" t="s">
        <v>101</v>
      </c>
      <c r="H1897" s="340">
        <v>49.952778000000002</v>
      </c>
      <c r="I1897" s="340">
        <v>-117.35722199999999</v>
      </c>
      <c r="J1897" s="340" t="s">
        <v>1591</v>
      </c>
      <c r="K1897" s="340" t="s">
        <v>4800</v>
      </c>
      <c r="L1897" s="348" t="s">
        <v>103</v>
      </c>
      <c r="M1897" s="340"/>
      <c r="N1897" s="340"/>
      <c r="O1897" s="340"/>
    </row>
    <row r="1898" spans="2:15" x14ac:dyDescent="0.25">
      <c r="B1898" s="340">
        <v>20544</v>
      </c>
      <c r="C1898" s="340" t="s">
        <v>4801</v>
      </c>
      <c r="D1898" s="340" t="s">
        <v>1036</v>
      </c>
      <c r="E1898" s="349" t="str">
        <f>HYPERLINK(Table20[[#This Row],[Map Link]],Table20[[#This Row],[Map Text]])</f>
        <v>Open Map</v>
      </c>
      <c r="F1898" s="340" t="s">
        <v>118</v>
      </c>
      <c r="G1898" s="340" t="s">
        <v>101</v>
      </c>
      <c r="H1898" s="340">
        <v>49.233198999999999</v>
      </c>
      <c r="I1898" s="340">
        <v>-116.617749</v>
      </c>
      <c r="J1898" s="340" t="s">
        <v>1591</v>
      </c>
      <c r="K1898" s="340" t="s">
        <v>4802</v>
      </c>
      <c r="L1898" s="348" t="s">
        <v>103</v>
      </c>
      <c r="M1898" s="340"/>
      <c r="N1898" s="340"/>
      <c r="O1898" s="340"/>
    </row>
    <row r="1899" spans="2:15" x14ac:dyDescent="0.25">
      <c r="B1899" s="340">
        <v>21507</v>
      </c>
      <c r="C1899" s="340" t="s">
        <v>450</v>
      </c>
      <c r="D1899" s="340" t="s">
        <v>1597</v>
      </c>
      <c r="E1899" s="349" t="str">
        <f>HYPERLINK(Table20[[#This Row],[Map Link]],Table20[[#This Row],[Map Text]])</f>
        <v>Open Map</v>
      </c>
      <c r="F1899" s="340" t="s">
        <v>100</v>
      </c>
      <c r="G1899" s="340" t="s">
        <v>101</v>
      </c>
      <c r="H1899" s="340">
        <v>49.916544000000002</v>
      </c>
      <c r="I1899" s="340">
        <v>-115.73440100000001</v>
      </c>
      <c r="J1899" s="340" t="s">
        <v>1591</v>
      </c>
      <c r="K1899" s="340" t="s">
        <v>4803</v>
      </c>
      <c r="L1899" s="348" t="s">
        <v>103</v>
      </c>
      <c r="M1899" s="340"/>
      <c r="N1899" s="340"/>
      <c r="O1899" s="340"/>
    </row>
    <row r="1900" spans="2:15" x14ac:dyDescent="0.25">
      <c r="B1900" s="340">
        <v>22406</v>
      </c>
      <c r="C1900" s="340" t="s">
        <v>135</v>
      </c>
      <c r="D1900" s="340" t="s">
        <v>1880</v>
      </c>
      <c r="E1900" s="349" t="str">
        <f>HYPERLINK(Table20[[#This Row],[Map Link]],Table20[[#This Row],[Map Text]])</f>
        <v>Open Map</v>
      </c>
      <c r="F1900" s="340" t="s">
        <v>118</v>
      </c>
      <c r="G1900" s="340" t="s">
        <v>101</v>
      </c>
      <c r="H1900" s="340">
        <v>49.767778</v>
      </c>
      <c r="I1900" s="340">
        <v>-117.466111</v>
      </c>
      <c r="J1900" s="340" t="s">
        <v>1591</v>
      </c>
      <c r="K1900" s="340" t="s">
        <v>4804</v>
      </c>
      <c r="L1900" s="348" t="s">
        <v>103</v>
      </c>
      <c r="M1900" s="340"/>
      <c r="N1900" s="340"/>
      <c r="O1900" s="340"/>
    </row>
    <row r="1901" spans="2:15" x14ac:dyDescent="0.25">
      <c r="B1901" s="340">
        <v>22409</v>
      </c>
      <c r="C1901" s="340" t="s">
        <v>1015</v>
      </c>
      <c r="D1901" s="340" t="s">
        <v>1036</v>
      </c>
      <c r="E1901" s="349" t="str">
        <f>HYPERLINK(Table20[[#This Row],[Map Link]],Table20[[#This Row],[Map Text]])</f>
        <v>Open Map</v>
      </c>
      <c r="F1901" s="340" t="s">
        <v>118</v>
      </c>
      <c r="G1901" s="340" t="s">
        <v>101</v>
      </c>
      <c r="H1901" s="340">
        <v>49.516523999999997</v>
      </c>
      <c r="I1901" s="340">
        <v>-117.617789</v>
      </c>
      <c r="J1901" s="340" t="s">
        <v>1591</v>
      </c>
      <c r="K1901" s="340" t="s">
        <v>4805</v>
      </c>
      <c r="L1901" s="348" t="s">
        <v>103</v>
      </c>
      <c r="M1901" s="340"/>
      <c r="N1901" s="340"/>
      <c r="O1901" s="340"/>
    </row>
    <row r="1902" spans="2:15" x14ac:dyDescent="0.25">
      <c r="B1902" s="340">
        <v>20714</v>
      </c>
      <c r="C1902" s="340" t="s">
        <v>1016</v>
      </c>
      <c r="D1902" s="340" t="s">
        <v>1036</v>
      </c>
      <c r="E1902" s="349" t="str">
        <f>HYPERLINK(Table20[[#This Row],[Map Link]],Table20[[#This Row],[Map Text]])</f>
        <v>Open Map</v>
      </c>
      <c r="F1902" s="340" t="s">
        <v>118</v>
      </c>
      <c r="G1902" s="340" t="s">
        <v>101</v>
      </c>
      <c r="H1902" s="340">
        <v>49.466524999999997</v>
      </c>
      <c r="I1902" s="340">
        <v>-117.51778400000001</v>
      </c>
      <c r="J1902" s="340" t="s">
        <v>1591</v>
      </c>
      <c r="K1902" s="340" t="s">
        <v>4806</v>
      </c>
      <c r="L1902" s="348" t="s">
        <v>103</v>
      </c>
      <c r="M1902" s="340"/>
      <c r="N1902" s="340"/>
      <c r="O1902" s="340"/>
    </row>
    <row r="1903" spans="2:15" x14ac:dyDescent="0.25">
      <c r="B1903" s="340">
        <v>21659</v>
      </c>
      <c r="C1903" s="340" t="s">
        <v>115</v>
      </c>
      <c r="D1903" s="340" t="s">
        <v>1728</v>
      </c>
      <c r="E1903" s="349" t="str">
        <f>HYPERLINK(Table20[[#This Row],[Map Link]],Table20[[#This Row],[Map Text]])</f>
        <v>Open Map</v>
      </c>
      <c r="F1903" s="340" t="s">
        <v>100</v>
      </c>
      <c r="G1903" s="340" t="s">
        <v>101</v>
      </c>
      <c r="H1903" s="340">
        <v>49.733333000000002</v>
      </c>
      <c r="I1903" s="340">
        <v>-114.88583300000001</v>
      </c>
      <c r="J1903" s="340" t="s">
        <v>1591</v>
      </c>
      <c r="K1903" s="340" t="s">
        <v>4807</v>
      </c>
      <c r="L1903" s="348" t="s">
        <v>103</v>
      </c>
      <c r="M1903" s="340"/>
      <c r="N1903" s="340"/>
      <c r="O1903" s="340"/>
    </row>
    <row r="1904" spans="2:15" x14ac:dyDescent="0.25">
      <c r="B1904" s="340">
        <v>16493</v>
      </c>
      <c r="C1904" s="340" t="s">
        <v>437</v>
      </c>
      <c r="D1904" s="340" t="s">
        <v>1036</v>
      </c>
      <c r="E1904" s="349" t="str">
        <f>HYPERLINK(Table20[[#This Row],[Map Link]],Table20[[#This Row],[Map Text]])</f>
        <v>Open Map</v>
      </c>
      <c r="F1904" s="340" t="s">
        <v>100</v>
      </c>
      <c r="G1904" s="340" t="s">
        <v>101</v>
      </c>
      <c r="H1904" s="340">
        <v>50.899878000000001</v>
      </c>
      <c r="I1904" s="340">
        <v>-116.367779</v>
      </c>
      <c r="J1904" s="340" t="s">
        <v>1591</v>
      </c>
      <c r="K1904" s="340" t="s">
        <v>4808</v>
      </c>
      <c r="L1904" s="348" t="s">
        <v>103</v>
      </c>
      <c r="M1904" s="340"/>
      <c r="N1904" s="340"/>
      <c r="O1904" s="340"/>
    </row>
    <row r="1905" spans="2:15" x14ac:dyDescent="0.25">
      <c r="B1905" s="340">
        <v>13191</v>
      </c>
      <c r="C1905" s="340" t="s">
        <v>4809</v>
      </c>
      <c r="D1905" s="340" t="s">
        <v>1036</v>
      </c>
      <c r="E1905" s="349" t="str">
        <f>HYPERLINK(Table20[[#This Row],[Map Link]],Table20[[#This Row],[Map Text]])</f>
        <v>Open Map</v>
      </c>
      <c r="F1905" s="340" t="s">
        <v>100</v>
      </c>
      <c r="G1905" s="340" t="s">
        <v>101</v>
      </c>
      <c r="H1905" s="340">
        <v>49.583208999999997</v>
      </c>
      <c r="I1905" s="340">
        <v>-115.75106100000001</v>
      </c>
      <c r="J1905" s="340" t="s">
        <v>1591</v>
      </c>
      <c r="K1905" s="340" t="s">
        <v>4810</v>
      </c>
      <c r="L1905" s="348" t="s">
        <v>103</v>
      </c>
      <c r="M1905" s="340"/>
      <c r="N1905" s="340"/>
      <c r="O1905" s="340"/>
    </row>
    <row r="1906" spans="2:15" x14ac:dyDescent="0.25">
      <c r="B1906" s="340">
        <v>13355</v>
      </c>
      <c r="C1906" s="340" t="s">
        <v>492</v>
      </c>
      <c r="D1906" s="340" t="s">
        <v>1597</v>
      </c>
      <c r="E1906" s="349" t="str">
        <f>HYPERLINK(Table20[[#This Row],[Map Link]],Table20[[#This Row],[Map Text]])</f>
        <v>Open Map</v>
      </c>
      <c r="F1906" s="340" t="s">
        <v>118</v>
      </c>
      <c r="G1906" s="340" t="s">
        <v>101</v>
      </c>
      <c r="H1906" s="340">
        <v>50.166527000000002</v>
      </c>
      <c r="I1906" s="340">
        <v>-117.667806</v>
      </c>
      <c r="J1906" s="340" t="s">
        <v>1591</v>
      </c>
      <c r="K1906" s="340" t="s">
        <v>4811</v>
      </c>
      <c r="L1906" s="348" t="s">
        <v>103</v>
      </c>
      <c r="M1906" s="340"/>
      <c r="N1906" s="340"/>
      <c r="O1906" s="340"/>
    </row>
    <row r="1907" spans="2:15" x14ac:dyDescent="0.25">
      <c r="B1907" s="340">
        <v>13964</v>
      </c>
      <c r="C1907" s="340" t="s">
        <v>159</v>
      </c>
      <c r="D1907" s="340" t="s">
        <v>1036</v>
      </c>
      <c r="E1907" s="349" t="str">
        <f>HYPERLINK(Table20[[#This Row],[Map Link]],Table20[[#This Row],[Map Text]])</f>
        <v>Open Map</v>
      </c>
      <c r="F1907" s="340" t="s">
        <v>139</v>
      </c>
      <c r="G1907" s="340" t="s">
        <v>101</v>
      </c>
      <c r="H1907" s="340">
        <v>49.116522000000003</v>
      </c>
      <c r="I1907" s="340">
        <v>-117.717783</v>
      </c>
      <c r="J1907" s="340" t="s">
        <v>1591</v>
      </c>
      <c r="K1907" s="340" t="s">
        <v>4812</v>
      </c>
      <c r="L1907" s="348" t="s">
        <v>103</v>
      </c>
      <c r="M1907" s="340"/>
      <c r="N1907" s="340"/>
      <c r="O1907" s="340"/>
    </row>
    <row r="1908" spans="2:15" x14ac:dyDescent="0.25">
      <c r="B1908" s="340">
        <v>13994</v>
      </c>
      <c r="C1908" s="340" t="s">
        <v>4813</v>
      </c>
      <c r="D1908" s="340" t="s">
        <v>1036</v>
      </c>
      <c r="E1908" s="349" t="str">
        <f>HYPERLINK(Table20[[#This Row],[Map Link]],Table20[[#This Row],[Map Text]])</f>
        <v>Open Map</v>
      </c>
      <c r="F1908" s="340" t="s">
        <v>118</v>
      </c>
      <c r="G1908" s="340" t="s">
        <v>101</v>
      </c>
      <c r="H1908" s="340">
        <v>49.599863999999997</v>
      </c>
      <c r="I1908" s="340">
        <v>-117.001103</v>
      </c>
      <c r="J1908" s="340" t="s">
        <v>1591</v>
      </c>
      <c r="K1908" s="340" t="s">
        <v>4814</v>
      </c>
      <c r="L1908" s="348" t="s">
        <v>103</v>
      </c>
      <c r="M1908" s="340"/>
      <c r="N1908" s="340"/>
      <c r="O1908" s="340"/>
    </row>
    <row r="1909" spans="2:15" x14ac:dyDescent="0.25">
      <c r="B1909" s="340">
        <v>17667</v>
      </c>
      <c r="C1909" s="340" t="s">
        <v>979</v>
      </c>
      <c r="D1909" s="340" t="s">
        <v>1036</v>
      </c>
      <c r="E1909" s="349" t="str">
        <f>HYPERLINK(Table20[[#This Row],[Map Link]],Table20[[#This Row],[Map Text]])</f>
        <v>Open Map</v>
      </c>
      <c r="F1909" s="340" t="s">
        <v>100</v>
      </c>
      <c r="G1909" s="340" t="s">
        <v>101</v>
      </c>
      <c r="H1909" s="340">
        <v>49.783209999999997</v>
      </c>
      <c r="I1909" s="340">
        <v>-115.78440000000001</v>
      </c>
      <c r="J1909" s="340" t="s">
        <v>1591</v>
      </c>
      <c r="K1909" s="340" t="s">
        <v>4815</v>
      </c>
      <c r="L1909" s="348" t="s">
        <v>103</v>
      </c>
      <c r="M1909" s="340"/>
      <c r="N1909" s="340"/>
      <c r="O1909" s="340"/>
    </row>
    <row r="1910" spans="2:15" x14ac:dyDescent="0.25">
      <c r="B1910" s="340">
        <v>16741</v>
      </c>
      <c r="C1910" s="340" t="s">
        <v>4816</v>
      </c>
      <c r="D1910" s="340" t="s">
        <v>1036</v>
      </c>
      <c r="E1910" s="349" t="str">
        <f>HYPERLINK(Table20[[#This Row],[Map Link]],Table20[[#This Row],[Map Text]])</f>
        <v>Open Map</v>
      </c>
      <c r="F1910" s="340" t="s">
        <v>139</v>
      </c>
      <c r="G1910" s="340" t="s">
        <v>101</v>
      </c>
      <c r="H1910" s="340">
        <v>49.116522000000003</v>
      </c>
      <c r="I1910" s="340">
        <v>-117.717783</v>
      </c>
      <c r="J1910" s="340" t="s">
        <v>1591</v>
      </c>
      <c r="K1910" s="340" t="s">
        <v>4817</v>
      </c>
      <c r="L1910" s="348" t="s">
        <v>103</v>
      </c>
      <c r="M1910" s="340"/>
      <c r="N1910" s="340"/>
      <c r="O1910" s="340"/>
    </row>
    <row r="1911" spans="2:15" x14ac:dyDescent="0.25">
      <c r="B1911" s="340">
        <v>16758</v>
      </c>
      <c r="C1911" s="340" t="s">
        <v>156</v>
      </c>
      <c r="D1911" s="340" t="s">
        <v>1036</v>
      </c>
      <c r="E1911" s="349" t="str">
        <f>HYPERLINK(Table20[[#This Row],[Map Link]],Table20[[#This Row],[Map Text]])</f>
        <v>Open Map</v>
      </c>
      <c r="F1911" s="340" t="s">
        <v>118</v>
      </c>
      <c r="G1911" s="340" t="s">
        <v>101</v>
      </c>
      <c r="H1911" s="340">
        <v>49.483193</v>
      </c>
      <c r="I1911" s="340">
        <v>-117.38444699999999</v>
      </c>
      <c r="J1911" s="340" t="s">
        <v>1591</v>
      </c>
      <c r="K1911" s="340" t="s">
        <v>4818</v>
      </c>
      <c r="L1911" s="348" t="s">
        <v>103</v>
      </c>
      <c r="M1911" s="340"/>
      <c r="N1911" s="340"/>
      <c r="O1911" s="340"/>
    </row>
    <row r="1912" spans="2:15" x14ac:dyDescent="0.25">
      <c r="B1912" s="340">
        <v>34997</v>
      </c>
      <c r="C1912" s="340" t="s">
        <v>4819</v>
      </c>
      <c r="D1912" s="340" t="s">
        <v>1036</v>
      </c>
      <c r="E1912" s="349" t="str">
        <f>HYPERLINK(Table20[[#This Row],[Map Link]],Table20[[#This Row],[Map Text]])</f>
        <v>Open Map</v>
      </c>
      <c r="F1912" s="340" t="s">
        <v>118</v>
      </c>
      <c r="G1912" s="340" t="s">
        <v>101</v>
      </c>
      <c r="H1912" s="340">
        <v>49.383190999999997</v>
      </c>
      <c r="I1912" s="340">
        <v>-117.551117</v>
      </c>
      <c r="J1912" s="340" t="s">
        <v>1591</v>
      </c>
      <c r="K1912" s="340" t="s">
        <v>4820</v>
      </c>
      <c r="L1912" s="348" t="s">
        <v>103</v>
      </c>
      <c r="M1912" s="340"/>
      <c r="N1912" s="340"/>
      <c r="O1912" s="340"/>
    </row>
    <row r="1913" spans="2:15" x14ac:dyDescent="0.25">
      <c r="B1913" s="340">
        <v>40909</v>
      </c>
      <c r="C1913" s="340" t="s">
        <v>4821</v>
      </c>
      <c r="D1913" s="340" t="s">
        <v>1597</v>
      </c>
      <c r="E1913" s="349" t="str">
        <f>HYPERLINK(Table20[[#This Row],[Map Link]],Table20[[#This Row],[Map Text]])</f>
        <v>Open Map</v>
      </c>
      <c r="F1913" s="340" t="s">
        <v>118</v>
      </c>
      <c r="G1913" s="340" t="s">
        <v>101</v>
      </c>
      <c r="H1913" s="340">
        <v>50.016530000000003</v>
      </c>
      <c r="I1913" s="340">
        <v>-117.28445600000001</v>
      </c>
      <c r="J1913" s="340" t="s">
        <v>1591</v>
      </c>
      <c r="K1913" s="340" t="s">
        <v>4822</v>
      </c>
      <c r="L1913" s="348" t="s">
        <v>103</v>
      </c>
      <c r="M1913" s="340"/>
      <c r="N1913" s="340"/>
      <c r="O1913" s="340"/>
    </row>
    <row r="1914" spans="2:15" x14ac:dyDescent="0.25">
      <c r="B1914" s="340">
        <v>19040</v>
      </c>
      <c r="C1914" s="340" t="s">
        <v>4823</v>
      </c>
      <c r="D1914" s="340" t="s">
        <v>1036</v>
      </c>
      <c r="E1914" s="349" t="str">
        <f>HYPERLINK(Table20[[#This Row],[Map Link]],Table20[[#This Row],[Map Text]])</f>
        <v>Open Map</v>
      </c>
      <c r="F1914" s="340" t="s">
        <v>118</v>
      </c>
      <c r="G1914" s="340" t="s">
        <v>101</v>
      </c>
      <c r="H1914" s="340">
        <v>49.333190999999999</v>
      </c>
      <c r="I1914" s="340">
        <v>-117.58445</v>
      </c>
      <c r="J1914" s="340" t="s">
        <v>1591</v>
      </c>
      <c r="K1914" s="340" t="s">
        <v>4824</v>
      </c>
      <c r="L1914" s="348" t="s">
        <v>103</v>
      </c>
      <c r="M1914" s="340"/>
      <c r="N1914" s="340"/>
      <c r="O1914" s="340"/>
    </row>
    <row r="1915" spans="2:15" x14ac:dyDescent="0.25">
      <c r="B1915" s="340">
        <v>65093</v>
      </c>
      <c r="C1915" s="340" t="s">
        <v>4825</v>
      </c>
      <c r="D1915" s="340" t="s">
        <v>1590</v>
      </c>
      <c r="E1915" s="349" t="str">
        <f>HYPERLINK(Table20[[#This Row],[Map Link]],Table20[[#This Row],[Map Text]])</f>
        <v>Open Map</v>
      </c>
      <c r="F1915" s="340" t="s">
        <v>100</v>
      </c>
      <c r="G1915" s="340" t="s">
        <v>101</v>
      </c>
      <c r="H1915" s="340">
        <v>49.049878999999997</v>
      </c>
      <c r="I1915" s="340">
        <v>-115.101028</v>
      </c>
      <c r="J1915" s="340" t="s">
        <v>1591</v>
      </c>
      <c r="K1915" s="340" t="s">
        <v>4826</v>
      </c>
      <c r="L1915" s="348" t="s">
        <v>181</v>
      </c>
      <c r="M1915" s="340"/>
      <c r="N1915" s="340"/>
      <c r="O1915" s="340"/>
    </row>
    <row r="1916" spans="2:15" x14ac:dyDescent="0.25">
      <c r="B1916" s="340">
        <v>38027</v>
      </c>
      <c r="C1916" s="340" t="s">
        <v>4827</v>
      </c>
      <c r="D1916" s="340" t="s">
        <v>1597</v>
      </c>
      <c r="E1916" s="349" t="str">
        <f>HYPERLINK(Table20[[#This Row],[Map Link]],Table20[[#This Row],[Map Text]])</f>
        <v>Open Map</v>
      </c>
      <c r="F1916" s="340" t="s">
        <v>100</v>
      </c>
      <c r="G1916" s="340" t="s">
        <v>101</v>
      </c>
      <c r="H1916" s="340">
        <v>50.333207000000002</v>
      </c>
      <c r="I1916" s="340">
        <v>-116.417767</v>
      </c>
      <c r="J1916" s="340" t="s">
        <v>1591</v>
      </c>
      <c r="K1916" s="340" t="s">
        <v>4828</v>
      </c>
      <c r="L1916" s="348" t="s">
        <v>103</v>
      </c>
      <c r="M1916" s="340"/>
      <c r="N1916" s="340"/>
      <c r="O1916" s="340"/>
    </row>
    <row r="1917" spans="2:15" x14ac:dyDescent="0.25">
      <c r="B1917" s="340">
        <v>21966</v>
      </c>
      <c r="C1917" s="340" t="s">
        <v>142</v>
      </c>
      <c r="D1917" s="340" t="s">
        <v>1780</v>
      </c>
      <c r="E1917" s="349" t="str">
        <f>HYPERLINK(Table20[[#This Row],[Map Link]],Table20[[#This Row],[Map Text]])</f>
        <v>Open Map</v>
      </c>
      <c r="F1917" s="340" t="s">
        <v>139</v>
      </c>
      <c r="G1917" s="340" t="s">
        <v>101</v>
      </c>
      <c r="H1917" s="340">
        <v>49.094444000000003</v>
      </c>
      <c r="I1917" s="340">
        <v>-117.70916699999999</v>
      </c>
      <c r="J1917" s="340" t="s">
        <v>1591</v>
      </c>
      <c r="K1917" s="340" t="s">
        <v>4829</v>
      </c>
      <c r="L1917" s="348" t="s">
        <v>103</v>
      </c>
      <c r="M1917" s="340"/>
      <c r="N1917" s="340"/>
      <c r="O1917" s="340"/>
    </row>
    <row r="1918" spans="2:15" x14ac:dyDescent="0.25">
      <c r="B1918" s="340">
        <v>39887</v>
      </c>
      <c r="C1918" s="340" t="s">
        <v>443</v>
      </c>
      <c r="D1918" s="340" t="s">
        <v>1036</v>
      </c>
      <c r="E1918" s="349" t="str">
        <f>HYPERLINK(Table20[[#This Row],[Map Link]],Table20[[#This Row],[Map Text]])</f>
        <v>Open Map</v>
      </c>
      <c r="F1918" s="340" t="s">
        <v>397</v>
      </c>
      <c r="G1918" s="340" t="s">
        <v>169</v>
      </c>
      <c r="H1918" s="340">
        <v>50.647086999999999</v>
      </c>
      <c r="I1918" s="340">
        <v>-117.540035</v>
      </c>
      <c r="J1918" s="340" t="s">
        <v>1591</v>
      </c>
      <c r="K1918" s="340" t="s">
        <v>4830</v>
      </c>
      <c r="L1918" s="348" t="s">
        <v>103</v>
      </c>
      <c r="M1918" s="340"/>
      <c r="N1918" s="340"/>
      <c r="O1918" s="340"/>
    </row>
    <row r="1919" spans="2:15" x14ac:dyDescent="0.25">
      <c r="B1919" s="340">
        <v>38397</v>
      </c>
      <c r="C1919" s="340" t="s">
        <v>4831</v>
      </c>
      <c r="D1919" s="340" t="s">
        <v>1036</v>
      </c>
      <c r="E1919" s="349" t="str">
        <f>HYPERLINK(Table20[[#This Row],[Map Link]],Table20[[#This Row],[Map Text]])</f>
        <v>Open Map</v>
      </c>
      <c r="F1919" s="340" t="s">
        <v>139</v>
      </c>
      <c r="G1919" s="340" t="s">
        <v>101</v>
      </c>
      <c r="H1919" s="340">
        <v>49.220689</v>
      </c>
      <c r="I1919" s="340">
        <v>-117.695562</v>
      </c>
      <c r="J1919" s="340" t="s">
        <v>1591</v>
      </c>
      <c r="K1919" s="340" t="s">
        <v>4832</v>
      </c>
      <c r="L1919" s="348" t="s">
        <v>103</v>
      </c>
      <c r="M1919" s="340"/>
      <c r="N1919" s="340"/>
      <c r="O1919" s="340"/>
    </row>
    <row r="1920" spans="2:15" x14ac:dyDescent="0.25">
      <c r="B1920" s="340">
        <v>38432</v>
      </c>
      <c r="C1920" s="340" t="s">
        <v>1013</v>
      </c>
      <c r="D1920" s="340" t="s">
        <v>1036</v>
      </c>
      <c r="E1920" s="349" t="str">
        <f>HYPERLINK(Table20[[#This Row],[Map Link]],Table20[[#This Row],[Map Text]])</f>
        <v>Open Map</v>
      </c>
      <c r="F1920" s="340" t="s">
        <v>118</v>
      </c>
      <c r="G1920" s="340" t="s">
        <v>101</v>
      </c>
      <c r="H1920" s="340">
        <v>49.566524000000001</v>
      </c>
      <c r="I1920" s="340">
        <v>-117.651124</v>
      </c>
      <c r="J1920" s="340" t="s">
        <v>1591</v>
      </c>
      <c r="K1920" s="340" t="s">
        <v>4833</v>
      </c>
      <c r="L1920" s="348" t="s">
        <v>103</v>
      </c>
      <c r="M1920" s="340"/>
      <c r="N1920" s="340"/>
      <c r="O1920" s="340"/>
    </row>
    <row r="1921" spans="2:15" x14ac:dyDescent="0.25">
      <c r="B1921" s="340">
        <v>24410</v>
      </c>
      <c r="C1921" s="340" t="s">
        <v>982</v>
      </c>
      <c r="D1921" s="340" t="s">
        <v>1597</v>
      </c>
      <c r="E1921" s="349" t="str">
        <f>HYPERLINK(Table20[[#This Row],[Map Link]],Table20[[#This Row],[Map Text]])</f>
        <v>Open Map</v>
      </c>
      <c r="F1921" s="340" t="s">
        <v>100</v>
      </c>
      <c r="G1921" s="340" t="s">
        <v>101</v>
      </c>
      <c r="H1921" s="340">
        <v>51.033216000000003</v>
      </c>
      <c r="I1921" s="340">
        <v>-115.984435</v>
      </c>
      <c r="J1921" s="340" t="s">
        <v>1591</v>
      </c>
      <c r="K1921" s="340" t="s">
        <v>4834</v>
      </c>
      <c r="L1921" s="348" t="s">
        <v>103</v>
      </c>
      <c r="M1921" s="340"/>
      <c r="N1921" s="340"/>
      <c r="O1921" s="340"/>
    </row>
    <row r="1922" spans="2:15" x14ac:dyDescent="0.25">
      <c r="B1922" s="340">
        <v>15951</v>
      </c>
      <c r="C1922" s="340" t="s">
        <v>4835</v>
      </c>
      <c r="D1922" s="340" t="s">
        <v>1036</v>
      </c>
      <c r="E1922" s="349" t="str">
        <f>HYPERLINK(Table20[[#This Row],[Map Link]],Table20[[#This Row],[Map Text]])</f>
        <v>Open Map</v>
      </c>
      <c r="F1922" s="340" t="s">
        <v>139</v>
      </c>
      <c r="G1922" s="340" t="s">
        <v>101</v>
      </c>
      <c r="H1922" s="340">
        <v>49.083188999999997</v>
      </c>
      <c r="I1922" s="340">
        <v>-117.617779</v>
      </c>
      <c r="J1922" s="340" t="s">
        <v>1591</v>
      </c>
      <c r="K1922" s="340" t="s">
        <v>4836</v>
      </c>
      <c r="L1922" s="348" t="s">
        <v>103</v>
      </c>
      <c r="M1922" s="340"/>
      <c r="N1922" s="340"/>
      <c r="O1922" s="340"/>
    </row>
    <row r="1923" spans="2:15" x14ac:dyDescent="0.25">
      <c r="B1923" s="340">
        <v>19127</v>
      </c>
      <c r="C1923" s="340" t="s">
        <v>108</v>
      </c>
      <c r="D1923" s="340" t="s">
        <v>1036</v>
      </c>
      <c r="E1923" s="349" t="str">
        <f>HYPERLINK(Table20[[#This Row],[Map Link]],Table20[[#This Row],[Map Text]])</f>
        <v>Open Map</v>
      </c>
      <c r="F1923" s="340" t="s">
        <v>100</v>
      </c>
      <c r="G1923" s="340" t="s">
        <v>101</v>
      </c>
      <c r="H1923" s="340">
        <v>49.416544999999999</v>
      </c>
      <c r="I1923" s="340">
        <v>-115.41771300000001</v>
      </c>
      <c r="J1923" s="340" t="s">
        <v>1591</v>
      </c>
      <c r="K1923" s="340" t="s">
        <v>4837</v>
      </c>
      <c r="L1923" s="348" t="s">
        <v>103</v>
      </c>
      <c r="M1923" s="340"/>
      <c r="N1923" s="340"/>
      <c r="O1923" s="340"/>
    </row>
    <row r="1924" spans="2:15" x14ac:dyDescent="0.25">
      <c r="B1924" s="340">
        <v>19132</v>
      </c>
      <c r="C1924" s="340" t="s">
        <v>143</v>
      </c>
      <c r="D1924" s="340" t="s">
        <v>1880</v>
      </c>
      <c r="E1924" s="349" t="str">
        <f>HYPERLINK(Table20[[#This Row],[Map Link]],Table20[[#This Row],[Map Text]])</f>
        <v>Open Map</v>
      </c>
      <c r="F1924" s="340" t="s">
        <v>139</v>
      </c>
      <c r="G1924" s="340" t="s">
        <v>101</v>
      </c>
      <c r="H1924" s="340">
        <v>49.094166999999999</v>
      </c>
      <c r="I1924" s="340">
        <v>-117.749167</v>
      </c>
      <c r="J1924" s="340" t="s">
        <v>1591</v>
      </c>
      <c r="K1924" s="340" t="s">
        <v>4838</v>
      </c>
      <c r="L1924" s="348" t="s">
        <v>103</v>
      </c>
      <c r="M1924" s="340"/>
      <c r="N1924" s="340"/>
      <c r="O1924" s="340"/>
    </row>
    <row r="1925" spans="2:15" x14ac:dyDescent="0.25">
      <c r="B1925" s="340">
        <v>34999</v>
      </c>
      <c r="C1925" s="340" t="s">
        <v>183</v>
      </c>
      <c r="D1925" s="340" t="s">
        <v>1036</v>
      </c>
      <c r="E1925" s="349" t="str">
        <f>HYPERLINK(Table20[[#This Row],[Map Link]],Table20[[#This Row],[Map Text]])</f>
        <v>Open Map</v>
      </c>
      <c r="F1925" s="340" t="s">
        <v>100</v>
      </c>
      <c r="G1925" s="340" t="s">
        <v>101</v>
      </c>
      <c r="H1925" s="340">
        <v>49.783209999999997</v>
      </c>
      <c r="I1925" s="340">
        <v>-115.734398</v>
      </c>
      <c r="J1925" s="340" t="s">
        <v>1591</v>
      </c>
      <c r="K1925" s="340" t="s">
        <v>4839</v>
      </c>
      <c r="L1925" s="348" t="s">
        <v>103</v>
      </c>
      <c r="M1925" s="340"/>
      <c r="N1925" s="340"/>
      <c r="O1925" s="340"/>
    </row>
    <row r="1926" spans="2:15" x14ac:dyDescent="0.25">
      <c r="B1926" s="340">
        <v>20234</v>
      </c>
      <c r="C1926" s="340" t="s">
        <v>4840</v>
      </c>
      <c r="D1926" s="340" t="s">
        <v>1036</v>
      </c>
      <c r="E1926" s="349" t="str">
        <f>HYPERLINK(Table20[[#This Row],[Map Link]],Table20[[#This Row],[Map Text]])</f>
        <v>Open Map</v>
      </c>
      <c r="F1926" s="340" t="s">
        <v>139</v>
      </c>
      <c r="G1926" s="340" t="s">
        <v>101</v>
      </c>
      <c r="H1926" s="340">
        <v>49.083188</v>
      </c>
      <c r="I1926" s="340">
        <v>-117.717782</v>
      </c>
      <c r="J1926" s="340" t="s">
        <v>1591</v>
      </c>
      <c r="K1926" s="340" t="s">
        <v>4841</v>
      </c>
      <c r="L1926" s="348" t="s">
        <v>103</v>
      </c>
      <c r="M1926" s="340"/>
      <c r="N1926" s="340"/>
      <c r="O1926" s="340"/>
    </row>
    <row r="1927" spans="2:15" x14ac:dyDescent="0.25">
      <c r="B1927" s="340">
        <v>23051</v>
      </c>
      <c r="C1927" s="340" t="s">
        <v>4842</v>
      </c>
      <c r="D1927" s="340" t="s">
        <v>1036</v>
      </c>
      <c r="E1927" s="349" t="str">
        <f>HYPERLINK(Table20[[#This Row],[Map Link]],Table20[[#This Row],[Map Text]])</f>
        <v>Open Map</v>
      </c>
      <c r="F1927" s="340" t="s">
        <v>118</v>
      </c>
      <c r="G1927" s="340" t="s">
        <v>101</v>
      </c>
      <c r="H1927" s="340">
        <v>49.566527999999998</v>
      </c>
      <c r="I1927" s="340">
        <v>-117.234444</v>
      </c>
      <c r="J1927" s="340" t="s">
        <v>1591</v>
      </c>
      <c r="K1927" s="340" t="s">
        <v>4843</v>
      </c>
      <c r="L1927" s="348" t="s">
        <v>103</v>
      </c>
      <c r="M1927" s="340"/>
      <c r="N1927" s="340"/>
      <c r="O1927" s="340"/>
    </row>
    <row r="1928" spans="2:15" x14ac:dyDescent="0.25">
      <c r="B1928" s="340">
        <v>38427</v>
      </c>
      <c r="C1928" s="340" t="s">
        <v>188</v>
      </c>
      <c r="D1928" s="340" t="s">
        <v>1036</v>
      </c>
      <c r="E1928" s="349" t="str">
        <f>HYPERLINK(Table20[[#This Row],[Map Link]],Table20[[#This Row],[Map Text]])</f>
        <v>Open Map</v>
      </c>
      <c r="F1928" s="340" t="s">
        <v>100</v>
      </c>
      <c r="G1928" s="340" t="s">
        <v>101</v>
      </c>
      <c r="H1928" s="340">
        <v>50.533211999999999</v>
      </c>
      <c r="I1928" s="340">
        <v>-116.06776000000001</v>
      </c>
      <c r="J1928" s="340" t="s">
        <v>1591</v>
      </c>
      <c r="K1928" s="340" t="s">
        <v>4844</v>
      </c>
      <c r="L1928" s="348" t="s">
        <v>103</v>
      </c>
      <c r="M1928" s="340"/>
      <c r="N1928" s="340"/>
      <c r="O1928" s="340"/>
    </row>
    <row r="1929" spans="2:15" x14ac:dyDescent="0.25">
      <c r="B1929" s="340">
        <v>25727</v>
      </c>
      <c r="C1929" s="340" t="s">
        <v>186</v>
      </c>
      <c r="D1929" s="340" t="s">
        <v>1036</v>
      </c>
      <c r="E1929" s="349" t="str">
        <f>HYPERLINK(Table20[[#This Row],[Map Link]],Table20[[#This Row],[Map Text]])</f>
        <v>Open Map</v>
      </c>
      <c r="F1929" s="340" t="s">
        <v>100</v>
      </c>
      <c r="G1929" s="340" t="s">
        <v>101</v>
      </c>
      <c r="H1929" s="340">
        <v>50.463611</v>
      </c>
      <c r="I1929" s="340">
        <v>-115.988889</v>
      </c>
      <c r="J1929" s="340" t="s">
        <v>1591</v>
      </c>
      <c r="K1929" s="340" t="s">
        <v>4845</v>
      </c>
      <c r="L1929" s="348" t="s">
        <v>103</v>
      </c>
      <c r="M1929" s="340"/>
      <c r="N1929" s="340"/>
      <c r="O1929" s="340"/>
    </row>
    <row r="1930" spans="2:15" x14ac:dyDescent="0.25">
      <c r="B1930" s="340">
        <v>23148</v>
      </c>
      <c r="C1930" s="340" t="s">
        <v>134</v>
      </c>
      <c r="D1930" s="340" t="s">
        <v>1036</v>
      </c>
      <c r="E1930" s="349" t="str">
        <f>HYPERLINK(Table20[[#This Row],[Map Link]],Table20[[#This Row],[Map Text]])</f>
        <v>Open Map</v>
      </c>
      <c r="F1930" s="340" t="s">
        <v>118</v>
      </c>
      <c r="G1930" s="340" t="s">
        <v>101</v>
      </c>
      <c r="H1930" s="340">
        <v>49.616525000000003</v>
      </c>
      <c r="I1930" s="340">
        <v>-117.567789</v>
      </c>
      <c r="J1930" s="340" t="s">
        <v>1591</v>
      </c>
      <c r="K1930" s="340" t="s">
        <v>4846</v>
      </c>
      <c r="L1930" s="348" t="s">
        <v>103</v>
      </c>
      <c r="M1930" s="340"/>
      <c r="N1930" s="340"/>
      <c r="O1930" s="340"/>
    </row>
    <row r="1931" spans="2:15" x14ac:dyDescent="0.25">
      <c r="B1931" s="340">
        <v>24754</v>
      </c>
      <c r="C1931" s="340" t="s">
        <v>179</v>
      </c>
      <c r="D1931" s="340" t="s">
        <v>1036</v>
      </c>
      <c r="E1931" s="349" t="str">
        <f>HYPERLINK(Table20[[#This Row],[Map Link]],Table20[[#This Row],[Map Text]])</f>
        <v>Open Map</v>
      </c>
      <c r="F1931" s="340" t="s">
        <v>100</v>
      </c>
      <c r="G1931" s="340" t="s">
        <v>101</v>
      </c>
      <c r="H1931" s="340">
        <v>49.599874999999997</v>
      </c>
      <c r="I1931" s="340">
        <v>-115.867732</v>
      </c>
      <c r="J1931" s="340" t="s">
        <v>1591</v>
      </c>
      <c r="K1931" s="340" t="s">
        <v>4847</v>
      </c>
      <c r="L1931" s="348" t="s">
        <v>103</v>
      </c>
      <c r="M1931" s="340"/>
      <c r="N1931" s="340"/>
      <c r="O1931" s="340"/>
    </row>
    <row r="1932" spans="2:15" x14ac:dyDescent="0.25">
      <c r="B1932" s="340">
        <v>24757</v>
      </c>
      <c r="C1932" s="340" t="s">
        <v>122</v>
      </c>
      <c r="D1932" s="340" t="s">
        <v>1036</v>
      </c>
      <c r="E1932" s="349" t="str">
        <f>HYPERLINK(Table20[[#This Row],[Map Link]],Table20[[#This Row],[Map Text]])</f>
        <v>Open Map</v>
      </c>
      <c r="F1932" s="340" t="s">
        <v>118</v>
      </c>
      <c r="G1932" s="340" t="s">
        <v>101</v>
      </c>
      <c r="H1932" s="340">
        <v>49.18</v>
      </c>
      <c r="I1932" s="340">
        <v>-116.55249999999999</v>
      </c>
      <c r="J1932" s="340" t="s">
        <v>1591</v>
      </c>
      <c r="K1932" s="340" t="s">
        <v>4848</v>
      </c>
      <c r="L1932" s="348" t="s">
        <v>103</v>
      </c>
      <c r="M1932" s="340"/>
      <c r="N1932" s="340"/>
      <c r="O1932" s="340"/>
    </row>
    <row r="1933" spans="2:15" x14ac:dyDescent="0.25">
      <c r="B1933" s="340">
        <v>24766</v>
      </c>
      <c r="C1933" s="340" t="s">
        <v>119</v>
      </c>
      <c r="D1933" s="340" t="s">
        <v>1036</v>
      </c>
      <c r="E1933" s="349" t="str">
        <f>HYPERLINK(Table20[[#This Row],[Map Link]],Table20[[#This Row],[Map Text]])</f>
        <v>Open Map</v>
      </c>
      <c r="F1933" s="340" t="s">
        <v>118</v>
      </c>
      <c r="G1933" s="340" t="s">
        <v>101</v>
      </c>
      <c r="H1933" s="340">
        <v>49.083204000000002</v>
      </c>
      <c r="I1933" s="340">
        <v>-116.084395</v>
      </c>
      <c r="J1933" s="340" t="s">
        <v>1591</v>
      </c>
      <c r="K1933" s="340" t="s">
        <v>4849</v>
      </c>
      <c r="L1933" s="348" t="s">
        <v>103</v>
      </c>
      <c r="M1933" s="340"/>
      <c r="N1933" s="340"/>
      <c r="O1933" s="340"/>
    </row>
    <row r="1934" spans="2:15" x14ac:dyDescent="0.25">
      <c r="B1934" s="340">
        <v>25278</v>
      </c>
      <c r="C1934" s="340" t="s">
        <v>131</v>
      </c>
      <c r="D1934" s="340" t="s">
        <v>1036</v>
      </c>
      <c r="E1934" s="349" t="str">
        <f>HYPERLINK(Table20[[#This Row],[Map Link]],Table20[[#This Row],[Map Text]])</f>
        <v>Open Map</v>
      </c>
      <c r="F1934" s="340" t="s">
        <v>118</v>
      </c>
      <c r="G1934" s="340" t="s">
        <v>101</v>
      </c>
      <c r="H1934" s="340">
        <v>49.283194000000002</v>
      </c>
      <c r="I1934" s="340">
        <v>-117.21777</v>
      </c>
      <c r="J1934" s="340" t="s">
        <v>1591</v>
      </c>
      <c r="K1934" s="340" t="s">
        <v>4850</v>
      </c>
      <c r="L1934" s="348" t="s">
        <v>103</v>
      </c>
      <c r="M1934" s="340"/>
      <c r="N1934" s="340"/>
      <c r="O1934" s="340"/>
    </row>
    <row r="1935" spans="2:15" x14ac:dyDescent="0.25">
      <c r="B1935" s="340">
        <v>25942</v>
      </c>
      <c r="C1935" s="340" t="s">
        <v>4851</v>
      </c>
      <c r="D1935" s="340" t="s">
        <v>1597</v>
      </c>
      <c r="E1935" s="349" t="str">
        <f>HYPERLINK(Table20[[#This Row],[Map Link]],Table20[[#This Row],[Map Text]])</f>
        <v>Open Map</v>
      </c>
      <c r="F1935" s="340" t="s">
        <v>118</v>
      </c>
      <c r="G1935" s="340" t="s">
        <v>101</v>
      </c>
      <c r="H1935" s="340">
        <v>50.033197999999999</v>
      </c>
      <c r="I1935" s="340">
        <v>-117.20112</v>
      </c>
      <c r="J1935" s="340" t="s">
        <v>1591</v>
      </c>
      <c r="K1935" s="340" t="s">
        <v>4852</v>
      </c>
      <c r="L1935" s="348" t="s">
        <v>103</v>
      </c>
      <c r="M1935" s="340"/>
      <c r="N1935" s="340"/>
      <c r="O1935" s="340"/>
    </row>
    <row r="1936" spans="2:15" x14ac:dyDescent="0.25">
      <c r="B1936" s="340">
        <v>539</v>
      </c>
      <c r="C1936" s="340" t="s">
        <v>4853</v>
      </c>
      <c r="D1936" s="340" t="s">
        <v>1597</v>
      </c>
      <c r="E1936" s="349" t="str">
        <f>HYPERLINK(Table20[[#This Row],[Map Link]],Table20[[#This Row],[Map Text]])</f>
        <v>Open Map</v>
      </c>
      <c r="F1936" s="340" t="s">
        <v>397</v>
      </c>
      <c r="G1936" s="340" t="s">
        <v>169</v>
      </c>
      <c r="H1936" s="340">
        <v>51.199854000000002</v>
      </c>
      <c r="I1936" s="340">
        <v>-119.017877</v>
      </c>
      <c r="J1936" s="340" t="s">
        <v>1591</v>
      </c>
      <c r="K1936" s="340" t="s">
        <v>4854</v>
      </c>
      <c r="L1936" s="348" t="s">
        <v>103</v>
      </c>
      <c r="M1936" s="340"/>
      <c r="N1936" s="340"/>
      <c r="O1936" s="340"/>
    </row>
    <row r="1937" spans="2:15" x14ac:dyDescent="0.25">
      <c r="B1937" s="340">
        <v>65550</v>
      </c>
      <c r="C1937" s="340" t="s">
        <v>4855</v>
      </c>
      <c r="D1937" s="340" t="s">
        <v>1590</v>
      </c>
      <c r="E1937" s="349" t="str">
        <f>HYPERLINK(Table20[[#This Row],[Map Link]],Table20[[#This Row],[Map Text]])</f>
        <v>Open Map</v>
      </c>
      <c r="F1937" s="340" t="s">
        <v>168</v>
      </c>
      <c r="G1937" s="340" t="s">
        <v>169</v>
      </c>
      <c r="H1937" s="340">
        <v>49.216500000000003</v>
      </c>
      <c r="I1937" s="340">
        <v>-119.90119</v>
      </c>
      <c r="J1937" s="340" t="s">
        <v>1591</v>
      </c>
      <c r="K1937" s="340" t="s">
        <v>4856</v>
      </c>
      <c r="L1937" s="348" t="s">
        <v>181</v>
      </c>
      <c r="M1937" s="340"/>
      <c r="N1937" s="340"/>
      <c r="O1937" s="340"/>
    </row>
    <row r="1938" spans="2:15" x14ac:dyDescent="0.25">
      <c r="B1938" s="340">
        <v>1034</v>
      </c>
      <c r="C1938" s="340" t="s">
        <v>4857</v>
      </c>
      <c r="D1938" s="340" t="s">
        <v>1597</v>
      </c>
      <c r="E1938" s="349" t="str">
        <f>HYPERLINK(Table20[[#This Row],[Map Link]],Table20[[#This Row],[Map Text]])</f>
        <v>Open Map</v>
      </c>
      <c r="F1938" s="340" t="s">
        <v>168</v>
      </c>
      <c r="G1938" s="340" t="s">
        <v>169</v>
      </c>
      <c r="H1938" s="340">
        <v>49.416494999999998</v>
      </c>
      <c r="I1938" s="340">
        <v>-120.517881</v>
      </c>
      <c r="J1938" s="340" t="s">
        <v>1591</v>
      </c>
      <c r="K1938" s="340" t="s">
        <v>4858</v>
      </c>
      <c r="L1938" s="348" t="s">
        <v>103</v>
      </c>
      <c r="M1938" s="340"/>
      <c r="N1938" s="340"/>
      <c r="O1938" s="340"/>
    </row>
    <row r="1939" spans="2:15" x14ac:dyDescent="0.25">
      <c r="B1939" s="340">
        <v>41006</v>
      </c>
      <c r="C1939" s="340" t="s">
        <v>385</v>
      </c>
      <c r="D1939" s="340" t="s">
        <v>1597</v>
      </c>
      <c r="E1939" s="349" t="str">
        <f>HYPERLINK(Table20[[#This Row],[Map Link]],Table20[[#This Row],[Map Text]])</f>
        <v>Open Map</v>
      </c>
      <c r="F1939" s="340" t="s">
        <v>168</v>
      </c>
      <c r="G1939" s="340" t="s">
        <v>169</v>
      </c>
      <c r="H1939" s="340">
        <v>49.688716999999997</v>
      </c>
      <c r="I1939" s="340">
        <v>-120.60261300000001</v>
      </c>
      <c r="J1939" s="340" t="s">
        <v>1591</v>
      </c>
      <c r="K1939" s="340" t="s">
        <v>4859</v>
      </c>
      <c r="L1939" s="348" t="s">
        <v>103</v>
      </c>
      <c r="M1939" s="340"/>
      <c r="N1939" s="340"/>
      <c r="O1939" s="340"/>
    </row>
    <row r="1940" spans="2:15" x14ac:dyDescent="0.25">
      <c r="B1940" s="340">
        <v>1063</v>
      </c>
      <c r="C1940" s="340" t="s">
        <v>4860</v>
      </c>
      <c r="D1940" s="340" t="s">
        <v>1036</v>
      </c>
      <c r="E1940" s="349" t="str">
        <f>HYPERLINK(Table20[[#This Row],[Map Link]],Table20[[#This Row],[Map Text]])</f>
        <v>Open Map</v>
      </c>
      <c r="F1940" s="340" t="s">
        <v>139</v>
      </c>
      <c r="G1940" s="340" t="s">
        <v>101</v>
      </c>
      <c r="H1940" s="340">
        <v>49.016514000000001</v>
      </c>
      <c r="I1940" s="340">
        <v>-118.50114000000001</v>
      </c>
      <c r="J1940" s="340" t="s">
        <v>1591</v>
      </c>
      <c r="K1940" s="340" t="s">
        <v>4861</v>
      </c>
      <c r="L1940" s="348" t="s">
        <v>103</v>
      </c>
      <c r="M1940" s="340"/>
      <c r="N1940" s="340"/>
      <c r="O1940" s="340"/>
    </row>
    <row r="1941" spans="2:15" x14ac:dyDescent="0.25">
      <c r="B1941" s="340">
        <v>1494</v>
      </c>
      <c r="C1941" s="340" t="s">
        <v>4862</v>
      </c>
      <c r="D1941" s="340" t="s">
        <v>1597</v>
      </c>
      <c r="E1941" s="349" t="str">
        <f>HYPERLINK(Table20[[#This Row],[Map Link]],Table20[[#This Row],[Map Text]])</f>
        <v>Open Map</v>
      </c>
      <c r="F1941" s="340" t="s">
        <v>139</v>
      </c>
      <c r="G1941" s="340" t="s">
        <v>101</v>
      </c>
      <c r="H1941" s="340">
        <v>49.083179000000001</v>
      </c>
      <c r="I1941" s="340">
        <v>-118.68448100000001</v>
      </c>
      <c r="J1941" s="340" t="s">
        <v>1591</v>
      </c>
      <c r="K1941" s="340" t="s">
        <v>4863</v>
      </c>
      <c r="L1941" s="348" t="s">
        <v>103</v>
      </c>
      <c r="M1941" s="340"/>
      <c r="N1941" s="340"/>
      <c r="O1941" s="340"/>
    </row>
    <row r="1942" spans="2:15" x14ac:dyDescent="0.25">
      <c r="B1942" s="340">
        <v>1556</v>
      </c>
      <c r="C1942" s="340" t="s">
        <v>456</v>
      </c>
      <c r="D1942" s="340" t="s">
        <v>1036</v>
      </c>
      <c r="E1942" s="349" t="str">
        <f>HYPERLINK(Table20[[#This Row],[Map Link]],Table20[[#This Row],[Map Text]])</f>
        <v>Open Map</v>
      </c>
      <c r="F1942" s="340" t="s">
        <v>397</v>
      </c>
      <c r="G1942" s="340" t="s">
        <v>169</v>
      </c>
      <c r="H1942" s="340">
        <v>50.966517000000003</v>
      </c>
      <c r="I1942" s="340">
        <v>-119.16787600000001</v>
      </c>
      <c r="J1942" s="340" t="s">
        <v>1591</v>
      </c>
      <c r="K1942" s="340" t="s">
        <v>4864</v>
      </c>
      <c r="L1942" s="348" t="s">
        <v>103</v>
      </c>
      <c r="M1942" s="340"/>
      <c r="N1942" s="340"/>
      <c r="O1942" s="340"/>
    </row>
    <row r="1943" spans="2:15" x14ac:dyDescent="0.25">
      <c r="B1943" s="340">
        <v>2065</v>
      </c>
      <c r="C1943" s="340" t="s">
        <v>408</v>
      </c>
      <c r="D1943" s="340" t="s">
        <v>1036</v>
      </c>
      <c r="E1943" s="349" t="str">
        <f>HYPERLINK(Table20[[#This Row],[Map Link]],Table20[[#This Row],[Map Text]])</f>
        <v>Open Map</v>
      </c>
      <c r="F1943" s="340" t="s">
        <v>397</v>
      </c>
      <c r="G1943" s="340" t="s">
        <v>169</v>
      </c>
      <c r="H1943" s="340">
        <v>50.792906000000002</v>
      </c>
      <c r="I1943" s="340">
        <v>-119.084536</v>
      </c>
      <c r="J1943" s="340" t="s">
        <v>1591</v>
      </c>
      <c r="K1943" s="340" t="s">
        <v>4865</v>
      </c>
      <c r="L1943" s="348" t="s">
        <v>103</v>
      </c>
      <c r="M1943" s="340"/>
      <c r="N1943" s="340"/>
      <c r="O1943" s="340"/>
    </row>
    <row r="1944" spans="2:15" x14ac:dyDescent="0.25">
      <c r="B1944" s="340">
        <v>9213</v>
      </c>
      <c r="C1944" s="340" t="s">
        <v>395</v>
      </c>
      <c r="D1944" s="340" t="s">
        <v>1780</v>
      </c>
      <c r="E1944" s="349" t="str">
        <f>HYPERLINK(Table20[[#This Row],[Map Link]],Table20[[#This Row],[Map Text]])</f>
        <v>Open Map</v>
      </c>
      <c r="F1944" s="340" t="s">
        <v>300</v>
      </c>
      <c r="G1944" s="340" t="s">
        <v>169</v>
      </c>
      <c r="H1944" s="340">
        <v>50.448332999999998</v>
      </c>
      <c r="I1944" s="340">
        <v>-119.19666700000001</v>
      </c>
      <c r="J1944" s="340" t="s">
        <v>1591</v>
      </c>
      <c r="K1944" s="340" t="s">
        <v>4866</v>
      </c>
      <c r="L1944" s="348" t="s">
        <v>103</v>
      </c>
      <c r="M1944" s="340"/>
      <c r="N1944" s="340"/>
      <c r="O1944" s="340"/>
    </row>
    <row r="1945" spans="2:15" x14ac:dyDescent="0.25">
      <c r="B1945" s="340">
        <v>65549</v>
      </c>
      <c r="C1945" s="340" t="s">
        <v>4867</v>
      </c>
      <c r="D1945" s="340" t="s">
        <v>1590</v>
      </c>
      <c r="E1945" s="349" t="str">
        <f>HYPERLINK(Table20[[#This Row],[Map Link]],Table20[[#This Row],[Map Text]])</f>
        <v>Open Map</v>
      </c>
      <c r="F1945" s="340" t="s">
        <v>168</v>
      </c>
      <c r="G1945" s="340" t="s">
        <v>169</v>
      </c>
      <c r="H1945" s="340">
        <v>49.216498999999999</v>
      </c>
      <c r="I1945" s="340">
        <v>-120.001193</v>
      </c>
      <c r="J1945" s="340" t="s">
        <v>1591</v>
      </c>
      <c r="K1945" s="340" t="s">
        <v>4868</v>
      </c>
      <c r="L1945" s="348" t="s">
        <v>181</v>
      </c>
      <c r="M1945" s="340"/>
      <c r="N1945" s="340"/>
      <c r="O1945" s="340"/>
    </row>
    <row r="1946" spans="2:15" x14ac:dyDescent="0.25">
      <c r="B1946" s="340">
        <v>9788</v>
      </c>
      <c r="C1946" s="340" t="s">
        <v>400</v>
      </c>
      <c r="D1946" s="340" t="s">
        <v>1036</v>
      </c>
      <c r="E1946" s="349" t="str">
        <f>HYPERLINK(Table20[[#This Row],[Map Link]],Table20[[#This Row],[Map Text]])</f>
        <v>Open Map</v>
      </c>
      <c r="F1946" s="340" t="s">
        <v>300</v>
      </c>
      <c r="G1946" s="340" t="s">
        <v>169</v>
      </c>
      <c r="H1946" s="340">
        <v>50.549849999999999</v>
      </c>
      <c r="I1946" s="340">
        <v>-119.01786</v>
      </c>
      <c r="J1946" s="340" t="s">
        <v>1591</v>
      </c>
      <c r="K1946" s="340" t="s">
        <v>4869</v>
      </c>
      <c r="L1946" s="348" t="s">
        <v>103</v>
      </c>
      <c r="M1946" s="340"/>
      <c r="N1946" s="340"/>
      <c r="O1946" s="340"/>
    </row>
    <row r="1947" spans="2:15" x14ac:dyDescent="0.25">
      <c r="B1947" s="340">
        <v>11059</v>
      </c>
      <c r="C1947" s="340" t="s">
        <v>451</v>
      </c>
      <c r="D1947" s="340" t="s">
        <v>1036</v>
      </c>
      <c r="E1947" s="349" t="str">
        <f>HYPERLINK(Table20[[#This Row],[Map Link]],Table20[[#This Row],[Map Text]])</f>
        <v>Open Map</v>
      </c>
      <c r="F1947" s="340" t="s">
        <v>397</v>
      </c>
      <c r="G1947" s="340" t="s">
        <v>169</v>
      </c>
      <c r="H1947" s="340">
        <v>50.849848000000001</v>
      </c>
      <c r="I1947" s="340">
        <v>-119.351213</v>
      </c>
      <c r="J1947" s="340" t="s">
        <v>1591</v>
      </c>
      <c r="K1947" s="340" t="s">
        <v>4870</v>
      </c>
      <c r="L1947" s="348" t="s">
        <v>103</v>
      </c>
      <c r="M1947" s="340"/>
      <c r="N1947" s="340"/>
      <c r="O1947" s="340"/>
    </row>
    <row r="1948" spans="2:15" x14ac:dyDescent="0.25">
      <c r="B1948" s="340">
        <v>27608</v>
      </c>
      <c r="C1948" s="340" t="s">
        <v>386</v>
      </c>
      <c r="D1948" s="340" t="s">
        <v>1036</v>
      </c>
      <c r="E1948" s="349" t="str">
        <f>HYPERLINK(Table20[[#This Row],[Map Link]],Table20[[#This Row],[Map Text]])</f>
        <v>Open Map</v>
      </c>
      <c r="F1948" s="340" t="s">
        <v>168</v>
      </c>
      <c r="G1948" s="340" t="s">
        <v>169</v>
      </c>
      <c r="H1948" s="340">
        <v>49.716498999999999</v>
      </c>
      <c r="I1948" s="340">
        <v>-120.23454599999999</v>
      </c>
      <c r="J1948" s="340" t="s">
        <v>1591</v>
      </c>
      <c r="K1948" s="340" t="s">
        <v>4871</v>
      </c>
      <c r="L1948" s="348" t="s">
        <v>103</v>
      </c>
      <c r="M1948" s="340"/>
      <c r="N1948" s="340"/>
      <c r="O1948" s="340"/>
    </row>
    <row r="1949" spans="2:15" x14ac:dyDescent="0.25">
      <c r="B1949" s="340">
        <v>38335</v>
      </c>
      <c r="C1949" s="340" t="s">
        <v>4872</v>
      </c>
      <c r="D1949" s="340" t="s">
        <v>1597</v>
      </c>
      <c r="E1949" s="349" t="str">
        <f>HYPERLINK(Table20[[#This Row],[Map Link]],Table20[[#This Row],[Map Text]])</f>
        <v>Open Map</v>
      </c>
      <c r="F1949" s="340" t="s">
        <v>397</v>
      </c>
      <c r="G1949" s="340" t="s">
        <v>169</v>
      </c>
      <c r="H1949" s="340">
        <v>50.849851000000001</v>
      </c>
      <c r="I1949" s="340">
        <v>-119.084537</v>
      </c>
      <c r="J1949" s="340" t="s">
        <v>1591</v>
      </c>
      <c r="K1949" s="340" t="s">
        <v>4873</v>
      </c>
      <c r="L1949" s="348" t="s">
        <v>103</v>
      </c>
      <c r="M1949" s="340"/>
      <c r="N1949" s="340"/>
      <c r="O1949" s="340"/>
    </row>
    <row r="1950" spans="2:15" x14ac:dyDescent="0.25">
      <c r="B1950" s="340">
        <v>12521</v>
      </c>
      <c r="C1950" s="340" t="s">
        <v>4874</v>
      </c>
      <c r="D1950" s="340" t="s">
        <v>1036</v>
      </c>
      <c r="E1950" s="349" t="str">
        <f>HYPERLINK(Table20[[#This Row],[Map Link]],Table20[[#This Row],[Map Text]])</f>
        <v>Open Map</v>
      </c>
      <c r="F1950" s="340" t="s">
        <v>300</v>
      </c>
      <c r="G1950" s="340" t="s">
        <v>169</v>
      </c>
      <c r="H1950" s="340">
        <v>50.244287999999997</v>
      </c>
      <c r="I1950" s="340">
        <v>-119.37897599999999</v>
      </c>
      <c r="J1950" s="340" t="s">
        <v>1591</v>
      </c>
      <c r="K1950" s="340" t="s">
        <v>4875</v>
      </c>
      <c r="L1950" s="348" t="s">
        <v>103</v>
      </c>
      <c r="M1950" s="340"/>
      <c r="N1950" s="340"/>
      <c r="O1950" s="340"/>
    </row>
    <row r="1951" spans="2:15" x14ac:dyDescent="0.25">
      <c r="B1951" s="340">
        <v>38321</v>
      </c>
      <c r="C1951" s="340" t="s">
        <v>294</v>
      </c>
      <c r="D1951" s="340" t="s">
        <v>1036</v>
      </c>
      <c r="E1951" s="349" t="str">
        <f>HYPERLINK(Table20[[#This Row],[Map Link]],Table20[[#This Row],[Map Text]])</f>
        <v>Open Map</v>
      </c>
      <c r="F1951" s="340" t="s">
        <v>139</v>
      </c>
      <c r="G1951" s="340" t="s">
        <v>101</v>
      </c>
      <c r="H1951" s="340">
        <v>49.433176000000003</v>
      </c>
      <c r="I1951" s="340">
        <v>-119.084502</v>
      </c>
      <c r="J1951" s="340" t="s">
        <v>1591</v>
      </c>
      <c r="K1951" s="340" t="s">
        <v>4876</v>
      </c>
      <c r="L1951" s="348" t="s">
        <v>103</v>
      </c>
      <c r="M1951" s="340"/>
      <c r="N1951" s="340"/>
      <c r="O1951" s="340"/>
    </row>
    <row r="1952" spans="2:15" x14ac:dyDescent="0.25">
      <c r="B1952" s="340">
        <v>4215</v>
      </c>
      <c r="C1952" s="340" t="s">
        <v>4877</v>
      </c>
      <c r="D1952" s="340" t="s">
        <v>1036</v>
      </c>
      <c r="E1952" s="349" t="str">
        <f>HYPERLINK(Table20[[#This Row],[Map Link]],Table20[[#This Row],[Map Text]])</f>
        <v>Open Map</v>
      </c>
      <c r="F1952" s="340" t="s">
        <v>284</v>
      </c>
      <c r="G1952" s="340" t="s">
        <v>169</v>
      </c>
      <c r="H1952" s="340">
        <v>49.883175000000001</v>
      </c>
      <c r="I1952" s="340">
        <v>-119.434524</v>
      </c>
      <c r="J1952" s="340" t="s">
        <v>1591</v>
      </c>
      <c r="K1952" s="340" t="s">
        <v>4878</v>
      </c>
      <c r="L1952" s="348" t="s">
        <v>103</v>
      </c>
      <c r="M1952" s="340"/>
      <c r="N1952" s="340"/>
      <c r="O1952" s="340"/>
    </row>
    <row r="1953" spans="2:15" x14ac:dyDescent="0.25">
      <c r="B1953" s="340">
        <v>5054</v>
      </c>
      <c r="C1953" s="340" t="s">
        <v>4879</v>
      </c>
      <c r="D1953" s="340" t="s">
        <v>1597</v>
      </c>
      <c r="E1953" s="349" t="str">
        <f>HYPERLINK(Table20[[#This Row],[Map Link]],Table20[[#This Row],[Map Text]])</f>
        <v>Open Map</v>
      </c>
      <c r="F1953" s="340" t="s">
        <v>139</v>
      </c>
      <c r="G1953" s="340" t="s">
        <v>101</v>
      </c>
      <c r="H1953" s="340">
        <v>49.016516000000003</v>
      </c>
      <c r="I1953" s="340">
        <v>-118.234464</v>
      </c>
      <c r="J1953" s="340" t="s">
        <v>1591</v>
      </c>
      <c r="K1953" s="340" t="s">
        <v>4880</v>
      </c>
      <c r="L1953" s="348" t="s">
        <v>103</v>
      </c>
      <c r="M1953" s="340"/>
      <c r="N1953" s="340"/>
      <c r="O1953" s="340"/>
    </row>
    <row r="1954" spans="2:15" x14ac:dyDescent="0.25">
      <c r="B1954" s="340">
        <v>5772</v>
      </c>
      <c r="C1954" s="340" t="s">
        <v>425</v>
      </c>
      <c r="D1954" s="340" t="s">
        <v>1036</v>
      </c>
      <c r="E1954" s="349" t="str">
        <f>HYPERLINK(Table20[[#This Row],[Map Link]],Table20[[#This Row],[Map Text]])</f>
        <v>Open Map</v>
      </c>
      <c r="F1954" s="340" t="s">
        <v>397</v>
      </c>
      <c r="G1954" s="340" t="s">
        <v>169</v>
      </c>
      <c r="H1954" s="340">
        <v>50.883181</v>
      </c>
      <c r="I1954" s="340">
        <v>-119.384548</v>
      </c>
      <c r="J1954" s="340" t="s">
        <v>1591</v>
      </c>
      <c r="K1954" s="340" t="s">
        <v>4881</v>
      </c>
      <c r="L1954" s="348" t="s">
        <v>103</v>
      </c>
      <c r="M1954" s="340"/>
      <c r="N1954" s="340"/>
      <c r="O1954" s="340"/>
    </row>
    <row r="1955" spans="2:15" x14ac:dyDescent="0.25">
      <c r="B1955" s="340">
        <v>65553</v>
      </c>
      <c r="C1955" s="340" t="s">
        <v>4882</v>
      </c>
      <c r="D1955" s="340" t="s">
        <v>1590</v>
      </c>
      <c r="E1955" s="349" t="str">
        <f>HYPERLINK(Table20[[#This Row],[Map Link]],Table20[[#This Row],[Map Text]])</f>
        <v>Open Map</v>
      </c>
      <c r="F1955" s="340" t="s">
        <v>168</v>
      </c>
      <c r="G1955" s="340" t="s">
        <v>169</v>
      </c>
      <c r="H1955" s="340">
        <v>49.183168999999999</v>
      </c>
      <c r="I1955" s="340">
        <v>-119.734517</v>
      </c>
      <c r="J1955" s="340" t="s">
        <v>1591</v>
      </c>
      <c r="K1955" s="340" t="s">
        <v>4883</v>
      </c>
      <c r="L1955" s="348" t="s">
        <v>181</v>
      </c>
      <c r="M1955" s="340"/>
      <c r="N1955" s="340"/>
      <c r="O1955" s="340"/>
    </row>
    <row r="1956" spans="2:15" x14ac:dyDescent="0.25">
      <c r="B1956" s="340">
        <v>65552</v>
      </c>
      <c r="C1956" s="340" t="s">
        <v>4884</v>
      </c>
      <c r="D1956" s="340" t="s">
        <v>1590</v>
      </c>
      <c r="E1956" s="349" t="str">
        <f>HYPERLINK(Table20[[#This Row],[Map Link]],Table20[[#This Row],[Map Text]])</f>
        <v>Open Map</v>
      </c>
      <c r="F1956" s="340" t="s">
        <v>168</v>
      </c>
      <c r="G1956" s="340" t="s">
        <v>169</v>
      </c>
      <c r="H1956" s="340">
        <v>49.183168000000002</v>
      </c>
      <c r="I1956" s="340">
        <v>-119.75118399999999</v>
      </c>
      <c r="J1956" s="340" t="s">
        <v>1591</v>
      </c>
      <c r="K1956" s="340" t="s">
        <v>4885</v>
      </c>
      <c r="L1956" s="348" t="s">
        <v>181</v>
      </c>
      <c r="M1956" s="340"/>
      <c r="N1956" s="340"/>
      <c r="O1956" s="340"/>
    </row>
    <row r="1957" spans="2:15" x14ac:dyDescent="0.25">
      <c r="B1957" s="340">
        <v>6722</v>
      </c>
      <c r="C1957" s="340" t="s">
        <v>303</v>
      </c>
      <c r="D1957" s="340" t="s">
        <v>1597</v>
      </c>
      <c r="E1957" s="349" t="str">
        <f>HYPERLINK(Table20[[#This Row],[Map Link]],Table20[[#This Row],[Map Text]])</f>
        <v>Open Map</v>
      </c>
      <c r="F1957" s="340" t="s">
        <v>300</v>
      </c>
      <c r="G1957" s="340" t="s">
        <v>169</v>
      </c>
      <c r="H1957" s="340">
        <v>50.249848999999998</v>
      </c>
      <c r="I1957" s="340">
        <v>-118.851181</v>
      </c>
      <c r="J1957" s="340" t="s">
        <v>1591</v>
      </c>
      <c r="K1957" s="340" t="s">
        <v>4886</v>
      </c>
      <c r="L1957" s="348" t="s">
        <v>103</v>
      </c>
      <c r="M1957" s="340"/>
      <c r="N1957" s="340"/>
      <c r="O1957" s="340"/>
    </row>
    <row r="1958" spans="2:15" x14ac:dyDescent="0.25">
      <c r="B1958" s="340">
        <v>440</v>
      </c>
      <c r="C1958" s="340" t="s">
        <v>4887</v>
      </c>
      <c r="D1958" s="340" t="s">
        <v>1597</v>
      </c>
      <c r="E1958" s="349" t="str">
        <f>HYPERLINK(Table20[[#This Row],[Map Link]],Table20[[#This Row],[Map Text]])</f>
        <v>Open Map</v>
      </c>
      <c r="F1958" s="340" t="s">
        <v>139</v>
      </c>
      <c r="G1958" s="340" t="s">
        <v>101</v>
      </c>
      <c r="H1958" s="340">
        <v>49.033178999999997</v>
      </c>
      <c r="I1958" s="340">
        <v>-118.70114700000001</v>
      </c>
      <c r="J1958" s="340" t="s">
        <v>1591</v>
      </c>
      <c r="K1958" s="340" t="s">
        <v>4888</v>
      </c>
      <c r="L1958" s="348" t="s">
        <v>103</v>
      </c>
      <c r="M1958" s="340"/>
      <c r="N1958" s="340"/>
      <c r="O1958" s="340"/>
    </row>
    <row r="1959" spans="2:15" x14ac:dyDescent="0.25">
      <c r="B1959" s="340">
        <v>37695</v>
      </c>
      <c r="C1959" s="340" t="s">
        <v>291</v>
      </c>
      <c r="D1959" s="340" t="s">
        <v>1597</v>
      </c>
      <c r="E1959" s="349" t="str">
        <f>HYPERLINK(Table20[[#This Row],[Map Link]],Table20[[#This Row],[Map Text]])</f>
        <v>Open Map</v>
      </c>
      <c r="F1959" s="340" t="s">
        <v>284</v>
      </c>
      <c r="G1959" s="340" t="s">
        <v>169</v>
      </c>
      <c r="H1959" s="340">
        <v>49.783172999999998</v>
      </c>
      <c r="I1959" s="340">
        <v>-119.517858</v>
      </c>
      <c r="J1959" s="340" t="s">
        <v>1591</v>
      </c>
      <c r="K1959" s="340" t="s">
        <v>4889</v>
      </c>
      <c r="L1959" s="348" t="s">
        <v>103</v>
      </c>
      <c r="M1959" s="340"/>
      <c r="N1959" s="340"/>
      <c r="O1959" s="340"/>
    </row>
    <row r="1960" spans="2:15" x14ac:dyDescent="0.25">
      <c r="B1960" s="340">
        <v>38319</v>
      </c>
      <c r="C1960" s="340" t="s">
        <v>167</v>
      </c>
      <c r="D1960" s="340" t="s">
        <v>1036</v>
      </c>
      <c r="E1960" s="349" t="str">
        <f>HYPERLINK(Table20[[#This Row],[Map Link]],Table20[[#This Row],[Map Text]])</f>
        <v>Open Map</v>
      </c>
      <c r="F1960" s="340" t="s">
        <v>139</v>
      </c>
      <c r="G1960" s="340" t="s">
        <v>101</v>
      </c>
      <c r="H1960" s="340">
        <v>49.033174000000002</v>
      </c>
      <c r="I1960" s="340">
        <v>-119.151161</v>
      </c>
      <c r="J1960" s="340" t="s">
        <v>1591</v>
      </c>
      <c r="K1960" s="340" t="s">
        <v>4890</v>
      </c>
      <c r="L1960" s="348" t="s">
        <v>103</v>
      </c>
      <c r="M1960" s="340"/>
      <c r="N1960" s="340"/>
      <c r="O1960" s="340"/>
    </row>
    <row r="1961" spans="2:15" x14ac:dyDescent="0.25">
      <c r="B1961" s="340">
        <v>1109</v>
      </c>
      <c r="C1961" s="340" t="s">
        <v>4891</v>
      </c>
      <c r="D1961" s="340" t="s">
        <v>1036</v>
      </c>
      <c r="E1961" s="349" t="str">
        <f>HYPERLINK(Table20[[#This Row],[Map Link]],Table20[[#This Row],[Map Text]])</f>
        <v>Open Map</v>
      </c>
      <c r="F1961" s="340" t="s">
        <v>397</v>
      </c>
      <c r="G1961" s="340" t="s">
        <v>169</v>
      </c>
      <c r="H1961" s="340">
        <v>50.716515000000001</v>
      </c>
      <c r="I1961" s="340">
        <v>-119.251206</v>
      </c>
      <c r="J1961" s="340" t="s">
        <v>1591</v>
      </c>
      <c r="K1961" s="340" t="s">
        <v>4892</v>
      </c>
      <c r="L1961" s="348" t="s">
        <v>103</v>
      </c>
      <c r="M1961" s="340"/>
      <c r="N1961" s="340"/>
      <c r="O1961" s="340"/>
    </row>
    <row r="1962" spans="2:15" x14ac:dyDescent="0.25">
      <c r="B1962" s="340">
        <v>10505</v>
      </c>
      <c r="C1962" s="340" t="s">
        <v>4893</v>
      </c>
      <c r="D1962" s="340" t="s">
        <v>1597</v>
      </c>
      <c r="E1962" s="349" t="str">
        <f>HYPERLINK(Table20[[#This Row],[Map Link]],Table20[[#This Row],[Map Text]])</f>
        <v>Open Map</v>
      </c>
      <c r="F1962" s="340" t="s">
        <v>139</v>
      </c>
      <c r="G1962" s="340" t="s">
        <v>101</v>
      </c>
      <c r="H1962" s="340">
        <v>49.116506999999999</v>
      </c>
      <c r="I1962" s="340">
        <v>-119.184498</v>
      </c>
      <c r="J1962" s="340" t="s">
        <v>1591</v>
      </c>
      <c r="K1962" s="340" t="s">
        <v>4894</v>
      </c>
      <c r="L1962" s="348" t="s">
        <v>103</v>
      </c>
      <c r="M1962" s="340"/>
      <c r="N1962" s="340"/>
      <c r="O1962" s="340"/>
    </row>
    <row r="1963" spans="2:15" x14ac:dyDescent="0.25">
      <c r="B1963" s="340">
        <v>10528</v>
      </c>
      <c r="C1963" s="340" t="s">
        <v>411</v>
      </c>
      <c r="D1963" s="340" t="s">
        <v>1036</v>
      </c>
      <c r="E1963" s="349" t="str">
        <f>HYPERLINK(Table20[[#This Row],[Map Link]],Table20[[#This Row],[Map Text]])</f>
        <v>Open Map</v>
      </c>
      <c r="F1963" s="340" t="s">
        <v>397</v>
      </c>
      <c r="G1963" s="340" t="s">
        <v>169</v>
      </c>
      <c r="H1963" s="340">
        <v>50.749848999999998</v>
      </c>
      <c r="I1963" s="340">
        <v>-119.234539</v>
      </c>
      <c r="J1963" s="340" t="s">
        <v>1591</v>
      </c>
      <c r="K1963" s="340" t="s">
        <v>4895</v>
      </c>
      <c r="L1963" s="348" t="s">
        <v>103</v>
      </c>
      <c r="M1963" s="340"/>
      <c r="N1963" s="340"/>
      <c r="O1963" s="340"/>
    </row>
    <row r="1964" spans="2:15" x14ac:dyDescent="0.25">
      <c r="B1964" s="340">
        <v>11208</v>
      </c>
      <c r="C1964" s="340" t="s">
        <v>4896</v>
      </c>
      <c r="D1964" s="340" t="s">
        <v>1597</v>
      </c>
      <c r="E1964" s="349" t="str">
        <f>HYPERLINK(Table20[[#This Row],[Map Link]],Table20[[#This Row],[Map Text]])</f>
        <v>Open Map</v>
      </c>
      <c r="F1964" s="340" t="s">
        <v>397</v>
      </c>
      <c r="G1964" s="340" t="s">
        <v>169</v>
      </c>
      <c r="H1964" s="340">
        <v>50.816515000000003</v>
      </c>
      <c r="I1964" s="340">
        <v>-119.317877</v>
      </c>
      <c r="J1964" s="340" t="s">
        <v>1591</v>
      </c>
      <c r="K1964" s="340" t="s">
        <v>4897</v>
      </c>
      <c r="L1964" s="348" t="s">
        <v>103</v>
      </c>
      <c r="M1964" s="340"/>
      <c r="N1964" s="340"/>
      <c r="O1964" s="340"/>
    </row>
    <row r="1965" spans="2:15" x14ac:dyDescent="0.25">
      <c r="B1965" s="340">
        <v>38866</v>
      </c>
      <c r="C1965" s="340" t="s">
        <v>295</v>
      </c>
      <c r="D1965" s="340" t="s">
        <v>1597</v>
      </c>
      <c r="E1965" s="349" t="str">
        <f>HYPERLINK(Table20[[#This Row],[Map Link]],Table20[[#This Row],[Map Text]])</f>
        <v>Open Map</v>
      </c>
      <c r="F1965" s="340" t="s">
        <v>139</v>
      </c>
      <c r="G1965" s="340" t="s">
        <v>101</v>
      </c>
      <c r="H1965" s="340">
        <v>49.499842999999998</v>
      </c>
      <c r="I1965" s="340">
        <v>-119.11783800000001</v>
      </c>
      <c r="J1965" s="340" t="s">
        <v>1591</v>
      </c>
      <c r="K1965" s="340" t="s">
        <v>4898</v>
      </c>
      <c r="L1965" s="348" t="s">
        <v>103</v>
      </c>
      <c r="M1965" s="340"/>
      <c r="N1965" s="340"/>
      <c r="O1965" s="340"/>
    </row>
    <row r="1966" spans="2:15" x14ac:dyDescent="0.25">
      <c r="B1966" s="340">
        <v>11260</v>
      </c>
      <c r="C1966" s="340" t="s">
        <v>4899</v>
      </c>
      <c r="D1966" s="340" t="s">
        <v>1036</v>
      </c>
      <c r="E1966" s="349" t="str">
        <f>HYPERLINK(Table20[[#This Row],[Map Link]],Table20[[#This Row],[Map Text]])</f>
        <v>Open Map</v>
      </c>
      <c r="F1966" s="340" t="s">
        <v>284</v>
      </c>
      <c r="G1966" s="340" t="s">
        <v>169</v>
      </c>
      <c r="H1966" s="340">
        <v>50.115000000000002</v>
      </c>
      <c r="I1966" s="340">
        <v>-119.46305599999999</v>
      </c>
      <c r="J1966" s="340" t="s">
        <v>1591</v>
      </c>
      <c r="K1966" s="340" t="s">
        <v>4900</v>
      </c>
      <c r="L1966" s="348" t="s">
        <v>103</v>
      </c>
      <c r="M1966" s="340"/>
      <c r="N1966" s="340"/>
      <c r="O1966" s="340"/>
    </row>
    <row r="1967" spans="2:15" x14ac:dyDescent="0.25">
      <c r="B1967" s="340">
        <v>54588</v>
      </c>
      <c r="C1967" s="340" t="s">
        <v>4901</v>
      </c>
      <c r="D1967" s="340" t="s">
        <v>1597</v>
      </c>
      <c r="E1967" s="349" t="str">
        <f>HYPERLINK(Table20[[#This Row],[Map Link]],Table20[[#This Row],[Map Text]])</f>
        <v>Open Map</v>
      </c>
      <c r="F1967" s="340" t="s">
        <v>139</v>
      </c>
      <c r="G1967" s="340" t="s">
        <v>101</v>
      </c>
      <c r="H1967" s="340">
        <v>49.005403000000001</v>
      </c>
      <c r="I1967" s="340">
        <v>-118.509473</v>
      </c>
      <c r="J1967" s="340" t="s">
        <v>1591</v>
      </c>
      <c r="K1967" s="340" t="s">
        <v>4902</v>
      </c>
      <c r="L1967" s="348" t="s">
        <v>103</v>
      </c>
      <c r="M1967" s="340"/>
      <c r="N1967" s="340"/>
      <c r="O1967" s="340"/>
    </row>
    <row r="1968" spans="2:15" x14ac:dyDescent="0.25">
      <c r="B1968" s="340">
        <v>29225</v>
      </c>
      <c r="C1968" s="340" t="s">
        <v>204</v>
      </c>
      <c r="D1968" s="340" t="s">
        <v>1597</v>
      </c>
      <c r="E1968" s="349" t="str">
        <f>HYPERLINK(Table20[[#This Row],[Map Link]],Table20[[#This Row],[Map Text]])</f>
        <v>Open Map</v>
      </c>
      <c r="F1968" s="340" t="s">
        <v>139</v>
      </c>
      <c r="G1968" s="340" t="s">
        <v>101</v>
      </c>
      <c r="H1968" s="340">
        <v>49.016517</v>
      </c>
      <c r="I1968" s="340">
        <v>-118.20113000000001</v>
      </c>
      <c r="J1968" s="340" t="s">
        <v>1591</v>
      </c>
      <c r="K1968" s="340" t="s">
        <v>4903</v>
      </c>
      <c r="L1968" s="348" t="s">
        <v>103</v>
      </c>
      <c r="M1968" s="340"/>
      <c r="N1968" s="340"/>
      <c r="O1968" s="340"/>
    </row>
    <row r="1969" spans="2:15" x14ac:dyDescent="0.25">
      <c r="B1969" s="340">
        <v>3459</v>
      </c>
      <c r="C1969" s="340" t="s">
        <v>171</v>
      </c>
      <c r="D1969" s="340" t="s">
        <v>1036</v>
      </c>
      <c r="E1969" s="349" t="str">
        <f>HYPERLINK(Table20[[#This Row],[Map Link]],Table20[[#This Row],[Map Text]])</f>
        <v>Open Map</v>
      </c>
      <c r="F1969" s="340" t="s">
        <v>168</v>
      </c>
      <c r="G1969" s="340" t="s">
        <v>169</v>
      </c>
      <c r="H1969" s="340">
        <v>49.183168000000002</v>
      </c>
      <c r="I1969" s="340">
        <v>-119.767852</v>
      </c>
      <c r="J1969" s="340" t="s">
        <v>1591</v>
      </c>
      <c r="K1969" s="340" t="s">
        <v>4904</v>
      </c>
      <c r="L1969" s="348" t="s">
        <v>103</v>
      </c>
      <c r="M1969" s="340"/>
      <c r="N1969" s="340"/>
      <c r="O1969" s="340"/>
    </row>
    <row r="1970" spans="2:15" x14ac:dyDescent="0.25">
      <c r="B1970" s="340">
        <v>37688</v>
      </c>
      <c r="C1970" s="340" t="s">
        <v>4905</v>
      </c>
      <c r="D1970" s="340" t="s">
        <v>1036</v>
      </c>
      <c r="E1970" s="349" t="str">
        <f>HYPERLINK(Table20[[#This Row],[Map Link]],Table20[[#This Row],[Map Text]])</f>
        <v>Open Map</v>
      </c>
      <c r="F1970" s="340" t="s">
        <v>284</v>
      </c>
      <c r="G1970" s="340" t="s">
        <v>169</v>
      </c>
      <c r="H1970" s="340">
        <v>50.133175999999999</v>
      </c>
      <c r="I1970" s="340">
        <v>-119.45119800000001</v>
      </c>
      <c r="J1970" s="340" t="s">
        <v>1591</v>
      </c>
      <c r="K1970" s="340" t="s">
        <v>4906</v>
      </c>
      <c r="L1970" s="348" t="s">
        <v>103</v>
      </c>
      <c r="M1970" s="340"/>
      <c r="N1970" s="340"/>
      <c r="O1970" s="340"/>
    </row>
    <row r="1971" spans="2:15" x14ac:dyDescent="0.25">
      <c r="B1971" s="340">
        <v>3509</v>
      </c>
      <c r="C1971" s="340" t="s">
        <v>455</v>
      </c>
      <c r="D1971" s="340" t="s">
        <v>1036</v>
      </c>
      <c r="E1971" s="349" t="str">
        <f>HYPERLINK(Table20[[#This Row],[Map Link]],Table20[[#This Row],[Map Text]])</f>
        <v>Open Map</v>
      </c>
      <c r="F1971" s="340" t="s">
        <v>397</v>
      </c>
      <c r="G1971" s="340" t="s">
        <v>169</v>
      </c>
      <c r="H1971" s="340">
        <v>50.949849</v>
      </c>
      <c r="I1971" s="340">
        <v>-119.351215</v>
      </c>
      <c r="J1971" s="340" t="s">
        <v>1591</v>
      </c>
      <c r="K1971" s="340" t="s">
        <v>4907</v>
      </c>
      <c r="L1971" s="348" t="s">
        <v>103</v>
      </c>
      <c r="M1971" s="340"/>
      <c r="N1971" s="340"/>
      <c r="O1971" s="340"/>
    </row>
    <row r="1972" spans="2:15" x14ac:dyDescent="0.25">
      <c r="B1972" s="340">
        <v>38526</v>
      </c>
      <c r="C1972" s="340" t="s">
        <v>305</v>
      </c>
      <c r="D1972" s="340" t="s">
        <v>1036</v>
      </c>
      <c r="E1972" s="349" t="str">
        <f>HYPERLINK(Table20[[#This Row],[Map Link]],Table20[[#This Row],[Map Text]])</f>
        <v>Open Map</v>
      </c>
      <c r="F1972" s="340" t="s">
        <v>300</v>
      </c>
      <c r="G1972" s="340" t="s">
        <v>169</v>
      </c>
      <c r="H1972" s="340">
        <v>50.241517999999999</v>
      </c>
      <c r="I1972" s="340">
        <v>-118.617839</v>
      </c>
      <c r="J1972" s="340" t="s">
        <v>1591</v>
      </c>
      <c r="K1972" s="340" t="s">
        <v>4908</v>
      </c>
      <c r="L1972" s="348" t="s">
        <v>103</v>
      </c>
      <c r="M1972" s="340"/>
      <c r="N1972" s="340"/>
      <c r="O1972" s="340"/>
    </row>
    <row r="1973" spans="2:15" x14ac:dyDescent="0.25">
      <c r="B1973" s="340">
        <v>5919</v>
      </c>
      <c r="C1973" s="340" t="s">
        <v>4909</v>
      </c>
      <c r="D1973" s="340" t="s">
        <v>1597</v>
      </c>
      <c r="E1973" s="349" t="str">
        <f>HYPERLINK(Table20[[#This Row],[Map Link]],Table20[[#This Row],[Map Text]])</f>
        <v>Open Map</v>
      </c>
      <c r="F1973" s="340" t="s">
        <v>168</v>
      </c>
      <c r="G1973" s="340" t="s">
        <v>169</v>
      </c>
      <c r="H1973" s="340">
        <v>48.999834999999997</v>
      </c>
      <c r="I1973" s="340">
        <v>-119.71784599999999</v>
      </c>
      <c r="J1973" s="340" t="s">
        <v>1591</v>
      </c>
      <c r="K1973" s="340" t="s">
        <v>4910</v>
      </c>
      <c r="L1973" s="348" t="s">
        <v>103</v>
      </c>
      <c r="M1973" s="340"/>
      <c r="N1973" s="340"/>
      <c r="O1973" s="340"/>
    </row>
    <row r="1974" spans="2:15" x14ac:dyDescent="0.25">
      <c r="B1974" s="340">
        <v>65801</v>
      </c>
      <c r="C1974" s="340" t="s">
        <v>4911</v>
      </c>
      <c r="D1974" s="340" t="s">
        <v>1590</v>
      </c>
      <c r="E1974" s="349" t="str">
        <f>HYPERLINK(Table20[[#This Row],[Map Link]],Table20[[#This Row],[Map Text]])</f>
        <v>Open Map</v>
      </c>
      <c r="F1974" s="340" t="s">
        <v>168</v>
      </c>
      <c r="G1974" s="340" t="s">
        <v>169</v>
      </c>
      <c r="H1974" s="340">
        <v>49.042890999999997</v>
      </c>
      <c r="I1974" s="340">
        <v>-119.719236</v>
      </c>
      <c r="J1974" s="340" t="s">
        <v>1591</v>
      </c>
      <c r="K1974" s="340" t="s">
        <v>4912</v>
      </c>
      <c r="L1974" s="348" t="s">
        <v>181</v>
      </c>
      <c r="M1974" s="340"/>
      <c r="N1974" s="340"/>
      <c r="O1974" s="340"/>
    </row>
    <row r="1975" spans="2:15" x14ac:dyDescent="0.25">
      <c r="B1975" s="340">
        <v>5933</v>
      </c>
      <c r="C1975" s="340" t="s">
        <v>959</v>
      </c>
      <c r="D1975" s="340" t="s">
        <v>1597</v>
      </c>
      <c r="E1975" s="349" t="str">
        <f>HYPERLINK(Table20[[#This Row],[Map Link]],Table20[[#This Row],[Map Text]])</f>
        <v>Open Map</v>
      </c>
      <c r="F1975" s="340" t="s">
        <v>139</v>
      </c>
      <c r="G1975" s="340" t="s">
        <v>101</v>
      </c>
      <c r="H1975" s="340">
        <v>49.549846000000002</v>
      </c>
      <c r="I1975" s="340">
        <v>-118.817829</v>
      </c>
      <c r="J1975" s="340" t="s">
        <v>1591</v>
      </c>
      <c r="K1975" s="340" t="s">
        <v>4913</v>
      </c>
      <c r="L1975" s="348" t="s">
        <v>103</v>
      </c>
      <c r="M1975" s="340"/>
      <c r="N1975" s="340"/>
      <c r="O1975" s="340"/>
    </row>
    <row r="1976" spans="2:15" x14ac:dyDescent="0.25">
      <c r="B1976" s="340">
        <v>40503</v>
      </c>
      <c r="C1976" s="340" t="s">
        <v>161</v>
      </c>
      <c r="D1976" s="340" t="s">
        <v>1036</v>
      </c>
      <c r="E1976" s="349" t="str">
        <f>HYPERLINK(Table20[[#This Row],[Map Link]],Table20[[#This Row],[Map Text]])</f>
        <v>Open Map</v>
      </c>
      <c r="F1976" s="340" t="s">
        <v>139</v>
      </c>
      <c r="G1976" s="340" t="s">
        <v>101</v>
      </c>
      <c r="H1976" s="340">
        <v>49.042906000000002</v>
      </c>
      <c r="I1976" s="340">
        <v>-118.209464</v>
      </c>
      <c r="J1976" s="340" t="s">
        <v>1591</v>
      </c>
      <c r="K1976" s="340" t="s">
        <v>4914</v>
      </c>
      <c r="L1976" s="348" t="s">
        <v>103</v>
      </c>
      <c r="M1976" s="340"/>
      <c r="N1976" s="340"/>
      <c r="O1976" s="340"/>
    </row>
    <row r="1977" spans="2:15" x14ac:dyDescent="0.25">
      <c r="B1977" s="340">
        <v>65184</v>
      </c>
      <c r="C1977" s="340" t="s">
        <v>4915</v>
      </c>
      <c r="D1977" s="340" t="s">
        <v>1590</v>
      </c>
      <c r="E1977" s="349" t="str">
        <f>HYPERLINK(Table20[[#This Row],[Map Link]],Table20[[#This Row],[Map Text]])</f>
        <v>Open Map</v>
      </c>
      <c r="F1977" s="340" t="s">
        <v>168</v>
      </c>
      <c r="G1977" s="340" t="s">
        <v>169</v>
      </c>
      <c r="H1977" s="340">
        <v>49.349832999999997</v>
      </c>
      <c r="I1977" s="340">
        <v>-120.067865</v>
      </c>
      <c r="J1977" s="340" t="s">
        <v>1591</v>
      </c>
      <c r="K1977" s="340" t="s">
        <v>4916</v>
      </c>
      <c r="L1977" s="348" t="s">
        <v>181</v>
      </c>
      <c r="M1977" s="340"/>
      <c r="N1977" s="340"/>
      <c r="O1977" s="340"/>
    </row>
    <row r="1978" spans="2:15" x14ac:dyDescent="0.25">
      <c r="B1978" s="340">
        <v>65195</v>
      </c>
      <c r="C1978" s="340" t="s">
        <v>4917</v>
      </c>
      <c r="D1978" s="340" t="s">
        <v>1590</v>
      </c>
      <c r="E1978" s="349" t="str">
        <f>HYPERLINK(Table20[[#This Row],[Map Link]],Table20[[#This Row],[Map Text]])</f>
        <v>Open Map</v>
      </c>
      <c r="F1978" s="340" t="s">
        <v>168</v>
      </c>
      <c r="G1978" s="340" t="s">
        <v>169</v>
      </c>
      <c r="H1978" s="340">
        <v>49.316498000000003</v>
      </c>
      <c r="I1978" s="340">
        <v>-120.134533</v>
      </c>
      <c r="J1978" s="340" t="s">
        <v>1591</v>
      </c>
      <c r="K1978" s="340" t="s">
        <v>4918</v>
      </c>
      <c r="L1978" s="348" t="s">
        <v>181</v>
      </c>
      <c r="M1978" s="340"/>
      <c r="N1978" s="340"/>
      <c r="O1978" s="340"/>
    </row>
    <row r="1979" spans="2:15" x14ac:dyDescent="0.25">
      <c r="B1979" s="340">
        <v>65577</v>
      </c>
      <c r="C1979" s="340" t="s">
        <v>4919</v>
      </c>
      <c r="D1979" s="340" t="s">
        <v>1590</v>
      </c>
      <c r="E1979" s="349" t="str">
        <f>HYPERLINK(Table20[[#This Row],[Map Link]],Table20[[#This Row],[Map Text]])</f>
        <v>Open Map</v>
      </c>
      <c r="F1979" s="340" t="s">
        <v>397</v>
      </c>
      <c r="G1979" s="340" t="s">
        <v>169</v>
      </c>
      <c r="H1979" s="340">
        <v>50.866512</v>
      </c>
      <c r="I1979" s="340">
        <v>-119.584554</v>
      </c>
      <c r="J1979" s="340" t="s">
        <v>1591</v>
      </c>
      <c r="K1979" s="340" t="s">
        <v>4920</v>
      </c>
      <c r="L1979" s="348" t="s">
        <v>181</v>
      </c>
      <c r="M1979" s="340"/>
      <c r="N1979" s="340"/>
      <c r="O1979" s="340"/>
    </row>
    <row r="1980" spans="2:15" x14ac:dyDescent="0.25">
      <c r="B1980" s="340">
        <v>40506</v>
      </c>
      <c r="C1980" s="340" t="s">
        <v>4921</v>
      </c>
      <c r="D1980" s="340" t="s">
        <v>1597</v>
      </c>
      <c r="E1980" s="349" t="str">
        <f>HYPERLINK(Table20[[#This Row],[Map Link]],Table20[[#This Row],[Map Text]])</f>
        <v>Open Map</v>
      </c>
      <c r="F1980" s="340" t="s">
        <v>168</v>
      </c>
      <c r="G1980" s="340" t="s">
        <v>169</v>
      </c>
      <c r="H1980" s="340">
        <v>49.683172999999996</v>
      </c>
      <c r="I1980" s="340">
        <v>-119.53452299999999</v>
      </c>
      <c r="J1980" s="340" t="s">
        <v>1591</v>
      </c>
      <c r="K1980" s="340" t="s">
        <v>4922</v>
      </c>
      <c r="L1980" s="348" t="s">
        <v>103</v>
      </c>
      <c r="M1980" s="340"/>
      <c r="N1980" s="340"/>
      <c r="O1980" s="340"/>
    </row>
    <row r="1981" spans="2:15" x14ac:dyDescent="0.25">
      <c r="B1981" s="340">
        <v>27626</v>
      </c>
      <c r="C1981" s="340" t="s">
        <v>280</v>
      </c>
      <c r="D1981" s="340" t="s">
        <v>1036</v>
      </c>
      <c r="E1981" s="349" t="str">
        <f>HYPERLINK(Table20[[#This Row],[Map Link]],Table20[[#This Row],[Map Text]])</f>
        <v>Open Map</v>
      </c>
      <c r="F1981" s="340" t="s">
        <v>168</v>
      </c>
      <c r="G1981" s="340" t="s">
        <v>169</v>
      </c>
      <c r="H1981" s="340">
        <v>49.516492999999997</v>
      </c>
      <c r="I1981" s="340">
        <v>-120.701223</v>
      </c>
      <c r="J1981" s="340" t="s">
        <v>1591</v>
      </c>
      <c r="K1981" s="340" t="s">
        <v>4923</v>
      </c>
      <c r="L1981" s="348" t="s">
        <v>103</v>
      </c>
      <c r="M1981" s="340"/>
      <c r="N1981" s="340"/>
      <c r="O1981" s="340"/>
    </row>
    <row r="1982" spans="2:15" x14ac:dyDescent="0.25">
      <c r="B1982" s="340">
        <v>10820</v>
      </c>
      <c r="C1982" s="340" t="s">
        <v>388</v>
      </c>
      <c r="D1982" s="340" t="s">
        <v>1728</v>
      </c>
      <c r="E1982" s="349" t="str">
        <f>HYPERLINK(Table20[[#This Row],[Map Link]],Table20[[#This Row],[Map Text]])</f>
        <v>Open Map</v>
      </c>
      <c r="F1982" s="340" t="s">
        <v>300</v>
      </c>
      <c r="G1982" s="340" t="s">
        <v>169</v>
      </c>
      <c r="H1982" s="340">
        <v>50.223889</v>
      </c>
      <c r="I1982" s="340">
        <v>-119.23</v>
      </c>
      <c r="J1982" s="340" t="s">
        <v>1591</v>
      </c>
      <c r="K1982" s="340" t="s">
        <v>4924</v>
      </c>
      <c r="L1982" s="348" t="s">
        <v>103</v>
      </c>
      <c r="M1982" s="340"/>
      <c r="N1982" s="340"/>
      <c r="O1982" s="340"/>
    </row>
    <row r="1983" spans="2:15" x14ac:dyDescent="0.25">
      <c r="B1983" s="340">
        <v>4772</v>
      </c>
      <c r="C1983" s="340" t="s">
        <v>4925</v>
      </c>
      <c r="D1983" s="340" t="s">
        <v>1036</v>
      </c>
      <c r="E1983" s="349" t="str">
        <f>HYPERLINK(Table20[[#This Row],[Map Link]],Table20[[#This Row],[Map Text]])</f>
        <v>Open Map</v>
      </c>
      <c r="F1983" s="340" t="s">
        <v>397</v>
      </c>
      <c r="G1983" s="340" t="s">
        <v>169</v>
      </c>
      <c r="H1983" s="340">
        <v>50.966521999999998</v>
      </c>
      <c r="I1983" s="340">
        <v>-118.717861</v>
      </c>
      <c r="J1983" s="340" t="s">
        <v>1591</v>
      </c>
      <c r="K1983" s="340" t="s">
        <v>4926</v>
      </c>
      <c r="L1983" s="348" t="s">
        <v>103</v>
      </c>
      <c r="M1983" s="340"/>
      <c r="N1983" s="340"/>
      <c r="O1983" s="340"/>
    </row>
    <row r="1984" spans="2:15" x14ac:dyDescent="0.25">
      <c r="B1984" s="340">
        <v>4838</v>
      </c>
      <c r="C1984" s="340" t="s">
        <v>4927</v>
      </c>
      <c r="D1984" s="340" t="s">
        <v>1036</v>
      </c>
      <c r="E1984" s="349" t="str">
        <f>HYPERLINK(Table20[[#This Row],[Map Link]],Table20[[#This Row],[Map Text]])</f>
        <v>Open Map</v>
      </c>
      <c r="F1984" s="340" t="s">
        <v>300</v>
      </c>
      <c r="G1984" s="340" t="s">
        <v>169</v>
      </c>
      <c r="H1984" s="340">
        <v>50.216517000000003</v>
      </c>
      <c r="I1984" s="340">
        <v>-118.78451099999999</v>
      </c>
      <c r="J1984" s="340" t="s">
        <v>1591</v>
      </c>
      <c r="K1984" s="340" t="s">
        <v>4928</v>
      </c>
      <c r="L1984" s="348" t="s">
        <v>103</v>
      </c>
      <c r="M1984" s="340"/>
      <c r="N1984" s="340"/>
      <c r="O1984" s="340"/>
    </row>
    <row r="1985" spans="2:15" x14ac:dyDescent="0.25">
      <c r="B1985" s="340">
        <v>4844</v>
      </c>
      <c r="C1985" s="340" t="s">
        <v>4929</v>
      </c>
      <c r="D1985" s="340" t="s">
        <v>1036</v>
      </c>
      <c r="E1985" s="349" t="str">
        <f>HYPERLINK(Table20[[#This Row],[Map Link]],Table20[[#This Row],[Map Text]])</f>
        <v>Open Map</v>
      </c>
      <c r="F1985" s="340" t="s">
        <v>168</v>
      </c>
      <c r="G1985" s="340" t="s">
        <v>169</v>
      </c>
      <c r="H1985" s="340">
        <v>49.616504999999997</v>
      </c>
      <c r="I1985" s="340">
        <v>-119.65119199999999</v>
      </c>
      <c r="J1985" s="340" t="s">
        <v>1591</v>
      </c>
      <c r="K1985" s="340" t="s">
        <v>4930</v>
      </c>
      <c r="L1985" s="348" t="s">
        <v>103</v>
      </c>
      <c r="M1985" s="340"/>
      <c r="N1985" s="340"/>
      <c r="O1985" s="340"/>
    </row>
    <row r="1986" spans="2:15" x14ac:dyDescent="0.25">
      <c r="B1986" s="340">
        <v>8540</v>
      </c>
      <c r="C1986" s="340" t="s">
        <v>4931</v>
      </c>
      <c r="D1986" s="340" t="s">
        <v>1597</v>
      </c>
      <c r="E1986" s="349" t="str">
        <f>HYPERLINK(Table20[[#This Row],[Map Link]],Table20[[#This Row],[Map Text]])</f>
        <v>Open Map</v>
      </c>
      <c r="F1986" s="340" t="s">
        <v>139</v>
      </c>
      <c r="G1986" s="340" t="s">
        <v>101</v>
      </c>
      <c r="H1986" s="340">
        <v>49.099845000000002</v>
      </c>
      <c r="I1986" s="340">
        <v>-118.701148</v>
      </c>
      <c r="J1986" s="340" t="s">
        <v>1591</v>
      </c>
      <c r="K1986" s="340" t="s">
        <v>4932</v>
      </c>
      <c r="L1986" s="348" t="s">
        <v>103</v>
      </c>
      <c r="M1986" s="340"/>
      <c r="N1986" s="340"/>
      <c r="O1986" s="340"/>
    </row>
    <row r="1987" spans="2:15" x14ac:dyDescent="0.25">
      <c r="B1987" s="340">
        <v>13236</v>
      </c>
      <c r="C1987" s="340" t="s">
        <v>405</v>
      </c>
      <c r="D1987" s="340" t="s">
        <v>1597</v>
      </c>
      <c r="E1987" s="349" t="str">
        <f>HYPERLINK(Table20[[#This Row],[Map Link]],Table20[[#This Row],[Map Text]])</f>
        <v>Open Map</v>
      </c>
      <c r="F1987" s="340" t="s">
        <v>397</v>
      </c>
      <c r="G1987" s="340" t="s">
        <v>169</v>
      </c>
      <c r="H1987" s="340">
        <v>50.616515</v>
      </c>
      <c r="I1987" s="340">
        <v>-119.21786899999999</v>
      </c>
      <c r="J1987" s="340" t="s">
        <v>1591</v>
      </c>
      <c r="K1987" s="340" t="s">
        <v>4933</v>
      </c>
      <c r="L1987" s="348" t="s">
        <v>103</v>
      </c>
      <c r="M1987" s="340"/>
      <c r="N1987" s="340"/>
      <c r="O1987" s="340"/>
    </row>
    <row r="1988" spans="2:15" x14ac:dyDescent="0.25">
      <c r="B1988" s="340">
        <v>65649</v>
      </c>
      <c r="C1988" s="340" t="s">
        <v>4934</v>
      </c>
      <c r="D1988" s="340" t="s">
        <v>1590</v>
      </c>
      <c r="E1988" s="349" t="str">
        <f>HYPERLINK(Table20[[#This Row],[Map Link]],Table20[[#This Row],[Map Text]])</f>
        <v>Open Map</v>
      </c>
      <c r="F1988" s="340" t="s">
        <v>284</v>
      </c>
      <c r="G1988" s="340" t="s">
        <v>169</v>
      </c>
      <c r="H1988" s="340">
        <v>49.999167</v>
      </c>
      <c r="I1988" s="340">
        <v>-119.40138899999999</v>
      </c>
      <c r="J1988" s="340" t="s">
        <v>1591</v>
      </c>
      <c r="K1988" s="340" t="s">
        <v>4935</v>
      </c>
      <c r="L1988" s="348" t="s">
        <v>181</v>
      </c>
      <c r="M1988" s="340"/>
      <c r="N1988" s="340"/>
      <c r="O1988" s="340"/>
    </row>
    <row r="1989" spans="2:15" x14ac:dyDescent="0.25">
      <c r="B1989" s="340">
        <v>811</v>
      </c>
      <c r="C1989" s="340" t="s">
        <v>458</v>
      </c>
      <c r="D1989" s="340" t="s">
        <v>1036</v>
      </c>
      <c r="E1989" s="349" t="str">
        <f>HYPERLINK(Table20[[#This Row],[Map Link]],Table20[[#This Row],[Map Text]])</f>
        <v>Open Map</v>
      </c>
      <c r="F1989" s="340" t="s">
        <v>397</v>
      </c>
      <c r="G1989" s="340" t="s">
        <v>169</v>
      </c>
      <c r="H1989" s="340">
        <v>50.932777999999999</v>
      </c>
      <c r="I1989" s="340">
        <v>-119.213611</v>
      </c>
      <c r="J1989" s="340" t="s">
        <v>1591</v>
      </c>
      <c r="K1989" s="340" t="s">
        <v>4936</v>
      </c>
      <c r="L1989" s="348" t="s">
        <v>103</v>
      </c>
      <c r="M1989" s="340"/>
      <c r="N1989" s="340"/>
      <c r="O1989" s="340"/>
    </row>
    <row r="1990" spans="2:15" x14ac:dyDescent="0.25">
      <c r="B1990" s="340">
        <v>40324</v>
      </c>
      <c r="C1990" s="340" t="s">
        <v>4937</v>
      </c>
      <c r="D1990" s="340" t="s">
        <v>1597</v>
      </c>
      <c r="E1990" s="349" t="str">
        <f>HYPERLINK(Table20[[#This Row],[Map Link]],Table20[[#This Row],[Map Text]])</f>
        <v>Open Map</v>
      </c>
      <c r="F1990" s="340" t="s">
        <v>168</v>
      </c>
      <c r="G1990" s="340" t="s">
        <v>169</v>
      </c>
      <c r="H1990" s="340">
        <v>49.267221999999997</v>
      </c>
      <c r="I1990" s="340">
        <v>-119.519722</v>
      </c>
      <c r="J1990" s="340" t="s">
        <v>1591</v>
      </c>
      <c r="K1990" s="340" t="s">
        <v>4938</v>
      </c>
      <c r="L1990" s="348" t="s">
        <v>103</v>
      </c>
      <c r="M1990" s="340"/>
      <c r="N1990" s="340"/>
      <c r="O1990" s="340"/>
    </row>
    <row r="1991" spans="2:15" x14ac:dyDescent="0.25">
      <c r="B1991" s="340">
        <v>1220</v>
      </c>
      <c r="C1991" s="340" t="s">
        <v>4939</v>
      </c>
      <c r="D1991" s="340" t="s">
        <v>1036</v>
      </c>
      <c r="E1991" s="349" t="str">
        <f>HYPERLINK(Table20[[#This Row],[Map Link]],Table20[[#This Row],[Map Text]])</f>
        <v>Open Map</v>
      </c>
      <c r="F1991" s="340" t="s">
        <v>284</v>
      </c>
      <c r="G1991" s="340" t="s">
        <v>169</v>
      </c>
      <c r="H1991" s="340">
        <v>49.862499999999997</v>
      </c>
      <c r="I1991" s="340">
        <v>-119.425</v>
      </c>
      <c r="J1991" s="340" t="s">
        <v>1591</v>
      </c>
      <c r="K1991" s="340" t="s">
        <v>4940</v>
      </c>
      <c r="L1991" s="348" t="s">
        <v>103</v>
      </c>
      <c r="M1991" s="340"/>
      <c r="N1991" s="340"/>
      <c r="O1991" s="340"/>
    </row>
    <row r="1992" spans="2:15" x14ac:dyDescent="0.25">
      <c r="B1992" s="340">
        <v>1232</v>
      </c>
      <c r="C1992" s="340" t="s">
        <v>4941</v>
      </c>
      <c r="D1992" s="340" t="s">
        <v>1036</v>
      </c>
      <c r="E1992" s="349" t="str">
        <f>HYPERLINK(Table20[[#This Row],[Map Link]],Table20[[#This Row],[Map Text]])</f>
        <v>Open Map</v>
      </c>
      <c r="F1992" s="340" t="s">
        <v>168</v>
      </c>
      <c r="G1992" s="340" t="s">
        <v>169</v>
      </c>
      <c r="H1992" s="340">
        <v>49.016111000000002</v>
      </c>
      <c r="I1992" s="340">
        <v>-119.43083300000001</v>
      </c>
      <c r="J1992" s="340" t="s">
        <v>1591</v>
      </c>
      <c r="K1992" s="340" t="s">
        <v>4942</v>
      </c>
      <c r="L1992" s="348" t="s">
        <v>103</v>
      </c>
      <c r="M1992" s="340"/>
      <c r="N1992" s="340"/>
      <c r="O1992" s="340"/>
    </row>
    <row r="1993" spans="2:15" x14ac:dyDescent="0.25">
      <c r="B1993" s="340">
        <v>37730</v>
      </c>
      <c r="C1993" s="340" t="s">
        <v>211</v>
      </c>
      <c r="D1993" s="340" t="s">
        <v>1036</v>
      </c>
      <c r="E1993" s="349" t="str">
        <f>HYPERLINK(Table20[[#This Row],[Map Link]],Table20[[#This Row],[Map Text]])</f>
        <v>Open Map</v>
      </c>
      <c r="F1993" s="340" t="s">
        <v>168</v>
      </c>
      <c r="G1993" s="340" t="s">
        <v>169</v>
      </c>
      <c r="H1993" s="340">
        <v>49.137777999999997</v>
      </c>
      <c r="I1993" s="340">
        <v>-120.61361100000001</v>
      </c>
      <c r="J1993" s="340" t="s">
        <v>1591</v>
      </c>
      <c r="K1993" s="340" t="s">
        <v>4943</v>
      </c>
      <c r="L1993" s="348" t="s">
        <v>103</v>
      </c>
      <c r="M1993" s="340"/>
      <c r="N1993" s="340"/>
      <c r="O1993" s="340"/>
    </row>
    <row r="1994" spans="2:15" x14ac:dyDescent="0.25">
      <c r="B1994" s="340">
        <v>2284</v>
      </c>
      <c r="C1994" s="340" t="s">
        <v>4944</v>
      </c>
      <c r="D1994" s="340" t="s">
        <v>1597</v>
      </c>
      <c r="E1994" s="349" t="str">
        <f>HYPERLINK(Table20[[#This Row],[Map Link]],Table20[[#This Row],[Map Text]])</f>
        <v>Open Map</v>
      </c>
      <c r="F1994" s="340" t="s">
        <v>139</v>
      </c>
      <c r="G1994" s="340" t="s">
        <v>101</v>
      </c>
      <c r="H1994" s="340">
        <v>49.156388999999997</v>
      </c>
      <c r="I1994" s="340">
        <v>-118.543333</v>
      </c>
      <c r="J1994" s="340" t="s">
        <v>1591</v>
      </c>
      <c r="K1994" s="340" t="s">
        <v>4945</v>
      </c>
      <c r="L1994" s="348" t="s">
        <v>103</v>
      </c>
      <c r="M1994" s="340"/>
      <c r="N1994" s="340"/>
      <c r="O1994" s="340"/>
    </row>
    <row r="1995" spans="2:15" x14ac:dyDescent="0.25">
      <c r="B1995" s="340">
        <v>9501</v>
      </c>
      <c r="C1995" s="340" t="s">
        <v>292</v>
      </c>
      <c r="D1995" s="340" t="s">
        <v>1036</v>
      </c>
      <c r="E1995" s="349" t="str">
        <f>HYPERLINK(Table20[[#This Row],[Map Link]],Table20[[#This Row],[Map Text]])</f>
        <v>Open Map</v>
      </c>
      <c r="F1995" s="340" t="s">
        <v>284</v>
      </c>
      <c r="G1995" s="340" t="s">
        <v>169</v>
      </c>
      <c r="H1995" s="340">
        <v>49.940277999999999</v>
      </c>
      <c r="I1995" s="340">
        <v>-119.363889</v>
      </c>
      <c r="J1995" s="340" t="s">
        <v>1591</v>
      </c>
      <c r="K1995" s="340" t="s">
        <v>4946</v>
      </c>
      <c r="L1995" s="348" t="s">
        <v>103</v>
      </c>
      <c r="M1995" s="340"/>
      <c r="N1995" s="340"/>
      <c r="O1995" s="340"/>
    </row>
    <row r="1996" spans="2:15" x14ac:dyDescent="0.25">
      <c r="B1996" s="340">
        <v>9990</v>
      </c>
      <c r="C1996" s="340" t="s">
        <v>396</v>
      </c>
      <c r="D1996" s="340" t="s">
        <v>1780</v>
      </c>
      <c r="E1996" s="349" t="str">
        <f>HYPERLINK(Table20[[#This Row],[Map Link]],Table20[[#This Row],[Map Text]])</f>
        <v>Open Map</v>
      </c>
      <c r="F1996" s="340" t="s">
        <v>300</v>
      </c>
      <c r="G1996" s="340" t="s">
        <v>169</v>
      </c>
      <c r="H1996" s="340">
        <v>50.550556</v>
      </c>
      <c r="I1996" s="340">
        <v>-119.139444</v>
      </c>
      <c r="J1996" s="340" t="s">
        <v>1591</v>
      </c>
      <c r="K1996" s="340" t="s">
        <v>4947</v>
      </c>
      <c r="L1996" s="348" t="s">
        <v>103</v>
      </c>
      <c r="M1996" s="340"/>
      <c r="N1996" s="340"/>
      <c r="O1996" s="340"/>
    </row>
    <row r="1997" spans="2:15" x14ac:dyDescent="0.25">
      <c r="B1997" s="340">
        <v>65085</v>
      </c>
      <c r="C1997" s="340" t="s">
        <v>4948</v>
      </c>
      <c r="D1997" s="340" t="s">
        <v>1590</v>
      </c>
      <c r="E1997" s="349" t="str">
        <f>HYPERLINK(Table20[[#This Row],[Map Link]],Table20[[#This Row],[Map Text]])</f>
        <v>Open Map</v>
      </c>
      <c r="F1997" s="340" t="s">
        <v>300</v>
      </c>
      <c r="G1997" s="340" t="s">
        <v>169</v>
      </c>
      <c r="H1997" s="340">
        <v>50.549847999999997</v>
      </c>
      <c r="I1997" s="340">
        <v>-119.134531</v>
      </c>
      <c r="J1997" s="340" t="s">
        <v>1591</v>
      </c>
      <c r="K1997" s="340" t="s">
        <v>4949</v>
      </c>
      <c r="L1997" s="348" t="s">
        <v>181</v>
      </c>
      <c r="M1997" s="340"/>
      <c r="N1997" s="340"/>
      <c r="O1997" s="340"/>
    </row>
    <row r="1998" spans="2:15" x14ac:dyDescent="0.25">
      <c r="B1998" s="340">
        <v>11407</v>
      </c>
      <c r="C1998" s="340" t="s">
        <v>4950</v>
      </c>
      <c r="D1998" s="340" t="s">
        <v>1036</v>
      </c>
      <c r="E1998" s="349" t="str">
        <f>HYPERLINK(Table20[[#This Row],[Map Link]],Table20[[#This Row],[Map Text]])</f>
        <v>Open Map</v>
      </c>
      <c r="F1998" s="340" t="s">
        <v>168</v>
      </c>
      <c r="G1998" s="340" t="s">
        <v>169</v>
      </c>
      <c r="H1998" s="340">
        <v>49.174999999999997</v>
      </c>
      <c r="I1998" s="340">
        <v>-119.6</v>
      </c>
      <c r="J1998" s="340" t="s">
        <v>1591</v>
      </c>
      <c r="K1998" s="340" t="s">
        <v>4951</v>
      </c>
      <c r="L1998" s="348" t="s">
        <v>103</v>
      </c>
      <c r="M1998" s="340"/>
      <c r="N1998" s="340"/>
      <c r="O1998" s="340"/>
    </row>
    <row r="1999" spans="2:15" x14ac:dyDescent="0.25">
      <c r="B1999" s="340">
        <v>11435</v>
      </c>
      <c r="C1999" s="340" t="s">
        <v>402</v>
      </c>
      <c r="D1999" s="340" t="s">
        <v>1036</v>
      </c>
      <c r="E1999" s="349" t="str">
        <f>HYPERLINK(Table20[[#This Row],[Map Link]],Table20[[#This Row],[Map Text]])</f>
        <v>Open Map</v>
      </c>
      <c r="F1999" s="340" t="s">
        <v>397</v>
      </c>
      <c r="G1999" s="340" t="s">
        <v>169</v>
      </c>
      <c r="H1999" s="340">
        <v>50.501389000000003</v>
      </c>
      <c r="I1999" s="340">
        <v>-119.558333</v>
      </c>
      <c r="J1999" s="340" t="s">
        <v>1591</v>
      </c>
      <c r="K1999" s="340" t="s">
        <v>4952</v>
      </c>
      <c r="L1999" s="348" t="s">
        <v>103</v>
      </c>
      <c r="M1999" s="340"/>
      <c r="N1999" s="340"/>
      <c r="O1999" s="340"/>
    </row>
    <row r="2000" spans="2:15" x14ac:dyDescent="0.25">
      <c r="B2000" s="340">
        <v>11972</v>
      </c>
      <c r="C2000" s="340" t="s">
        <v>4953</v>
      </c>
      <c r="D2000" s="340" t="s">
        <v>1036</v>
      </c>
      <c r="E2000" s="349" t="str">
        <f>HYPERLINK(Table20[[#This Row],[Map Link]],Table20[[#This Row],[Map Text]])</f>
        <v>Open Map</v>
      </c>
      <c r="F2000" s="340" t="s">
        <v>139</v>
      </c>
      <c r="G2000" s="340" t="s">
        <v>101</v>
      </c>
      <c r="H2000" s="340">
        <v>49.063889000000003</v>
      </c>
      <c r="I2000" s="340">
        <v>-118.21388899999999</v>
      </c>
      <c r="J2000" s="340" t="s">
        <v>1591</v>
      </c>
      <c r="K2000" s="340" t="s">
        <v>4954</v>
      </c>
      <c r="L2000" s="348" t="s">
        <v>103</v>
      </c>
      <c r="M2000" s="340"/>
      <c r="N2000" s="340"/>
      <c r="O2000" s="340"/>
    </row>
    <row r="2001" spans="2:15" x14ac:dyDescent="0.25">
      <c r="B2001" s="340">
        <v>12746</v>
      </c>
      <c r="C2001" s="340" t="s">
        <v>390</v>
      </c>
      <c r="D2001" s="340" t="s">
        <v>1597</v>
      </c>
      <c r="E2001" s="349" t="str">
        <f>HYPERLINK(Table20[[#This Row],[Map Link]],Table20[[#This Row],[Map Text]])</f>
        <v>Open Map</v>
      </c>
      <c r="F2001" s="340" t="s">
        <v>284</v>
      </c>
      <c r="G2001" s="340" t="s">
        <v>169</v>
      </c>
      <c r="H2001" s="340">
        <v>50.134721999999996</v>
      </c>
      <c r="I2001" s="340">
        <v>-119.501389</v>
      </c>
      <c r="J2001" s="340" t="s">
        <v>1591</v>
      </c>
      <c r="K2001" s="340" t="s">
        <v>4955</v>
      </c>
      <c r="L2001" s="348" t="s">
        <v>103</v>
      </c>
      <c r="M2001" s="340"/>
      <c r="N2001" s="340"/>
      <c r="O2001" s="340"/>
    </row>
    <row r="2002" spans="2:15" x14ac:dyDescent="0.25">
      <c r="B2002" s="340">
        <v>41067</v>
      </c>
      <c r="C2002" s="340" t="s">
        <v>4956</v>
      </c>
      <c r="D2002" s="340" t="s">
        <v>1036</v>
      </c>
      <c r="E2002" s="349" t="str">
        <f>HYPERLINK(Table20[[#This Row],[Map Link]],Table20[[#This Row],[Map Text]])</f>
        <v>Open Map</v>
      </c>
      <c r="F2002" s="340" t="s">
        <v>168</v>
      </c>
      <c r="G2002" s="340" t="s">
        <v>169</v>
      </c>
      <c r="H2002" s="340">
        <v>49.641503999999998</v>
      </c>
      <c r="I2002" s="340">
        <v>-119.70952699999999</v>
      </c>
      <c r="J2002" s="340" t="s">
        <v>1591</v>
      </c>
      <c r="K2002" s="340" t="s">
        <v>4957</v>
      </c>
      <c r="L2002" s="348" t="s">
        <v>103</v>
      </c>
      <c r="M2002" s="340"/>
      <c r="N2002" s="340"/>
      <c r="O2002" s="340"/>
    </row>
    <row r="2003" spans="2:15" x14ac:dyDescent="0.25">
      <c r="B2003" s="340">
        <v>6000</v>
      </c>
      <c r="C2003" s="340" t="s">
        <v>4958</v>
      </c>
      <c r="D2003" s="340" t="s">
        <v>1036</v>
      </c>
      <c r="E2003" s="349" t="str">
        <f>HYPERLINK(Table20[[#This Row],[Map Link]],Table20[[#This Row],[Map Text]])</f>
        <v>Open Map</v>
      </c>
      <c r="F2003" s="340" t="s">
        <v>284</v>
      </c>
      <c r="G2003" s="340" t="s">
        <v>169</v>
      </c>
      <c r="H2003" s="340">
        <v>49.816505999999997</v>
      </c>
      <c r="I2003" s="340">
        <v>-119.617862</v>
      </c>
      <c r="J2003" s="340" t="s">
        <v>1591</v>
      </c>
      <c r="K2003" s="340" t="s">
        <v>4959</v>
      </c>
      <c r="L2003" s="348" t="s">
        <v>103</v>
      </c>
      <c r="M2003" s="340"/>
      <c r="N2003" s="340"/>
      <c r="O2003" s="340"/>
    </row>
    <row r="2004" spans="2:15" x14ac:dyDescent="0.25">
      <c r="B2004" s="340">
        <v>6158</v>
      </c>
      <c r="C2004" s="340" t="s">
        <v>205</v>
      </c>
      <c r="D2004" s="340" t="s">
        <v>1036</v>
      </c>
      <c r="E2004" s="349" t="str">
        <f>HYPERLINK(Table20[[#This Row],[Map Link]],Table20[[#This Row],[Map Text]])</f>
        <v>Open Map</v>
      </c>
      <c r="F2004" s="340" t="s">
        <v>139</v>
      </c>
      <c r="G2004" s="340" t="s">
        <v>101</v>
      </c>
      <c r="H2004" s="340">
        <v>49.009571000000001</v>
      </c>
      <c r="I2004" s="340">
        <v>-118.31780000000001</v>
      </c>
      <c r="J2004" s="340" t="s">
        <v>1591</v>
      </c>
      <c r="K2004" s="340" t="s">
        <v>4960</v>
      </c>
      <c r="L2004" s="348" t="s">
        <v>103</v>
      </c>
      <c r="M2004" s="340"/>
      <c r="N2004" s="340"/>
      <c r="O2004" s="340"/>
    </row>
    <row r="2005" spans="2:15" x14ac:dyDescent="0.25">
      <c r="B2005" s="340">
        <v>1998</v>
      </c>
      <c r="C2005" s="340" t="s">
        <v>4961</v>
      </c>
      <c r="D2005" s="340" t="s">
        <v>1036</v>
      </c>
      <c r="E2005" s="349" t="str">
        <f>HYPERLINK(Table20[[#This Row],[Map Link]],Table20[[#This Row],[Map Text]])</f>
        <v>Open Map</v>
      </c>
      <c r="F2005" s="340" t="s">
        <v>397</v>
      </c>
      <c r="G2005" s="340" t="s">
        <v>169</v>
      </c>
      <c r="H2005" s="340">
        <v>50.733181000000002</v>
      </c>
      <c r="I2005" s="340">
        <v>-119.35120999999999</v>
      </c>
      <c r="J2005" s="340" t="s">
        <v>1591</v>
      </c>
      <c r="K2005" s="340" t="s">
        <v>4962</v>
      </c>
      <c r="L2005" s="348" t="s">
        <v>103</v>
      </c>
      <c r="M2005" s="340"/>
      <c r="N2005" s="340"/>
      <c r="O2005" s="340"/>
    </row>
    <row r="2006" spans="2:15" x14ac:dyDescent="0.25">
      <c r="B2006" s="340">
        <v>2010</v>
      </c>
      <c r="C2006" s="340" t="s">
        <v>398</v>
      </c>
      <c r="D2006" s="340" t="s">
        <v>1597</v>
      </c>
      <c r="E2006" s="349" t="str">
        <f>HYPERLINK(Table20[[#This Row],[Map Link]],Table20[[#This Row],[Map Text]])</f>
        <v>Open Map</v>
      </c>
      <c r="F2006" s="340" t="s">
        <v>397</v>
      </c>
      <c r="G2006" s="340" t="s">
        <v>169</v>
      </c>
      <c r="H2006" s="340">
        <v>50.466512000000002</v>
      </c>
      <c r="I2006" s="340">
        <v>-119.351203</v>
      </c>
      <c r="J2006" s="340" t="s">
        <v>1591</v>
      </c>
      <c r="K2006" s="340" t="s">
        <v>4963</v>
      </c>
      <c r="L2006" s="348" t="s">
        <v>103</v>
      </c>
      <c r="M2006" s="340"/>
      <c r="N2006" s="340"/>
      <c r="O2006" s="340"/>
    </row>
    <row r="2007" spans="2:15" x14ac:dyDescent="0.25">
      <c r="B2007" s="340">
        <v>2019</v>
      </c>
      <c r="C2007" s="340" t="s">
        <v>288</v>
      </c>
      <c r="D2007" s="340" t="s">
        <v>1036</v>
      </c>
      <c r="E2007" s="349" t="str">
        <f>HYPERLINK(Table20[[#This Row],[Map Link]],Table20[[#This Row],[Map Text]])</f>
        <v>Open Map</v>
      </c>
      <c r="F2007" s="340" t="s">
        <v>284</v>
      </c>
      <c r="G2007" s="340" t="s">
        <v>169</v>
      </c>
      <c r="H2007" s="340">
        <v>49.849839000000003</v>
      </c>
      <c r="I2007" s="340">
        <v>-119.66786399999999</v>
      </c>
      <c r="J2007" s="340" t="s">
        <v>1591</v>
      </c>
      <c r="K2007" s="340" t="s">
        <v>4964</v>
      </c>
      <c r="L2007" s="348" t="s">
        <v>103</v>
      </c>
      <c r="M2007" s="340"/>
      <c r="N2007" s="340"/>
      <c r="O2007" s="340"/>
    </row>
    <row r="2008" spans="2:15" x14ac:dyDescent="0.25">
      <c r="B2008" s="340">
        <v>11640</v>
      </c>
      <c r="C2008" s="340" t="s">
        <v>162</v>
      </c>
      <c r="D2008" s="340" t="s">
        <v>1780</v>
      </c>
      <c r="E2008" s="349" t="str">
        <f>HYPERLINK(Table20[[#This Row],[Map Link]],Table20[[#This Row],[Map Text]])</f>
        <v>Open Map</v>
      </c>
      <c r="F2008" s="340" t="s">
        <v>139</v>
      </c>
      <c r="G2008" s="340" t="s">
        <v>101</v>
      </c>
      <c r="H2008" s="340">
        <v>49.031111000000003</v>
      </c>
      <c r="I2008" s="340">
        <v>-118.439167</v>
      </c>
      <c r="J2008" s="340" t="s">
        <v>1591</v>
      </c>
      <c r="K2008" s="340" t="s">
        <v>4965</v>
      </c>
      <c r="L2008" s="348" t="s">
        <v>103</v>
      </c>
      <c r="M2008" s="340"/>
      <c r="N2008" s="340"/>
      <c r="O2008" s="340"/>
    </row>
    <row r="2009" spans="2:15" x14ac:dyDescent="0.25">
      <c r="B2009" s="340">
        <v>11652</v>
      </c>
      <c r="C2009" s="340" t="s">
        <v>4966</v>
      </c>
      <c r="D2009" s="340" t="s">
        <v>1036</v>
      </c>
      <c r="E2009" s="349" t="str">
        <f>HYPERLINK(Table20[[#This Row],[Map Link]],Table20[[#This Row],[Map Text]])</f>
        <v>Open Map</v>
      </c>
      <c r="F2009" s="340" t="s">
        <v>300</v>
      </c>
      <c r="G2009" s="340" t="s">
        <v>169</v>
      </c>
      <c r="H2009" s="340">
        <v>50.649849000000003</v>
      </c>
      <c r="I2009" s="340">
        <v>-119.151201</v>
      </c>
      <c r="J2009" s="340" t="s">
        <v>1591</v>
      </c>
      <c r="K2009" s="340" t="s">
        <v>4967</v>
      </c>
      <c r="L2009" s="348" t="s">
        <v>103</v>
      </c>
      <c r="M2009" s="340"/>
      <c r="N2009" s="340"/>
      <c r="O2009" s="340"/>
    </row>
    <row r="2010" spans="2:15" x14ac:dyDescent="0.25">
      <c r="B2010" s="340">
        <v>2658</v>
      </c>
      <c r="C2010" s="340" t="s">
        <v>4968</v>
      </c>
      <c r="D2010" s="340" t="s">
        <v>1597</v>
      </c>
      <c r="E2010" s="349" t="str">
        <f>HYPERLINK(Table20[[#This Row],[Map Link]],Table20[[#This Row],[Map Text]])</f>
        <v>Open Map</v>
      </c>
      <c r="F2010" s="340" t="s">
        <v>168</v>
      </c>
      <c r="G2010" s="340" t="s">
        <v>169</v>
      </c>
      <c r="H2010" s="340">
        <v>49.699837000000002</v>
      </c>
      <c r="I2010" s="340">
        <v>-119.751197</v>
      </c>
      <c r="J2010" s="340" t="s">
        <v>1591</v>
      </c>
      <c r="K2010" s="340" t="s">
        <v>4969</v>
      </c>
      <c r="L2010" s="348" t="s">
        <v>103</v>
      </c>
      <c r="M2010" s="340"/>
      <c r="N2010" s="340"/>
      <c r="O2010" s="340"/>
    </row>
    <row r="2011" spans="2:15" x14ac:dyDescent="0.25">
      <c r="B2011" s="340">
        <v>2712</v>
      </c>
      <c r="C2011" s="340" t="s">
        <v>164</v>
      </c>
      <c r="D2011" s="340" t="s">
        <v>1780</v>
      </c>
      <c r="E2011" s="349" t="str">
        <f>HYPERLINK(Table20[[#This Row],[Map Link]],Table20[[#This Row],[Map Text]])</f>
        <v>Open Map</v>
      </c>
      <c r="F2011" s="340" t="s">
        <v>139</v>
      </c>
      <c r="G2011" s="340" t="s">
        <v>101</v>
      </c>
      <c r="H2011" s="340">
        <v>49.088332999999999</v>
      </c>
      <c r="I2011" s="340">
        <v>-118.676389</v>
      </c>
      <c r="J2011" s="340" t="s">
        <v>1591</v>
      </c>
      <c r="K2011" s="340" t="s">
        <v>4970</v>
      </c>
      <c r="L2011" s="348" t="s">
        <v>103</v>
      </c>
      <c r="M2011" s="340"/>
      <c r="N2011" s="340"/>
      <c r="O2011" s="340"/>
    </row>
    <row r="2012" spans="2:15" x14ac:dyDescent="0.25">
      <c r="B2012" s="340">
        <v>3231</v>
      </c>
      <c r="C2012" s="340" t="s">
        <v>403</v>
      </c>
      <c r="D2012" s="340" t="s">
        <v>1036</v>
      </c>
      <c r="E2012" s="349" t="str">
        <f>HYPERLINK(Table20[[#This Row],[Map Link]],Table20[[#This Row],[Map Text]])</f>
        <v>Open Map</v>
      </c>
      <c r="F2012" s="340" t="s">
        <v>300</v>
      </c>
      <c r="G2012" s="340" t="s">
        <v>169</v>
      </c>
      <c r="H2012" s="340">
        <v>50.633181999999998</v>
      </c>
      <c r="I2012" s="340">
        <v>-119.11786600000001</v>
      </c>
      <c r="J2012" s="340" t="s">
        <v>1591</v>
      </c>
      <c r="K2012" s="340" t="s">
        <v>4971</v>
      </c>
      <c r="L2012" s="348" t="s">
        <v>103</v>
      </c>
      <c r="M2012" s="340"/>
      <c r="N2012" s="340"/>
      <c r="O2012" s="340"/>
    </row>
    <row r="2013" spans="2:15" x14ac:dyDescent="0.25">
      <c r="B2013" s="340">
        <v>65651</v>
      </c>
      <c r="C2013" s="340" t="s">
        <v>4972</v>
      </c>
      <c r="D2013" s="340" t="s">
        <v>1590</v>
      </c>
      <c r="E2013" s="349" t="str">
        <f>HYPERLINK(Table20[[#This Row],[Map Link]],Table20[[#This Row],[Map Text]])</f>
        <v>Open Map</v>
      </c>
      <c r="F2013" s="340" t="s">
        <v>300</v>
      </c>
      <c r="G2013" s="340" t="s">
        <v>169</v>
      </c>
      <c r="H2013" s="340">
        <v>50.383180000000003</v>
      </c>
      <c r="I2013" s="340">
        <v>-119.23453000000001</v>
      </c>
      <c r="J2013" s="340" t="s">
        <v>1591</v>
      </c>
      <c r="K2013" s="340" t="s">
        <v>4973</v>
      </c>
      <c r="L2013" s="348" t="s">
        <v>181</v>
      </c>
      <c r="M2013" s="340"/>
      <c r="N2013" s="340"/>
      <c r="O2013" s="340"/>
    </row>
    <row r="2014" spans="2:15" x14ac:dyDescent="0.25">
      <c r="B2014" s="340">
        <v>34877</v>
      </c>
      <c r="C2014" s="340" t="s">
        <v>175</v>
      </c>
      <c r="D2014" s="340" t="s">
        <v>1036</v>
      </c>
      <c r="E2014" s="349" t="str">
        <f>HYPERLINK(Table20[[#This Row],[Map Link]],Table20[[#This Row],[Map Text]])</f>
        <v>Open Map</v>
      </c>
      <c r="F2014" s="340" t="s">
        <v>168</v>
      </c>
      <c r="G2014" s="340" t="s">
        <v>169</v>
      </c>
      <c r="H2014" s="340">
        <v>49.357778000000003</v>
      </c>
      <c r="I2014" s="340">
        <v>-120.075833</v>
      </c>
      <c r="J2014" s="340" t="s">
        <v>1591</v>
      </c>
      <c r="K2014" s="340" t="s">
        <v>4974</v>
      </c>
      <c r="L2014" s="348" t="s">
        <v>103</v>
      </c>
      <c r="M2014" s="340"/>
      <c r="N2014" s="340"/>
      <c r="O2014" s="340"/>
    </row>
    <row r="2015" spans="2:15" x14ac:dyDescent="0.25">
      <c r="B2015" s="340">
        <v>14913</v>
      </c>
      <c r="C2015" s="340" t="s">
        <v>399</v>
      </c>
      <c r="D2015" s="340" t="s">
        <v>1597</v>
      </c>
      <c r="E2015" s="349" t="str">
        <f>HYPERLINK(Table20[[#This Row],[Map Link]],Table20[[#This Row],[Map Text]])</f>
        <v>Open Map</v>
      </c>
      <c r="F2015" s="340" t="s">
        <v>300</v>
      </c>
      <c r="G2015" s="340" t="s">
        <v>169</v>
      </c>
      <c r="H2015" s="340">
        <v>50.499847000000003</v>
      </c>
      <c r="I2015" s="340">
        <v>-119.26786800000001</v>
      </c>
      <c r="J2015" s="340" t="s">
        <v>1591</v>
      </c>
      <c r="K2015" s="340" t="s">
        <v>4975</v>
      </c>
      <c r="L2015" s="348" t="s">
        <v>103</v>
      </c>
      <c r="M2015" s="340"/>
      <c r="N2015" s="340"/>
      <c r="O2015" s="340"/>
    </row>
    <row r="2016" spans="2:15" x14ac:dyDescent="0.25">
      <c r="B2016" s="340">
        <v>15675</v>
      </c>
      <c r="C2016" s="340" t="s">
        <v>4976</v>
      </c>
      <c r="D2016" s="340" t="s">
        <v>1036</v>
      </c>
      <c r="E2016" s="349" t="str">
        <f>HYPERLINK(Table20[[#This Row],[Map Link]],Table20[[#This Row],[Map Text]])</f>
        <v>Open Map</v>
      </c>
      <c r="F2016" s="340" t="s">
        <v>300</v>
      </c>
      <c r="G2016" s="340" t="s">
        <v>169</v>
      </c>
      <c r="H2016" s="340">
        <v>50.616518999999997</v>
      </c>
      <c r="I2016" s="340">
        <v>-118.767854</v>
      </c>
      <c r="J2016" s="340" t="s">
        <v>1591</v>
      </c>
      <c r="K2016" s="340" t="s">
        <v>4977</v>
      </c>
      <c r="L2016" s="348" t="s">
        <v>103</v>
      </c>
      <c r="M2016" s="340"/>
      <c r="N2016" s="340"/>
      <c r="O2016" s="340"/>
    </row>
    <row r="2017" spans="2:15" x14ac:dyDescent="0.25">
      <c r="B2017" s="340">
        <v>65610</v>
      </c>
      <c r="C2017" s="340" t="s">
        <v>4978</v>
      </c>
      <c r="D2017" s="340" t="s">
        <v>1590</v>
      </c>
      <c r="E2017" s="349" t="str">
        <f>HYPERLINK(Table20[[#This Row],[Map Link]],Table20[[#This Row],[Map Text]])</f>
        <v>Open Map</v>
      </c>
      <c r="F2017" s="340" t="s">
        <v>397</v>
      </c>
      <c r="G2017" s="340" t="s">
        <v>169</v>
      </c>
      <c r="H2017" s="340">
        <v>50.966512000000002</v>
      </c>
      <c r="I2017" s="340">
        <v>-119.65122599999999</v>
      </c>
      <c r="J2017" s="340" t="s">
        <v>1591</v>
      </c>
      <c r="K2017" s="340" t="s">
        <v>4979</v>
      </c>
      <c r="L2017" s="348" t="s">
        <v>181</v>
      </c>
      <c r="M2017" s="340"/>
      <c r="N2017" s="340"/>
      <c r="O2017" s="340"/>
    </row>
    <row r="2018" spans="2:15" x14ac:dyDescent="0.25">
      <c r="B2018" s="340">
        <v>66541</v>
      </c>
      <c r="C2018" s="340" t="s">
        <v>4980</v>
      </c>
      <c r="D2018" s="340" t="s">
        <v>1590</v>
      </c>
      <c r="E2018" s="349" t="str">
        <f>HYPERLINK(Table20[[#This Row],[Map Link]],Table20[[#This Row],[Map Text]])</f>
        <v>Open Map</v>
      </c>
      <c r="F2018" s="340" t="s">
        <v>168</v>
      </c>
      <c r="G2018" s="340" t="s">
        <v>169</v>
      </c>
      <c r="H2018" s="340">
        <v>49.426110999999999</v>
      </c>
      <c r="I2018" s="340">
        <v>-120.266111</v>
      </c>
      <c r="J2018" s="340" t="s">
        <v>1591</v>
      </c>
      <c r="K2018" s="340" t="s">
        <v>4981</v>
      </c>
      <c r="L2018" s="348" t="s">
        <v>181</v>
      </c>
      <c r="M2018" s="340"/>
      <c r="N2018" s="340"/>
      <c r="O2018" s="340"/>
    </row>
    <row r="2019" spans="2:15" x14ac:dyDescent="0.25">
      <c r="B2019" s="340">
        <v>1757</v>
      </c>
      <c r="C2019" s="340" t="s">
        <v>4982</v>
      </c>
      <c r="D2019" s="340" t="s">
        <v>1036</v>
      </c>
      <c r="E2019" s="349" t="str">
        <f>HYPERLINK(Table20[[#This Row],[Map Link]],Table20[[#This Row],[Map Text]])</f>
        <v>Open Map</v>
      </c>
      <c r="F2019" s="340" t="s">
        <v>168</v>
      </c>
      <c r="G2019" s="340" t="s">
        <v>169</v>
      </c>
      <c r="H2019" s="340">
        <v>49.116503999999999</v>
      </c>
      <c r="I2019" s="340">
        <v>-119.501175</v>
      </c>
      <c r="J2019" s="340" t="s">
        <v>1591</v>
      </c>
      <c r="K2019" s="340" t="s">
        <v>4983</v>
      </c>
      <c r="L2019" s="348" t="s">
        <v>103</v>
      </c>
      <c r="M2019" s="340"/>
      <c r="N2019" s="340"/>
      <c r="O2019" s="340"/>
    </row>
    <row r="2020" spans="2:15" x14ac:dyDescent="0.25">
      <c r="B2020" s="340">
        <v>27609</v>
      </c>
      <c r="C2020" s="340" t="s">
        <v>4984</v>
      </c>
      <c r="D2020" s="340" t="s">
        <v>1597</v>
      </c>
      <c r="E2020" s="349" t="str">
        <f>HYPERLINK(Table20[[#This Row],[Map Link]],Table20[[#This Row],[Map Text]])</f>
        <v>Open Map</v>
      </c>
      <c r="F2020" s="340" t="s">
        <v>168</v>
      </c>
      <c r="G2020" s="340" t="s">
        <v>169</v>
      </c>
      <c r="H2020" s="340">
        <v>49.683165000000002</v>
      </c>
      <c r="I2020" s="340">
        <v>-120.284547</v>
      </c>
      <c r="J2020" s="340" t="s">
        <v>1591</v>
      </c>
      <c r="K2020" s="340" t="s">
        <v>4985</v>
      </c>
      <c r="L2020" s="348" t="s">
        <v>103</v>
      </c>
      <c r="M2020" s="340"/>
      <c r="N2020" s="340"/>
      <c r="O2020" s="340"/>
    </row>
    <row r="2021" spans="2:15" x14ac:dyDescent="0.25">
      <c r="B2021" s="340">
        <v>27610</v>
      </c>
      <c r="C2021" s="340" t="s">
        <v>4986</v>
      </c>
      <c r="D2021" s="340" t="s">
        <v>1597</v>
      </c>
      <c r="E2021" s="349" t="str">
        <f>HYPERLINK(Table20[[#This Row],[Map Link]],Table20[[#This Row],[Map Text]])</f>
        <v>Open Map</v>
      </c>
      <c r="F2021" s="340" t="s">
        <v>168</v>
      </c>
      <c r="G2021" s="340" t="s">
        <v>169</v>
      </c>
      <c r="H2021" s="340">
        <v>49.533163000000002</v>
      </c>
      <c r="I2021" s="340">
        <v>-120.451215</v>
      </c>
      <c r="J2021" s="340" t="s">
        <v>1591</v>
      </c>
      <c r="K2021" s="340" t="s">
        <v>4987</v>
      </c>
      <c r="L2021" s="348" t="s">
        <v>103</v>
      </c>
      <c r="M2021" s="340"/>
      <c r="N2021" s="340"/>
      <c r="O2021" s="340"/>
    </row>
    <row r="2022" spans="2:15" x14ac:dyDescent="0.25">
      <c r="B2022" s="340">
        <v>2988</v>
      </c>
      <c r="C2022" s="340" t="s">
        <v>177</v>
      </c>
      <c r="D2022" s="340" t="s">
        <v>1036</v>
      </c>
      <c r="E2022" s="349" t="str">
        <f>HYPERLINK(Table20[[#This Row],[Map Link]],Table20[[#This Row],[Map Text]])</f>
        <v>Open Map</v>
      </c>
      <c r="F2022" s="340" t="s">
        <v>168</v>
      </c>
      <c r="G2022" s="340" t="s">
        <v>169</v>
      </c>
      <c r="H2022" s="340">
        <v>49.399838000000003</v>
      </c>
      <c r="I2022" s="340">
        <v>-119.601185</v>
      </c>
      <c r="J2022" s="340" t="s">
        <v>1591</v>
      </c>
      <c r="K2022" s="340" t="s">
        <v>4988</v>
      </c>
      <c r="L2022" s="348" t="s">
        <v>103</v>
      </c>
      <c r="M2022" s="340"/>
      <c r="N2022" s="340"/>
      <c r="O2022" s="340"/>
    </row>
    <row r="2023" spans="2:15" x14ac:dyDescent="0.25">
      <c r="B2023" s="340">
        <v>3111</v>
      </c>
      <c r="C2023" s="340" t="s">
        <v>394</v>
      </c>
      <c r="D2023" s="340" t="s">
        <v>1597</v>
      </c>
      <c r="E2023" s="349" t="str">
        <f>HYPERLINK(Table20[[#This Row],[Map Link]],Table20[[#This Row],[Map Text]])</f>
        <v>Open Map</v>
      </c>
      <c r="F2023" s="340" t="s">
        <v>300</v>
      </c>
      <c r="G2023" s="340" t="s">
        <v>169</v>
      </c>
      <c r="H2023" s="340">
        <v>50.316513</v>
      </c>
      <c r="I2023" s="340">
        <v>-119.184527</v>
      </c>
      <c r="J2023" s="340" t="s">
        <v>1591</v>
      </c>
      <c r="K2023" s="340" t="s">
        <v>4989</v>
      </c>
      <c r="L2023" s="348" t="s">
        <v>103</v>
      </c>
      <c r="M2023" s="340"/>
      <c r="N2023" s="340"/>
      <c r="O2023" s="340"/>
    </row>
    <row r="2024" spans="2:15" x14ac:dyDescent="0.25">
      <c r="B2024" s="340">
        <v>3157</v>
      </c>
      <c r="C2024" s="340" t="s">
        <v>286</v>
      </c>
      <c r="D2024" s="340" t="s">
        <v>1780</v>
      </c>
      <c r="E2024" s="349" t="str">
        <f>HYPERLINK(Table20[[#This Row],[Map Link]],Table20[[#This Row],[Map Text]])</f>
        <v>Open Map</v>
      </c>
      <c r="F2024" s="340" t="s">
        <v>284</v>
      </c>
      <c r="G2024" s="340" t="s">
        <v>169</v>
      </c>
      <c r="H2024" s="340">
        <v>49.888055999999999</v>
      </c>
      <c r="I2024" s="340">
        <v>-119.49555599999999</v>
      </c>
      <c r="J2024" s="340" t="s">
        <v>1591</v>
      </c>
      <c r="K2024" s="340" t="s">
        <v>4990</v>
      </c>
      <c r="L2024" s="348" t="s">
        <v>103</v>
      </c>
      <c r="M2024" s="340"/>
      <c r="N2024" s="340"/>
      <c r="O2024" s="340"/>
    </row>
    <row r="2025" spans="2:15" x14ac:dyDescent="0.25">
      <c r="B2025" s="340">
        <v>3779</v>
      </c>
      <c r="C2025" s="340" t="s">
        <v>174</v>
      </c>
      <c r="D2025" s="340" t="s">
        <v>1880</v>
      </c>
      <c r="E2025" s="349" t="str">
        <f>HYPERLINK(Table20[[#This Row],[Map Link]],Table20[[#This Row],[Map Text]])</f>
        <v>Open Map</v>
      </c>
      <c r="F2025" s="340" t="s">
        <v>168</v>
      </c>
      <c r="G2025" s="340" t="s">
        <v>169</v>
      </c>
      <c r="H2025" s="340">
        <v>49.204721999999997</v>
      </c>
      <c r="I2025" s="340">
        <v>-119.829722</v>
      </c>
      <c r="J2025" s="340" t="s">
        <v>1591</v>
      </c>
      <c r="K2025" s="340" t="s">
        <v>4991</v>
      </c>
      <c r="L2025" s="348" t="s">
        <v>103</v>
      </c>
      <c r="M2025" s="340"/>
      <c r="N2025" s="340"/>
      <c r="O2025" s="340"/>
    </row>
    <row r="2026" spans="2:15" x14ac:dyDescent="0.25">
      <c r="B2026" s="340">
        <v>63381</v>
      </c>
      <c r="C2026" s="340" t="s">
        <v>4992</v>
      </c>
      <c r="D2026" s="340" t="s">
        <v>1590</v>
      </c>
      <c r="E2026" s="349" t="str">
        <f>HYPERLINK(Table20[[#This Row],[Map Link]],Table20[[#This Row],[Map Text]])</f>
        <v>Open Map</v>
      </c>
      <c r="F2026" s="340" t="s">
        <v>168</v>
      </c>
      <c r="G2026" s="340" t="s">
        <v>169</v>
      </c>
      <c r="H2026" s="340">
        <v>49.3</v>
      </c>
      <c r="I2026" s="340">
        <v>-119.816667</v>
      </c>
      <c r="J2026" s="340" t="s">
        <v>1591</v>
      </c>
      <c r="K2026" s="340" t="s">
        <v>4993</v>
      </c>
      <c r="L2026" s="348" t="s">
        <v>181</v>
      </c>
      <c r="M2026" s="340"/>
      <c r="N2026" s="340"/>
      <c r="O2026" s="340"/>
    </row>
    <row r="2027" spans="2:15" x14ac:dyDescent="0.25">
      <c r="B2027" s="340">
        <v>3785</v>
      </c>
      <c r="C2027" s="340" t="s">
        <v>4994</v>
      </c>
      <c r="D2027" s="340" t="s">
        <v>1597</v>
      </c>
      <c r="E2027" s="349" t="str">
        <f>HYPERLINK(Table20[[#This Row],[Map Link]],Table20[[#This Row],[Map Text]])</f>
        <v>Open Map</v>
      </c>
      <c r="F2027" s="340" t="s">
        <v>139</v>
      </c>
      <c r="G2027" s="340" t="s">
        <v>101</v>
      </c>
      <c r="H2027" s="340">
        <v>49.049844999999998</v>
      </c>
      <c r="I2027" s="340">
        <v>-118.751149</v>
      </c>
      <c r="J2027" s="340" t="s">
        <v>1591</v>
      </c>
      <c r="K2027" s="340" t="s">
        <v>4995</v>
      </c>
      <c r="L2027" s="348" t="s">
        <v>103</v>
      </c>
      <c r="M2027" s="340"/>
      <c r="N2027" s="340"/>
      <c r="O2027" s="340"/>
    </row>
    <row r="2028" spans="2:15" x14ac:dyDescent="0.25">
      <c r="B2028" s="340">
        <v>3801</v>
      </c>
      <c r="C2028" s="340" t="s">
        <v>206</v>
      </c>
      <c r="D2028" s="340" t="s">
        <v>1036</v>
      </c>
      <c r="E2028" s="349" t="str">
        <f>HYPERLINK(Table20[[#This Row],[Map Link]],Table20[[#This Row],[Map Text]])</f>
        <v>Open Map</v>
      </c>
      <c r="F2028" s="340" t="s">
        <v>139</v>
      </c>
      <c r="G2028" s="340" t="s">
        <v>101</v>
      </c>
      <c r="H2028" s="340">
        <v>49.049843000000003</v>
      </c>
      <c r="I2028" s="340">
        <v>-118.934488</v>
      </c>
      <c r="J2028" s="340" t="s">
        <v>1591</v>
      </c>
      <c r="K2028" s="340" t="s">
        <v>4996</v>
      </c>
      <c r="L2028" s="348" t="s">
        <v>103</v>
      </c>
      <c r="M2028" s="340"/>
      <c r="N2028" s="340"/>
      <c r="O2028" s="340"/>
    </row>
    <row r="2029" spans="2:15" x14ac:dyDescent="0.25">
      <c r="B2029" s="340">
        <v>39280</v>
      </c>
      <c r="C2029" s="340" t="s">
        <v>389</v>
      </c>
      <c r="D2029" s="340" t="s">
        <v>1036</v>
      </c>
      <c r="E2029" s="349" t="str">
        <f>HYPERLINK(Table20[[#This Row],[Map Link]],Table20[[#This Row],[Map Text]])</f>
        <v>Open Map</v>
      </c>
      <c r="F2029" s="340" t="s">
        <v>284</v>
      </c>
      <c r="G2029" s="340" t="s">
        <v>169</v>
      </c>
      <c r="H2029" s="340">
        <v>50.183176000000003</v>
      </c>
      <c r="I2029" s="340">
        <v>-119.50120099999999</v>
      </c>
      <c r="J2029" s="340" t="s">
        <v>1591</v>
      </c>
      <c r="K2029" s="340" t="s">
        <v>4997</v>
      </c>
      <c r="L2029" s="348" t="s">
        <v>103</v>
      </c>
      <c r="M2029" s="340"/>
      <c r="N2029" s="340"/>
      <c r="O2029" s="340"/>
    </row>
    <row r="2030" spans="2:15" x14ac:dyDescent="0.25">
      <c r="B2030" s="340">
        <v>4539</v>
      </c>
      <c r="C2030" s="340" t="s">
        <v>427</v>
      </c>
      <c r="D2030" s="340" t="s">
        <v>1036</v>
      </c>
      <c r="E2030" s="349" t="str">
        <f>HYPERLINK(Table20[[#This Row],[Map Link]],Table20[[#This Row],[Map Text]])</f>
        <v>Open Map</v>
      </c>
      <c r="F2030" s="340" t="s">
        <v>300</v>
      </c>
      <c r="G2030" s="340" t="s">
        <v>169</v>
      </c>
      <c r="H2030" s="340">
        <v>50.605556</v>
      </c>
      <c r="I2030" s="340">
        <v>-118.73611099999999</v>
      </c>
      <c r="J2030" s="340" t="s">
        <v>1591</v>
      </c>
      <c r="K2030" s="340" t="s">
        <v>4998</v>
      </c>
      <c r="L2030" s="348" t="s">
        <v>103</v>
      </c>
      <c r="M2030" s="340"/>
      <c r="N2030" s="340"/>
      <c r="O2030" s="340"/>
    </row>
    <row r="2031" spans="2:15" x14ac:dyDescent="0.25">
      <c r="B2031" s="340">
        <v>41197</v>
      </c>
      <c r="C2031" s="340" t="s">
        <v>4999</v>
      </c>
      <c r="D2031" s="340" t="s">
        <v>1728</v>
      </c>
      <c r="E2031" s="349" t="str">
        <f>HYPERLINK(Table20[[#This Row],[Map Link]],Table20[[#This Row],[Map Text]])</f>
        <v>Open Map</v>
      </c>
      <c r="F2031" s="340" t="s">
        <v>284</v>
      </c>
      <c r="G2031" s="340" t="s">
        <v>169</v>
      </c>
      <c r="H2031" s="340">
        <v>50.030278000000003</v>
      </c>
      <c r="I2031" s="340">
        <v>-119.4025</v>
      </c>
      <c r="J2031" s="340" t="s">
        <v>1591</v>
      </c>
      <c r="K2031" s="340" t="s">
        <v>5000</v>
      </c>
      <c r="L2031" s="348" t="s">
        <v>103</v>
      </c>
      <c r="M2031" s="340"/>
      <c r="N2031" s="340"/>
      <c r="O2031" s="340"/>
    </row>
    <row r="2032" spans="2:15" x14ac:dyDescent="0.25">
      <c r="B2032" s="340">
        <v>7374</v>
      </c>
      <c r="C2032" s="340" t="s">
        <v>5001</v>
      </c>
      <c r="D2032" s="340" t="s">
        <v>1036</v>
      </c>
      <c r="E2032" s="349" t="str">
        <f>HYPERLINK(Table20[[#This Row],[Map Link]],Table20[[#This Row],[Map Text]])</f>
        <v>Open Map</v>
      </c>
      <c r="F2032" s="340" t="s">
        <v>284</v>
      </c>
      <c r="G2032" s="340" t="s">
        <v>169</v>
      </c>
      <c r="H2032" s="340">
        <v>49.866506999999999</v>
      </c>
      <c r="I2032" s="340">
        <v>-119.534527</v>
      </c>
      <c r="J2032" s="340" t="s">
        <v>1591</v>
      </c>
      <c r="K2032" s="340" t="s">
        <v>5002</v>
      </c>
      <c r="L2032" s="348" t="s">
        <v>103</v>
      </c>
      <c r="M2032" s="340"/>
      <c r="N2032" s="340"/>
      <c r="O2032" s="340"/>
    </row>
    <row r="2033" spans="2:15" x14ac:dyDescent="0.25">
      <c r="B2033" s="340">
        <v>13107</v>
      </c>
      <c r="C2033" s="340" t="s">
        <v>302</v>
      </c>
      <c r="D2033" s="340" t="s">
        <v>1036</v>
      </c>
      <c r="E2033" s="349" t="str">
        <f>HYPERLINK(Table20[[#This Row],[Map Link]],Table20[[#This Row],[Map Text]])</f>
        <v>Open Map</v>
      </c>
      <c r="F2033" s="340" t="s">
        <v>300</v>
      </c>
      <c r="G2033" s="340" t="s">
        <v>169</v>
      </c>
      <c r="H2033" s="340">
        <v>50.233179999999997</v>
      </c>
      <c r="I2033" s="340">
        <v>-119.10118900000001</v>
      </c>
      <c r="J2033" s="340" t="s">
        <v>1591</v>
      </c>
      <c r="K2033" s="340" t="s">
        <v>5003</v>
      </c>
      <c r="L2033" s="348" t="s">
        <v>103</v>
      </c>
      <c r="M2033" s="340"/>
      <c r="N2033" s="340"/>
      <c r="O2033" s="340"/>
    </row>
    <row r="2034" spans="2:15" x14ac:dyDescent="0.25">
      <c r="B2034" s="340">
        <v>909</v>
      </c>
      <c r="C2034" s="340" t="s">
        <v>460</v>
      </c>
      <c r="D2034" s="340" t="s">
        <v>1036</v>
      </c>
      <c r="E2034" s="349" t="str">
        <f>HYPERLINK(Table20[[#This Row],[Map Link]],Table20[[#This Row],[Map Text]])</f>
        <v>Open Map</v>
      </c>
      <c r="F2034" s="340" t="s">
        <v>397</v>
      </c>
      <c r="G2034" s="340" t="s">
        <v>169</v>
      </c>
      <c r="H2034" s="340">
        <v>50.899847000000001</v>
      </c>
      <c r="I2034" s="340">
        <v>-119.534553</v>
      </c>
      <c r="J2034" s="340" t="s">
        <v>1591</v>
      </c>
      <c r="K2034" s="340" t="s">
        <v>5004</v>
      </c>
      <c r="L2034" s="348" t="s">
        <v>103</v>
      </c>
      <c r="M2034" s="340"/>
      <c r="N2034" s="340"/>
      <c r="O2034" s="340"/>
    </row>
    <row r="2035" spans="2:15" x14ac:dyDescent="0.25">
      <c r="B2035" s="340">
        <v>65559</v>
      </c>
      <c r="C2035" s="340" t="s">
        <v>5005</v>
      </c>
      <c r="D2035" s="340" t="s">
        <v>1590</v>
      </c>
      <c r="E2035" s="349" t="str">
        <f>HYPERLINK(Table20[[#This Row],[Map Link]],Table20[[#This Row],[Map Text]])</f>
        <v>Open Map</v>
      </c>
      <c r="F2035" s="340" t="s">
        <v>168</v>
      </c>
      <c r="G2035" s="340" t="s">
        <v>169</v>
      </c>
      <c r="H2035" s="340">
        <v>49.116501999999997</v>
      </c>
      <c r="I2035" s="340">
        <v>-119.751183</v>
      </c>
      <c r="J2035" s="340" t="s">
        <v>1591</v>
      </c>
      <c r="K2035" s="340" t="s">
        <v>5006</v>
      </c>
      <c r="L2035" s="348" t="s">
        <v>181</v>
      </c>
      <c r="M2035" s="340"/>
      <c r="N2035" s="340"/>
      <c r="O2035" s="340"/>
    </row>
    <row r="2036" spans="2:15" x14ac:dyDescent="0.25">
      <c r="B2036" s="340">
        <v>65196</v>
      </c>
      <c r="C2036" s="340" t="s">
        <v>5007</v>
      </c>
      <c r="D2036" s="340" t="s">
        <v>1590</v>
      </c>
      <c r="E2036" s="349" t="str">
        <f>HYPERLINK(Table20[[#This Row],[Map Link]],Table20[[#This Row],[Map Text]])</f>
        <v>Open Map</v>
      </c>
      <c r="F2036" s="340" t="s">
        <v>168</v>
      </c>
      <c r="G2036" s="340" t="s">
        <v>169</v>
      </c>
      <c r="H2036" s="340">
        <v>49.399830999999999</v>
      </c>
      <c r="I2036" s="340">
        <v>-120.234538</v>
      </c>
      <c r="J2036" s="340" t="s">
        <v>1591</v>
      </c>
      <c r="K2036" s="340" t="s">
        <v>5008</v>
      </c>
      <c r="L2036" s="348" t="s">
        <v>181</v>
      </c>
      <c r="M2036" s="340"/>
      <c r="N2036" s="340"/>
      <c r="O2036" s="340"/>
    </row>
    <row r="2037" spans="2:15" x14ac:dyDescent="0.25">
      <c r="B2037" s="340">
        <v>11520</v>
      </c>
      <c r="C2037" s="340" t="s">
        <v>301</v>
      </c>
      <c r="D2037" s="340" t="s">
        <v>1880</v>
      </c>
      <c r="E2037" s="349" t="str">
        <f>HYPERLINK(Table20[[#This Row],[Map Link]],Table20[[#This Row],[Map Text]])</f>
        <v>Open Map</v>
      </c>
      <c r="F2037" s="340" t="s">
        <v>300</v>
      </c>
      <c r="G2037" s="340" t="s">
        <v>169</v>
      </c>
      <c r="H2037" s="340">
        <v>50.250833</v>
      </c>
      <c r="I2037" s="340">
        <v>-118.961944</v>
      </c>
      <c r="J2037" s="340" t="s">
        <v>1591</v>
      </c>
      <c r="K2037" s="340" t="s">
        <v>5009</v>
      </c>
      <c r="L2037" s="348" t="s">
        <v>103</v>
      </c>
      <c r="M2037" s="340"/>
      <c r="N2037" s="340"/>
      <c r="O2037" s="340"/>
    </row>
    <row r="2038" spans="2:15" x14ac:dyDescent="0.25">
      <c r="B2038" s="340">
        <v>12192</v>
      </c>
      <c r="C2038" s="340" t="s">
        <v>5010</v>
      </c>
      <c r="D2038" s="340" t="s">
        <v>1597</v>
      </c>
      <c r="E2038" s="349" t="str">
        <f>HYPERLINK(Table20[[#This Row],[Map Link]],Table20[[#This Row],[Map Text]])</f>
        <v>Open Map</v>
      </c>
      <c r="F2038" s="340" t="s">
        <v>300</v>
      </c>
      <c r="G2038" s="340" t="s">
        <v>169</v>
      </c>
      <c r="H2038" s="340">
        <v>50.316516999999997</v>
      </c>
      <c r="I2038" s="340">
        <v>-118.801181</v>
      </c>
      <c r="J2038" s="340" t="s">
        <v>1591</v>
      </c>
      <c r="K2038" s="340" t="s">
        <v>5011</v>
      </c>
      <c r="L2038" s="348" t="s">
        <v>103</v>
      </c>
      <c r="M2038" s="340"/>
      <c r="N2038" s="340"/>
      <c r="O2038" s="340"/>
    </row>
    <row r="2039" spans="2:15" x14ac:dyDescent="0.25">
      <c r="B2039" s="340">
        <v>3942</v>
      </c>
      <c r="C2039" s="340" t="s">
        <v>457</v>
      </c>
      <c r="D2039" s="340" t="s">
        <v>1036</v>
      </c>
      <c r="E2039" s="349" t="str">
        <f>HYPERLINK(Table20[[#This Row],[Map Link]],Table20[[#This Row],[Map Text]])</f>
        <v>Open Map</v>
      </c>
      <c r="F2039" s="340" t="s">
        <v>397</v>
      </c>
      <c r="G2039" s="340" t="s">
        <v>169</v>
      </c>
      <c r="H2039" s="340">
        <v>50.966515999999999</v>
      </c>
      <c r="I2039" s="340">
        <v>-119.284547</v>
      </c>
      <c r="J2039" s="340" t="s">
        <v>1591</v>
      </c>
      <c r="K2039" s="340" t="s">
        <v>5012</v>
      </c>
      <c r="L2039" s="348" t="s">
        <v>103</v>
      </c>
      <c r="M2039" s="340"/>
      <c r="N2039" s="340"/>
      <c r="O2039" s="340"/>
    </row>
    <row r="2040" spans="2:15" x14ac:dyDescent="0.25">
      <c r="B2040" s="340">
        <v>4649</v>
      </c>
      <c r="C2040" s="340" t="s">
        <v>423</v>
      </c>
      <c r="D2040" s="340" t="s">
        <v>1036</v>
      </c>
      <c r="E2040" s="349" t="str">
        <f>HYPERLINK(Table20[[#This Row],[Map Link]],Table20[[#This Row],[Map Text]])</f>
        <v>Open Map</v>
      </c>
      <c r="F2040" s="340" t="s">
        <v>397</v>
      </c>
      <c r="G2040" s="340" t="s">
        <v>169</v>
      </c>
      <c r="H2040" s="340">
        <v>50.933188000000001</v>
      </c>
      <c r="I2040" s="340">
        <v>-118.801196</v>
      </c>
      <c r="J2040" s="340" t="s">
        <v>1591</v>
      </c>
      <c r="K2040" s="340" t="s">
        <v>5013</v>
      </c>
      <c r="L2040" s="348" t="s">
        <v>103</v>
      </c>
      <c r="M2040" s="340"/>
      <c r="N2040" s="340"/>
      <c r="O2040" s="340"/>
    </row>
    <row r="2041" spans="2:15" x14ac:dyDescent="0.25">
      <c r="B2041" s="340">
        <v>4715</v>
      </c>
      <c r="C2041" s="340" t="s">
        <v>210</v>
      </c>
      <c r="D2041" s="340" t="s">
        <v>1036</v>
      </c>
      <c r="E2041" s="349" t="str">
        <f>HYPERLINK(Table20[[#This Row],[Map Link]],Table20[[#This Row],[Map Text]])</f>
        <v>Open Map</v>
      </c>
      <c r="F2041" s="340" t="s">
        <v>168</v>
      </c>
      <c r="G2041" s="340" t="s">
        <v>169</v>
      </c>
      <c r="H2041" s="340">
        <v>49.066490999999999</v>
      </c>
      <c r="I2041" s="340">
        <v>-120.784548</v>
      </c>
      <c r="J2041" s="340" t="s">
        <v>1591</v>
      </c>
      <c r="K2041" s="340" t="s">
        <v>5014</v>
      </c>
      <c r="L2041" s="348" t="s">
        <v>103</v>
      </c>
      <c r="M2041" s="340"/>
      <c r="N2041" s="340"/>
      <c r="O2041" s="340"/>
    </row>
    <row r="2042" spans="2:15" x14ac:dyDescent="0.25">
      <c r="B2042" s="340">
        <v>5541</v>
      </c>
      <c r="C2042" s="340" t="s">
        <v>407</v>
      </c>
      <c r="D2042" s="340" t="s">
        <v>1036</v>
      </c>
      <c r="E2042" s="349" t="str">
        <f>HYPERLINK(Table20[[#This Row],[Map Link]],Table20[[#This Row],[Map Text]])</f>
        <v>Open Map</v>
      </c>
      <c r="F2042" s="340" t="s">
        <v>300</v>
      </c>
      <c r="G2042" s="340" t="s">
        <v>169</v>
      </c>
      <c r="H2042" s="340">
        <v>50.683183</v>
      </c>
      <c r="I2042" s="340">
        <v>-119.067865</v>
      </c>
      <c r="J2042" s="340" t="s">
        <v>1591</v>
      </c>
      <c r="K2042" s="340" t="s">
        <v>5015</v>
      </c>
      <c r="L2042" s="348" t="s">
        <v>103</v>
      </c>
      <c r="M2042" s="340"/>
      <c r="N2042" s="340"/>
      <c r="O2042" s="340"/>
    </row>
    <row r="2043" spans="2:15" x14ac:dyDescent="0.25">
      <c r="B2043" s="340">
        <v>5638</v>
      </c>
      <c r="C2043" s="340" t="s">
        <v>5016</v>
      </c>
      <c r="D2043" s="340" t="s">
        <v>1597</v>
      </c>
      <c r="E2043" s="349" t="str">
        <f>HYPERLINK(Table20[[#This Row],[Map Link]],Table20[[#This Row],[Map Text]])</f>
        <v>Open Map</v>
      </c>
      <c r="F2043" s="340" t="s">
        <v>168</v>
      </c>
      <c r="G2043" s="340" t="s">
        <v>169</v>
      </c>
      <c r="H2043" s="340">
        <v>49.366503000000002</v>
      </c>
      <c r="I2043" s="340">
        <v>-119.66785299999999</v>
      </c>
      <c r="J2043" s="340" t="s">
        <v>1591</v>
      </c>
      <c r="K2043" s="340" t="s">
        <v>5017</v>
      </c>
      <c r="L2043" s="348" t="s">
        <v>103</v>
      </c>
      <c r="M2043" s="340"/>
      <c r="N2043" s="340"/>
      <c r="O2043" s="340"/>
    </row>
    <row r="2044" spans="2:15" x14ac:dyDescent="0.25">
      <c r="B2044" s="340">
        <v>19533</v>
      </c>
      <c r="C2044" s="340" t="s">
        <v>960</v>
      </c>
      <c r="D2044" s="340" t="s">
        <v>1597</v>
      </c>
      <c r="E2044" s="349" t="str">
        <f>HYPERLINK(Table20[[#This Row],[Map Link]],Table20[[#This Row],[Map Text]])</f>
        <v>Open Map</v>
      </c>
      <c r="F2044" s="340" t="s">
        <v>284</v>
      </c>
      <c r="G2044" s="340" t="s">
        <v>169</v>
      </c>
      <c r="H2044" s="340">
        <v>49.799844</v>
      </c>
      <c r="I2044" s="340">
        <v>-119.18451399999999</v>
      </c>
      <c r="J2044" s="340" t="s">
        <v>1591</v>
      </c>
      <c r="K2044" s="340" t="s">
        <v>5018</v>
      </c>
      <c r="L2044" s="348" t="s">
        <v>103</v>
      </c>
      <c r="M2044" s="340"/>
      <c r="N2044" s="340"/>
      <c r="O2044" s="340"/>
    </row>
    <row r="2045" spans="2:15" x14ac:dyDescent="0.25">
      <c r="B2045" s="340">
        <v>37689</v>
      </c>
      <c r="C2045" s="340" t="s">
        <v>5019</v>
      </c>
      <c r="D2045" s="340" t="s">
        <v>1036</v>
      </c>
      <c r="E2045" s="349" t="str">
        <f>HYPERLINK(Table20[[#This Row],[Map Link]],Table20[[#This Row],[Map Text]])</f>
        <v>Open Map</v>
      </c>
      <c r="F2045" s="340" t="s">
        <v>284</v>
      </c>
      <c r="G2045" s="340" t="s">
        <v>169</v>
      </c>
      <c r="H2045" s="340">
        <v>49.966507999999997</v>
      </c>
      <c r="I2045" s="340">
        <v>-119.451194</v>
      </c>
      <c r="J2045" s="340" t="s">
        <v>1591</v>
      </c>
      <c r="K2045" s="340" t="s">
        <v>5020</v>
      </c>
      <c r="L2045" s="348" t="s">
        <v>103</v>
      </c>
      <c r="M2045" s="340"/>
      <c r="N2045" s="340"/>
      <c r="O2045" s="340"/>
    </row>
    <row r="2046" spans="2:15" x14ac:dyDescent="0.25">
      <c r="B2046" s="340">
        <v>60422</v>
      </c>
      <c r="C2046" s="340" t="s">
        <v>5021</v>
      </c>
      <c r="D2046" s="340" t="s">
        <v>1590</v>
      </c>
      <c r="E2046" s="349" t="str">
        <f>HYPERLINK(Table20[[#This Row],[Map Link]],Table20[[#This Row],[Map Text]])</f>
        <v>Open Map</v>
      </c>
      <c r="F2046" s="340" t="s">
        <v>284</v>
      </c>
      <c r="G2046" s="340" t="s">
        <v>169</v>
      </c>
      <c r="H2046" s="340">
        <v>49.847222000000002</v>
      </c>
      <c r="I2046" s="340">
        <v>-119.320278</v>
      </c>
      <c r="J2046" s="340" t="s">
        <v>1591</v>
      </c>
      <c r="K2046" s="340" t="s">
        <v>5022</v>
      </c>
      <c r="L2046" s="348" t="s">
        <v>181</v>
      </c>
      <c r="M2046" s="340"/>
      <c r="N2046" s="340"/>
      <c r="O2046" s="340"/>
    </row>
    <row r="2047" spans="2:15" x14ac:dyDescent="0.25">
      <c r="B2047" s="340">
        <v>60423</v>
      </c>
      <c r="C2047" s="340" t="s">
        <v>5023</v>
      </c>
      <c r="D2047" s="340" t="s">
        <v>1590</v>
      </c>
      <c r="E2047" s="349" t="str">
        <f>HYPERLINK(Table20[[#This Row],[Map Link]],Table20[[#This Row],[Map Text]])</f>
        <v>Open Map</v>
      </c>
      <c r="F2047" s="340" t="s">
        <v>284</v>
      </c>
      <c r="G2047" s="340" t="s">
        <v>169</v>
      </c>
      <c r="H2047" s="340">
        <v>49.827500000000001</v>
      </c>
      <c r="I2047" s="340">
        <v>-119.25916700000001</v>
      </c>
      <c r="J2047" s="340" t="s">
        <v>1591</v>
      </c>
      <c r="K2047" s="340" t="s">
        <v>5024</v>
      </c>
      <c r="L2047" s="348" t="s">
        <v>181</v>
      </c>
      <c r="M2047" s="340"/>
      <c r="N2047" s="340"/>
      <c r="O2047" s="340"/>
    </row>
    <row r="2048" spans="2:15" x14ac:dyDescent="0.25">
      <c r="B2048" s="340">
        <v>32234</v>
      </c>
      <c r="C2048" s="340" t="s">
        <v>165</v>
      </c>
      <c r="D2048" s="340" t="s">
        <v>1880</v>
      </c>
      <c r="E2048" s="349" t="str">
        <f>HYPERLINK(Table20[[#This Row],[Map Link]],Table20[[#This Row],[Map Text]])</f>
        <v>Open Map</v>
      </c>
      <c r="F2048" s="340" t="s">
        <v>139</v>
      </c>
      <c r="G2048" s="340" t="s">
        <v>101</v>
      </c>
      <c r="H2048" s="340">
        <v>49.008333</v>
      </c>
      <c r="I2048" s="340">
        <v>-118.778333</v>
      </c>
      <c r="J2048" s="340" t="s">
        <v>1591</v>
      </c>
      <c r="K2048" s="340" t="s">
        <v>5025</v>
      </c>
      <c r="L2048" s="348" t="s">
        <v>103</v>
      </c>
      <c r="M2048" s="340"/>
      <c r="N2048" s="340"/>
      <c r="O2048" s="340"/>
    </row>
    <row r="2049" spans="2:15" x14ac:dyDescent="0.25">
      <c r="B2049" s="340">
        <v>65192</v>
      </c>
      <c r="C2049" s="340" t="s">
        <v>5026</v>
      </c>
      <c r="D2049" s="340" t="s">
        <v>1590</v>
      </c>
      <c r="E2049" s="349" t="str">
        <f>HYPERLINK(Table20[[#This Row],[Map Link]],Table20[[#This Row],[Map Text]])</f>
        <v>Open Map</v>
      </c>
      <c r="F2049" s="340" t="s">
        <v>284</v>
      </c>
      <c r="G2049" s="340" t="s">
        <v>169</v>
      </c>
      <c r="H2049" s="340">
        <v>49.849840999999998</v>
      </c>
      <c r="I2049" s="340">
        <v>-119.46785800000001</v>
      </c>
      <c r="J2049" s="340" t="s">
        <v>1591</v>
      </c>
      <c r="K2049" s="340" t="s">
        <v>5027</v>
      </c>
      <c r="L2049" s="348" t="s">
        <v>181</v>
      </c>
      <c r="M2049" s="340"/>
      <c r="N2049" s="340"/>
      <c r="O2049" s="340"/>
    </row>
    <row r="2050" spans="2:15" x14ac:dyDescent="0.25">
      <c r="B2050" s="340">
        <v>8963</v>
      </c>
      <c r="C2050" s="340" t="s">
        <v>5028</v>
      </c>
      <c r="D2050" s="340" t="s">
        <v>1597</v>
      </c>
      <c r="E2050" s="349" t="str">
        <f>HYPERLINK(Table20[[#This Row],[Map Link]],Table20[[#This Row],[Map Text]])</f>
        <v>Open Map</v>
      </c>
      <c r="F2050" s="340" t="s">
        <v>284</v>
      </c>
      <c r="G2050" s="340" t="s">
        <v>169</v>
      </c>
      <c r="H2050" s="340">
        <v>49.799841999999998</v>
      </c>
      <c r="I2050" s="340">
        <v>-119.317852</v>
      </c>
      <c r="J2050" s="340" t="s">
        <v>1591</v>
      </c>
      <c r="K2050" s="340" t="s">
        <v>5029</v>
      </c>
      <c r="L2050" s="348" t="s">
        <v>103</v>
      </c>
      <c r="M2050" s="340"/>
      <c r="N2050" s="340"/>
      <c r="O2050" s="340"/>
    </row>
    <row r="2051" spans="2:15" x14ac:dyDescent="0.25">
      <c r="B2051" s="340">
        <v>9014</v>
      </c>
      <c r="C2051" s="340" t="s">
        <v>392</v>
      </c>
      <c r="D2051" s="340" t="s">
        <v>1597</v>
      </c>
      <c r="E2051" s="349" t="str">
        <f>HYPERLINK(Table20[[#This Row],[Map Link]],Table20[[#This Row],[Map Text]])</f>
        <v>Open Map</v>
      </c>
      <c r="F2051" s="340" t="s">
        <v>284</v>
      </c>
      <c r="G2051" s="340" t="s">
        <v>169</v>
      </c>
      <c r="H2051" s="340">
        <v>50.083174999999997</v>
      </c>
      <c r="I2051" s="340">
        <v>-119.501198</v>
      </c>
      <c r="J2051" s="340" t="s">
        <v>1591</v>
      </c>
      <c r="K2051" s="340" t="s">
        <v>5030</v>
      </c>
      <c r="L2051" s="348" t="s">
        <v>103</v>
      </c>
      <c r="M2051" s="340"/>
      <c r="N2051" s="340"/>
      <c r="O2051" s="340"/>
    </row>
    <row r="2052" spans="2:15" x14ac:dyDescent="0.25">
      <c r="B2052" s="340">
        <v>20359</v>
      </c>
      <c r="C2052" s="340" t="s">
        <v>283</v>
      </c>
      <c r="D2052" s="340" t="s">
        <v>1036</v>
      </c>
      <c r="E2052" s="349" t="str">
        <f>HYPERLINK(Table20[[#This Row],[Map Link]],Table20[[#This Row],[Map Text]])</f>
        <v>Open Map</v>
      </c>
      <c r="F2052" s="340" t="s">
        <v>168</v>
      </c>
      <c r="G2052" s="340" t="s">
        <v>169</v>
      </c>
      <c r="H2052" s="340">
        <v>49.599839000000003</v>
      </c>
      <c r="I2052" s="340">
        <v>-119.58452200000001</v>
      </c>
      <c r="J2052" s="340" t="s">
        <v>1591</v>
      </c>
      <c r="K2052" s="340" t="s">
        <v>5031</v>
      </c>
      <c r="L2052" s="348" t="s">
        <v>103</v>
      </c>
      <c r="M2052" s="340"/>
      <c r="N2052" s="340"/>
      <c r="O2052" s="340"/>
    </row>
    <row r="2053" spans="2:15" x14ac:dyDescent="0.25">
      <c r="B2053" s="340">
        <v>65558</v>
      </c>
      <c r="C2053" s="340" t="s">
        <v>5032</v>
      </c>
      <c r="D2053" s="340" t="s">
        <v>1590</v>
      </c>
      <c r="E2053" s="349" t="str">
        <f>HYPERLINK(Table20[[#This Row],[Map Link]],Table20[[#This Row],[Map Text]])</f>
        <v>Open Map</v>
      </c>
      <c r="F2053" s="340" t="s">
        <v>168</v>
      </c>
      <c r="G2053" s="340" t="s">
        <v>169</v>
      </c>
      <c r="H2053" s="340">
        <v>49.133167999999998</v>
      </c>
      <c r="I2053" s="340">
        <v>-119.76785</v>
      </c>
      <c r="J2053" s="340" t="s">
        <v>1591</v>
      </c>
      <c r="K2053" s="340" t="s">
        <v>5033</v>
      </c>
      <c r="L2053" s="348" t="s">
        <v>181</v>
      </c>
      <c r="M2053" s="340"/>
      <c r="N2053" s="340"/>
      <c r="O2053" s="340"/>
    </row>
    <row r="2054" spans="2:15" x14ac:dyDescent="0.25">
      <c r="B2054" s="340">
        <v>14261</v>
      </c>
      <c r="C2054" s="340" t="s">
        <v>163</v>
      </c>
      <c r="D2054" s="340" t="s">
        <v>1597</v>
      </c>
      <c r="E2054" s="349" t="str">
        <f>HYPERLINK(Table20[[#This Row],[Map Link]],Table20[[#This Row],[Map Text]])</f>
        <v>Open Map</v>
      </c>
      <c r="F2054" s="340" t="s">
        <v>139</v>
      </c>
      <c r="G2054" s="340" t="s">
        <v>101</v>
      </c>
      <c r="H2054" s="340">
        <v>49.099848000000001</v>
      </c>
      <c r="I2054" s="340">
        <v>-118.46780699999999</v>
      </c>
      <c r="J2054" s="340" t="s">
        <v>1591</v>
      </c>
      <c r="K2054" s="340" t="s">
        <v>5034</v>
      </c>
      <c r="L2054" s="348" t="s">
        <v>103</v>
      </c>
      <c r="M2054" s="340"/>
      <c r="N2054" s="340"/>
      <c r="O2054" s="340"/>
    </row>
    <row r="2055" spans="2:15" x14ac:dyDescent="0.25">
      <c r="B2055" s="340">
        <v>65193</v>
      </c>
      <c r="C2055" s="340" t="s">
        <v>5035</v>
      </c>
      <c r="D2055" s="340" t="s">
        <v>1590</v>
      </c>
      <c r="E2055" s="349" t="str">
        <f>HYPERLINK(Table20[[#This Row],[Map Link]],Table20[[#This Row],[Map Text]])</f>
        <v>Open Map</v>
      </c>
      <c r="F2055" s="340" t="s">
        <v>168</v>
      </c>
      <c r="G2055" s="340" t="s">
        <v>169</v>
      </c>
      <c r="H2055" s="340">
        <v>49.433163999999998</v>
      </c>
      <c r="I2055" s="340">
        <v>-120.301208</v>
      </c>
      <c r="J2055" s="340" t="s">
        <v>1591</v>
      </c>
      <c r="K2055" s="340" t="s">
        <v>5036</v>
      </c>
      <c r="L2055" s="348" t="s">
        <v>181</v>
      </c>
      <c r="M2055" s="340"/>
      <c r="N2055" s="340"/>
      <c r="O2055" s="340"/>
    </row>
    <row r="2056" spans="2:15" x14ac:dyDescent="0.25">
      <c r="B2056" s="340">
        <v>65572</v>
      </c>
      <c r="C2056" s="340" t="s">
        <v>5037</v>
      </c>
      <c r="D2056" s="340" t="s">
        <v>1590</v>
      </c>
      <c r="E2056" s="349" t="str">
        <f>HYPERLINK(Table20[[#This Row],[Map Link]],Table20[[#This Row],[Map Text]])</f>
        <v>Open Map</v>
      </c>
      <c r="F2056" s="340" t="s">
        <v>397</v>
      </c>
      <c r="G2056" s="340" t="s">
        <v>169</v>
      </c>
      <c r="H2056" s="340">
        <v>50.783180999999999</v>
      </c>
      <c r="I2056" s="340">
        <v>-119.317876</v>
      </c>
      <c r="J2056" s="340" t="s">
        <v>1591</v>
      </c>
      <c r="K2056" s="340" t="s">
        <v>5038</v>
      </c>
      <c r="L2056" s="348" t="s">
        <v>181</v>
      </c>
      <c r="M2056" s="340"/>
      <c r="N2056" s="340"/>
      <c r="O2056" s="340"/>
    </row>
    <row r="2057" spans="2:15" x14ac:dyDescent="0.25">
      <c r="B2057" s="340">
        <v>38437</v>
      </c>
      <c r="C2057" s="340" t="s">
        <v>452</v>
      </c>
      <c r="D2057" s="340" t="s">
        <v>1036</v>
      </c>
      <c r="E2057" s="349" t="str">
        <f>HYPERLINK(Table20[[#This Row],[Map Link]],Table20[[#This Row],[Map Text]])</f>
        <v>Open Map</v>
      </c>
      <c r="F2057" s="340" t="s">
        <v>397</v>
      </c>
      <c r="G2057" s="340" t="s">
        <v>169</v>
      </c>
      <c r="H2057" s="340">
        <v>50.849846999999997</v>
      </c>
      <c r="I2057" s="340">
        <v>-119.434549</v>
      </c>
      <c r="J2057" s="340" t="s">
        <v>1591</v>
      </c>
      <c r="K2057" s="340" t="s">
        <v>5039</v>
      </c>
      <c r="L2057" s="348" t="s">
        <v>103</v>
      </c>
      <c r="M2057" s="340"/>
      <c r="N2057" s="340"/>
      <c r="O2057" s="340"/>
    </row>
    <row r="2058" spans="2:15" x14ac:dyDescent="0.25">
      <c r="B2058" s="340">
        <v>17862</v>
      </c>
      <c r="C2058" s="340" t="s">
        <v>1023</v>
      </c>
      <c r="D2058" s="340" t="s">
        <v>1036</v>
      </c>
      <c r="E2058" s="349" t="str">
        <f>HYPERLINK(Table20[[#This Row],[Map Link]],Table20[[#This Row],[Map Text]])</f>
        <v>Open Map</v>
      </c>
      <c r="F2058" s="340" t="s">
        <v>139</v>
      </c>
      <c r="G2058" s="340" t="s">
        <v>101</v>
      </c>
      <c r="H2058" s="340">
        <v>49.016514999999998</v>
      </c>
      <c r="I2058" s="340">
        <v>-118.40113700000001</v>
      </c>
      <c r="J2058" s="340" t="s">
        <v>1591</v>
      </c>
      <c r="K2058" s="340" t="s">
        <v>5040</v>
      </c>
      <c r="L2058" s="348" t="s">
        <v>103</v>
      </c>
      <c r="M2058" s="340"/>
      <c r="N2058" s="340"/>
      <c r="O2058" s="340"/>
    </row>
    <row r="2059" spans="2:15" x14ac:dyDescent="0.25">
      <c r="B2059" s="340">
        <v>65670</v>
      </c>
      <c r="C2059" s="340" t="s">
        <v>5041</v>
      </c>
      <c r="D2059" s="340" t="s">
        <v>1590</v>
      </c>
      <c r="E2059" s="349" t="str">
        <f>HYPERLINK(Table20[[#This Row],[Map Link]],Table20[[#This Row],[Map Text]])</f>
        <v>Open Map</v>
      </c>
      <c r="F2059" s="340" t="s">
        <v>300</v>
      </c>
      <c r="G2059" s="340" t="s">
        <v>169</v>
      </c>
      <c r="H2059" s="340">
        <v>50.349845000000002</v>
      </c>
      <c r="I2059" s="340">
        <v>-119.317865</v>
      </c>
      <c r="J2059" s="340" t="s">
        <v>1591</v>
      </c>
      <c r="K2059" s="340" t="s">
        <v>5042</v>
      </c>
      <c r="L2059" s="348" t="s">
        <v>181</v>
      </c>
      <c r="M2059" s="340"/>
      <c r="N2059" s="340"/>
      <c r="O2059" s="340"/>
    </row>
    <row r="2060" spans="2:15" x14ac:dyDescent="0.25">
      <c r="B2060" s="340">
        <v>17983</v>
      </c>
      <c r="C2060" s="340" t="s">
        <v>298</v>
      </c>
      <c r="D2060" s="340" t="s">
        <v>1036</v>
      </c>
      <c r="E2060" s="349" t="str">
        <f>HYPERLINK(Table20[[#This Row],[Map Link]],Table20[[#This Row],[Map Text]])</f>
        <v>Open Map</v>
      </c>
      <c r="F2060" s="340" t="s">
        <v>284</v>
      </c>
      <c r="G2060" s="340" t="s">
        <v>169</v>
      </c>
      <c r="H2060" s="340">
        <v>50.049841999999998</v>
      </c>
      <c r="I2060" s="340">
        <v>-119.451196</v>
      </c>
      <c r="J2060" s="340" t="s">
        <v>1591</v>
      </c>
      <c r="K2060" s="340" t="s">
        <v>5043</v>
      </c>
      <c r="L2060" s="348" t="s">
        <v>103</v>
      </c>
      <c r="M2060" s="340"/>
      <c r="N2060" s="340"/>
      <c r="O2060" s="340"/>
    </row>
    <row r="2061" spans="2:15" x14ac:dyDescent="0.25">
      <c r="B2061" s="340">
        <v>17985</v>
      </c>
      <c r="C2061" s="340" t="s">
        <v>207</v>
      </c>
      <c r="D2061" s="340" t="s">
        <v>1036</v>
      </c>
      <c r="E2061" s="349" t="str">
        <f>HYPERLINK(Table20[[#This Row],[Map Link]],Table20[[#This Row],[Map Text]])</f>
        <v>Open Map</v>
      </c>
      <c r="F2061" s="340" t="s">
        <v>168</v>
      </c>
      <c r="G2061" s="340" t="s">
        <v>169</v>
      </c>
      <c r="H2061" s="340">
        <v>49.349837999999998</v>
      </c>
      <c r="I2061" s="340">
        <v>-119.567849</v>
      </c>
      <c r="J2061" s="340" t="s">
        <v>1591</v>
      </c>
      <c r="K2061" s="340" t="s">
        <v>5044</v>
      </c>
      <c r="L2061" s="348" t="s">
        <v>103</v>
      </c>
      <c r="M2061" s="340"/>
      <c r="N2061" s="340"/>
      <c r="O2061" s="340"/>
    </row>
    <row r="2062" spans="2:15" x14ac:dyDescent="0.25">
      <c r="B2062" s="340">
        <v>17986</v>
      </c>
      <c r="C2062" s="340" t="s">
        <v>5045</v>
      </c>
      <c r="D2062" s="340" t="s">
        <v>1036</v>
      </c>
      <c r="E2062" s="349" t="str">
        <f>HYPERLINK(Table20[[#This Row],[Map Link]],Table20[[#This Row],[Map Text]])</f>
        <v>Open Map</v>
      </c>
      <c r="F2062" s="340" t="s">
        <v>300</v>
      </c>
      <c r="G2062" s="340" t="s">
        <v>169</v>
      </c>
      <c r="H2062" s="340">
        <v>50.233178000000002</v>
      </c>
      <c r="I2062" s="340">
        <v>-119.351197</v>
      </c>
      <c r="J2062" s="340" t="s">
        <v>1591</v>
      </c>
      <c r="K2062" s="340" t="s">
        <v>5046</v>
      </c>
      <c r="L2062" s="348" t="s">
        <v>103</v>
      </c>
      <c r="M2062" s="340"/>
      <c r="N2062" s="340"/>
      <c r="O2062" s="340"/>
    </row>
    <row r="2063" spans="2:15" x14ac:dyDescent="0.25">
      <c r="B2063" s="340">
        <v>17989</v>
      </c>
      <c r="C2063" s="340" t="s">
        <v>290</v>
      </c>
      <c r="D2063" s="340" t="s">
        <v>1036</v>
      </c>
      <c r="E2063" s="349" t="str">
        <f>HYPERLINK(Table20[[#This Row],[Map Link]],Table20[[#This Row],[Map Text]])</f>
        <v>Open Map</v>
      </c>
      <c r="F2063" s="340" t="s">
        <v>284</v>
      </c>
      <c r="G2063" s="340" t="s">
        <v>169</v>
      </c>
      <c r="H2063" s="340">
        <v>49.816507000000001</v>
      </c>
      <c r="I2063" s="340">
        <v>-119.48452399999999</v>
      </c>
      <c r="J2063" s="340" t="s">
        <v>1591</v>
      </c>
      <c r="K2063" s="340" t="s">
        <v>5047</v>
      </c>
      <c r="L2063" s="348" t="s">
        <v>103</v>
      </c>
      <c r="M2063" s="340"/>
      <c r="N2063" s="340"/>
      <c r="O2063" s="340"/>
    </row>
    <row r="2064" spans="2:15" x14ac:dyDescent="0.25">
      <c r="B2064" s="340">
        <v>18620</v>
      </c>
      <c r="C2064" s="340" t="s">
        <v>208</v>
      </c>
      <c r="D2064" s="340" t="s">
        <v>1036</v>
      </c>
      <c r="E2064" s="349" t="str">
        <f>HYPERLINK(Table20[[#This Row],[Map Link]],Table20[[#This Row],[Map Text]])</f>
        <v>Open Map</v>
      </c>
      <c r="F2064" s="340" t="s">
        <v>168</v>
      </c>
      <c r="G2064" s="340" t="s">
        <v>169</v>
      </c>
      <c r="H2064" s="340">
        <v>49.266500999999998</v>
      </c>
      <c r="I2064" s="340">
        <v>-119.83452200000001</v>
      </c>
      <c r="J2064" s="340" t="s">
        <v>1591</v>
      </c>
      <c r="K2064" s="340" t="s">
        <v>5048</v>
      </c>
      <c r="L2064" s="348" t="s">
        <v>103</v>
      </c>
      <c r="M2064" s="340"/>
      <c r="N2064" s="340"/>
      <c r="O2064" s="340"/>
    </row>
    <row r="2065" spans="2:15" x14ac:dyDescent="0.25">
      <c r="B2065" s="340">
        <v>18667</v>
      </c>
      <c r="C2065" s="340" t="s">
        <v>172</v>
      </c>
      <c r="D2065" s="340" t="s">
        <v>2553</v>
      </c>
      <c r="E2065" s="349" t="str">
        <f>HYPERLINK(Table20[[#This Row],[Map Link]],Table20[[#This Row],[Map Text]])</f>
        <v>Open Map</v>
      </c>
      <c r="F2065" s="340" t="s">
        <v>168</v>
      </c>
      <c r="G2065" s="340" t="s">
        <v>169</v>
      </c>
      <c r="H2065" s="340">
        <v>49.182499999999997</v>
      </c>
      <c r="I2065" s="340">
        <v>-119.550833</v>
      </c>
      <c r="J2065" s="340" t="s">
        <v>1591</v>
      </c>
      <c r="K2065" s="340" t="s">
        <v>5049</v>
      </c>
      <c r="L2065" s="348" t="s">
        <v>103</v>
      </c>
      <c r="M2065" s="340"/>
      <c r="N2065" s="340"/>
      <c r="O2065" s="340"/>
    </row>
    <row r="2066" spans="2:15" x14ac:dyDescent="0.25">
      <c r="B2066" s="340">
        <v>65194</v>
      </c>
      <c r="C2066" s="340" t="s">
        <v>5050</v>
      </c>
      <c r="D2066" s="340" t="s">
        <v>1590</v>
      </c>
      <c r="E2066" s="349" t="str">
        <f>HYPERLINK(Table20[[#This Row],[Map Link]],Table20[[#This Row],[Map Text]])</f>
        <v>Open Map</v>
      </c>
      <c r="F2066" s="340" t="s">
        <v>168</v>
      </c>
      <c r="G2066" s="340" t="s">
        <v>169</v>
      </c>
      <c r="H2066" s="340">
        <v>49.599828000000002</v>
      </c>
      <c r="I2066" s="340">
        <v>-120.567888</v>
      </c>
      <c r="J2066" s="340" t="s">
        <v>1591</v>
      </c>
      <c r="K2066" s="340" t="s">
        <v>5051</v>
      </c>
      <c r="L2066" s="348" t="s">
        <v>181</v>
      </c>
      <c r="M2066" s="340"/>
      <c r="N2066" s="340"/>
      <c r="O2066" s="340"/>
    </row>
    <row r="2067" spans="2:15" x14ac:dyDescent="0.25">
      <c r="B2067" s="340">
        <v>18788</v>
      </c>
      <c r="C2067" s="340" t="s">
        <v>170</v>
      </c>
      <c r="D2067" s="340" t="s">
        <v>2553</v>
      </c>
      <c r="E2067" s="349" t="str">
        <f>HYPERLINK(Table20[[#This Row],[Map Link]],Table20[[#This Row],[Map Text]])</f>
        <v>Open Map</v>
      </c>
      <c r="F2067" s="340" t="s">
        <v>168</v>
      </c>
      <c r="G2067" s="340" t="s">
        <v>169</v>
      </c>
      <c r="H2067" s="340">
        <v>49.032499999999999</v>
      </c>
      <c r="I2067" s="340">
        <v>-119.468333</v>
      </c>
      <c r="J2067" s="340" t="s">
        <v>1591</v>
      </c>
      <c r="K2067" s="340" t="s">
        <v>5052</v>
      </c>
      <c r="L2067" s="348" t="s">
        <v>103</v>
      </c>
      <c r="M2067" s="340"/>
      <c r="N2067" s="340"/>
      <c r="O2067" s="340"/>
    </row>
    <row r="2068" spans="2:15" x14ac:dyDescent="0.25">
      <c r="B2068" s="340">
        <v>65660</v>
      </c>
      <c r="C2068" s="340" t="s">
        <v>5053</v>
      </c>
      <c r="D2068" s="340" t="s">
        <v>1590</v>
      </c>
      <c r="E2068" s="349" t="str">
        <f>HYPERLINK(Table20[[#This Row],[Map Link]],Table20[[#This Row],[Map Text]])</f>
        <v>Open Map</v>
      </c>
      <c r="F2068" s="340" t="s">
        <v>168</v>
      </c>
      <c r="G2068" s="340" t="s">
        <v>169</v>
      </c>
      <c r="H2068" s="340">
        <v>49.15</v>
      </c>
      <c r="I2068" s="340">
        <v>-119.5</v>
      </c>
      <c r="J2068" s="340" t="s">
        <v>1591</v>
      </c>
      <c r="K2068" s="340" t="s">
        <v>5054</v>
      </c>
      <c r="L2068" s="348" t="s">
        <v>181</v>
      </c>
      <c r="M2068" s="340"/>
      <c r="N2068" s="340"/>
      <c r="O2068" s="340"/>
    </row>
    <row r="2069" spans="2:15" x14ac:dyDescent="0.25">
      <c r="B2069" s="340">
        <v>65657</v>
      </c>
      <c r="C2069" s="340" t="s">
        <v>5055</v>
      </c>
      <c r="D2069" s="340" t="s">
        <v>1590</v>
      </c>
      <c r="E2069" s="349" t="str">
        <f>HYPERLINK(Table20[[#This Row],[Map Link]],Table20[[#This Row],[Map Text]])</f>
        <v>Open Map</v>
      </c>
      <c r="F2069" s="340" t="s">
        <v>168</v>
      </c>
      <c r="G2069" s="340" t="s">
        <v>169</v>
      </c>
      <c r="H2069" s="340">
        <v>49.066504999999999</v>
      </c>
      <c r="I2069" s="340">
        <v>-119.434505</v>
      </c>
      <c r="J2069" s="340" t="s">
        <v>1591</v>
      </c>
      <c r="K2069" s="340" t="s">
        <v>5056</v>
      </c>
      <c r="L2069" s="348" t="s">
        <v>181</v>
      </c>
      <c r="M2069" s="340"/>
      <c r="N2069" s="340"/>
      <c r="O2069" s="340"/>
    </row>
    <row r="2070" spans="2:15" x14ac:dyDescent="0.25">
      <c r="B2070" s="340">
        <v>65669</v>
      </c>
      <c r="C2070" s="340" t="s">
        <v>5057</v>
      </c>
      <c r="D2070" s="340" t="s">
        <v>1590</v>
      </c>
      <c r="E2070" s="349" t="str">
        <f>HYPERLINK(Table20[[#This Row],[Map Link]],Table20[[#This Row],[Map Text]])</f>
        <v>Open Map</v>
      </c>
      <c r="F2070" s="340" t="s">
        <v>300</v>
      </c>
      <c r="G2070" s="340" t="s">
        <v>169</v>
      </c>
      <c r="H2070" s="340">
        <v>50.399845999999997</v>
      </c>
      <c r="I2070" s="340">
        <v>-119.251198</v>
      </c>
      <c r="J2070" s="340" t="s">
        <v>1591</v>
      </c>
      <c r="K2070" s="340" t="s">
        <v>5058</v>
      </c>
      <c r="L2070" s="348" t="s">
        <v>181</v>
      </c>
      <c r="M2070" s="340"/>
      <c r="N2070" s="340"/>
      <c r="O2070" s="340"/>
    </row>
    <row r="2071" spans="2:15" x14ac:dyDescent="0.25">
      <c r="B2071" s="340">
        <v>15167</v>
      </c>
      <c r="C2071" s="340" t="s">
        <v>299</v>
      </c>
      <c r="D2071" s="340" t="s">
        <v>1036</v>
      </c>
      <c r="E2071" s="349" t="str">
        <f>HYPERLINK(Table20[[#This Row],[Map Link]],Table20[[#This Row],[Map Text]])</f>
        <v>Open Map</v>
      </c>
      <c r="F2071" s="340" t="s">
        <v>284</v>
      </c>
      <c r="G2071" s="340" t="s">
        <v>169</v>
      </c>
      <c r="H2071" s="340">
        <v>50.116509999999998</v>
      </c>
      <c r="I2071" s="340">
        <v>-119.367861</v>
      </c>
      <c r="J2071" s="340" t="s">
        <v>1591</v>
      </c>
      <c r="K2071" s="340" t="s">
        <v>5059</v>
      </c>
      <c r="L2071" s="348" t="s">
        <v>103</v>
      </c>
      <c r="M2071" s="340"/>
      <c r="N2071" s="340"/>
      <c r="O2071" s="340"/>
    </row>
    <row r="2072" spans="2:15" x14ac:dyDescent="0.25">
      <c r="B2072" s="340">
        <v>38383</v>
      </c>
      <c r="C2072" s="340" t="s">
        <v>5060</v>
      </c>
      <c r="D2072" s="340" t="s">
        <v>1597</v>
      </c>
      <c r="E2072" s="349" t="str">
        <f>HYPERLINK(Table20[[#This Row],[Map Link]],Table20[[#This Row],[Map Text]])</f>
        <v>Open Map</v>
      </c>
      <c r="F2072" s="340" t="s">
        <v>397</v>
      </c>
      <c r="G2072" s="340" t="s">
        <v>169</v>
      </c>
      <c r="H2072" s="340">
        <v>50.799849999999999</v>
      </c>
      <c r="I2072" s="340">
        <v>-119.167872</v>
      </c>
      <c r="J2072" s="340" t="s">
        <v>1591</v>
      </c>
      <c r="K2072" s="340" t="s">
        <v>5061</v>
      </c>
      <c r="L2072" s="348" t="s">
        <v>103</v>
      </c>
      <c r="M2072" s="340"/>
      <c r="N2072" s="340"/>
      <c r="O2072" s="340"/>
    </row>
    <row r="2073" spans="2:15" x14ac:dyDescent="0.25">
      <c r="B2073" s="340">
        <v>16138</v>
      </c>
      <c r="C2073" s="340" t="s">
        <v>5062</v>
      </c>
      <c r="D2073" s="340" t="s">
        <v>1597</v>
      </c>
      <c r="E2073" s="349" t="str">
        <f>HYPERLINK(Table20[[#This Row],[Map Link]],Table20[[#This Row],[Map Text]])</f>
        <v>Open Map</v>
      </c>
      <c r="F2073" s="340" t="s">
        <v>139</v>
      </c>
      <c r="G2073" s="340" t="s">
        <v>101</v>
      </c>
      <c r="H2073" s="340">
        <v>49.199852</v>
      </c>
      <c r="I2073" s="340">
        <v>-118.11779799999999</v>
      </c>
      <c r="J2073" s="340" t="s">
        <v>1591</v>
      </c>
      <c r="K2073" s="340" t="s">
        <v>5063</v>
      </c>
      <c r="L2073" s="348" t="s">
        <v>103</v>
      </c>
      <c r="M2073" s="340"/>
      <c r="N2073" s="340"/>
      <c r="O2073" s="340"/>
    </row>
    <row r="2074" spans="2:15" x14ac:dyDescent="0.25">
      <c r="B2074" s="340">
        <v>38679</v>
      </c>
      <c r="C2074" s="340" t="s">
        <v>285</v>
      </c>
      <c r="D2074" s="340" t="s">
        <v>1728</v>
      </c>
      <c r="E2074" s="349" t="str">
        <f>HYPERLINK(Table20[[#This Row],[Map Link]],Table20[[#This Row],[Map Text]])</f>
        <v>Open Map</v>
      </c>
      <c r="F2074" s="340" t="s">
        <v>284</v>
      </c>
      <c r="G2074" s="340" t="s">
        <v>169</v>
      </c>
      <c r="H2074" s="340">
        <v>49.773888999999997</v>
      </c>
      <c r="I2074" s="340">
        <v>-119.736389</v>
      </c>
      <c r="J2074" s="340" t="s">
        <v>1591</v>
      </c>
      <c r="K2074" s="340" t="s">
        <v>5064</v>
      </c>
      <c r="L2074" s="348" t="s">
        <v>103</v>
      </c>
      <c r="M2074" s="340"/>
      <c r="N2074" s="340"/>
      <c r="O2074" s="340"/>
    </row>
    <row r="2075" spans="2:15" x14ac:dyDescent="0.25">
      <c r="B2075" s="340">
        <v>38678</v>
      </c>
      <c r="C2075" s="340" t="s">
        <v>176</v>
      </c>
      <c r="D2075" s="340" t="s">
        <v>1780</v>
      </c>
      <c r="E2075" s="349" t="str">
        <f>HYPERLINK(Table20[[#This Row],[Map Link]],Table20[[#This Row],[Map Text]])</f>
        <v>Open Map</v>
      </c>
      <c r="F2075" s="340" t="s">
        <v>168</v>
      </c>
      <c r="G2075" s="340" t="s">
        <v>169</v>
      </c>
      <c r="H2075" s="340">
        <v>49.500833</v>
      </c>
      <c r="I2075" s="340">
        <v>-119.593889</v>
      </c>
      <c r="J2075" s="340" t="s">
        <v>1591</v>
      </c>
      <c r="K2075" s="340" t="s">
        <v>5065</v>
      </c>
      <c r="L2075" s="348" t="s">
        <v>103</v>
      </c>
      <c r="M2075" s="340"/>
      <c r="N2075" s="340"/>
      <c r="O2075" s="340"/>
    </row>
    <row r="2076" spans="2:15" x14ac:dyDescent="0.25">
      <c r="B2076" s="340">
        <v>65658</v>
      </c>
      <c r="C2076" s="340" t="s">
        <v>5066</v>
      </c>
      <c r="D2076" s="340" t="s">
        <v>1590</v>
      </c>
      <c r="E2076" s="349" t="str">
        <f>HYPERLINK(Table20[[#This Row],[Map Link]],Table20[[#This Row],[Map Text]])</f>
        <v>Open Map</v>
      </c>
      <c r="F2076" s="340" t="s">
        <v>168</v>
      </c>
      <c r="G2076" s="340" t="s">
        <v>169</v>
      </c>
      <c r="H2076" s="340">
        <v>49.499836999999999</v>
      </c>
      <c r="I2076" s="340">
        <v>-119.667856</v>
      </c>
      <c r="J2076" s="340" t="s">
        <v>1591</v>
      </c>
      <c r="K2076" s="340" t="s">
        <v>5067</v>
      </c>
      <c r="L2076" s="348" t="s">
        <v>181</v>
      </c>
      <c r="M2076" s="340"/>
      <c r="N2076" s="340"/>
      <c r="O2076" s="340"/>
    </row>
    <row r="2077" spans="2:15" x14ac:dyDescent="0.25">
      <c r="B2077" s="340">
        <v>60075</v>
      </c>
      <c r="C2077" s="340" t="s">
        <v>5068</v>
      </c>
      <c r="D2077" s="340" t="s">
        <v>1590</v>
      </c>
      <c r="E2077" s="349" t="str">
        <f>HYPERLINK(Table20[[#This Row],[Map Link]],Table20[[#This Row],[Map Text]])</f>
        <v>Open Map</v>
      </c>
      <c r="F2077" s="340" t="s">
        <v>168</v>
      </c>
      <c r="G2077" s="340" t="s">
        <v>169</v>
      </c>
      <c r="H2077" s="340">
        <v>49.480832999999997</v>
      </c>
      <c r="I2077" s="340">
        <v>-119.557222</v>
      </c>
      <c r="J2077" s="340" t="s">
        <v>1591</v>
      </c>
      <c r="K2077" s="340" t="s">
        <v>5069</v>
      </c>
      <c r="L2077" s="348" t="s">
        <v>181</v>
      </c>
      <c r="M2077" s="340"/>
      <c r="N2077" s="340"/>
      <c r="O2077" s="340"/>
    </row>
    <row r="2078" spans="2:15" x14ac:dyDescent="0.25">
      <c r="B2078" s="340">
        <v>65655</v>
      </c>
      <c r="C2078" s="340" t="s">
        <v>5070</v>
      </c>
      <c r="D2078" s="340" t="s">
        <v>1590</v>
      </c>
      <c r="E2078" s="349" t="str">
        <f>HYPERLINK(Table20[[#This Row],[Map Link]],Table20[[#This Row],[Map Text]])</f>
        <v>Open Map</v>
      </c>
      <c r="F2078" s="340" t="s">
        <v>168</v>
      </c>
      <c r="G2078" s="340" t="s">
        <v>169</v>
      </c>
      <c r="H2078" s="340">
        <v>49.566502999999997</v>
      </c>
      <c r="I2078" s="340">
        <v>-119.78452799999999</v>
      </c>
      <c r="J2078" s="340" t="s">
        <v>1591</v>
      </c>
      <c r="K2078" s="340" t="s">
        <v>5071</v>
      </c>
      <c r="L2078" s="348" t="s">
        <v>181</v>
      </c>
      <c r="M2078" s="340"/>
      <c r="N2078" s="340"/>
      <c r="O2078" s="340"/>
    </row>
    <row r="2079" spans="2:15" x14ac:dyDescent="0.25">
      <c r="B2079" s="340">
        <v>37686</v>
      </c>
      <c r="C2079" s="340" t="s">
        <v>5072</v>
      </c>
      <c r="D2079" s="340" t="s">
        <v>1036</v>
      </c>
      <c r="E2079" s="349" t="str">
        <f>HYPERLINK(Table20[[#This Row],[Map Link]],Table20[[#This Row],[Map Text]])</f>
        <v>Open Map</v>
      </c>
      <c r="F2079" s="340" t="s">
        <v>284</v>
      </c>
      <c r="G2079" s="340" t="s">
        <v>169</v>
      </c>
      <c r="H2079" s="340">
        <v>50.070250000000001</v>
      </c>
      <c r="I2079" s="340">
        <v>-119.44468999999999</v>
      </c>
      <c r="J2079" s="340" t="s">
        <v>1591</v>
      </c>
      <c r="K2079" s="340" t="s">
        <v>5073</v>
      </c>
      <c r="L2079" s="348" t="s">
        <v>103</v>
      </c>
      <c r="M2079" s="340"/>
      <c r="N2079" s="340"/>
      <c r="O2079" s="340"/>
    </row>
    <row r="2080" spans="2:15" x14ac:dyDescent="0.25">
      <c r="B2080" s="340">
        <v>17736</v>
      </c>
      <c r="C2080" s="340" t="s">
        <v>5074</v>
      </c>
      <c r="D2080" s="340" t="s">
        <v>1036</v>
      </c>
      <c r="E2080" s="349" t="str">
        <f>HYPERLINK(Table20[[#This Row],[Map Link]],Table20[[#This Row],[Map Text]])</f>
        <v>Open Map</v>
      </c>
      <c r="F2080" s="340" t="s">
        <v>168</v>
      </c>
      <c r="G2080" s="340" t="s">
        <v>169</v>
      </c>
      <c r="H2080" s="340">
        <v>49.533172</v>
      </c>
      <c r="I2080" s="340">
        <v>-119.567853</v>
      </c>
      <c r="J2080" s="340" t="s">
        <v>1591</v>
      </c>
      <c r="K2080" s="340" t="s">
        <v>5075</v>
      </c>
      <c r="L2080" s="348" t="s">
        <v>103</v>
      </c>
      <c r="M2080" s="340"/>
      <c r="N2080" s="340"/>
      <c r="O2080" s="340"/>
    </row>
    <row r="2081" spans="2:15" x14ac:dyDescent="0.25">
      <c r="B2081" s="340">
        <v>16216</v>
      </c>
      <c r="C2081" s="340" t="s">
        <v>5076</v>
      </c>
      <c r="D2081" s="340" t="s">
        <v>1036</v>
      </c>
      <c r="E2081" s="349" t="str">
        <f>HYPERLINK(Table20[[#This Row],[Map Link]],Table20[[#This Row],[Map Text]])</f>
        <v>Open Map</v>
      </c>
      <c r="F2081" s="340" t="s">
        <v>168</v>
      </c>
      <c r="G2081" s="340" t="s">
        <v>169</v>
      </c>
      <c r="H2081" s="340">
        <v>49.583171</v>
      </c>
      <c r="I2081" s="340">
        <v>-119.70119200000001</v>
      </c>
      <c r="J2081" s="340" t="s">
        <v>1591</v>
      </c>
      <c r="K2081" s="340" t="s">
        <v>5077</v>
      </c>
      <c r="L2081" s="348" t="s">
        <v>103</v>
      </c>
      <c r="M2081" s="340"/>
      <c r="N2081" s="340"/>
      <c r="O2081" s="340"/>
    </row>
    <row r="2082" spans="2:15" x14ac:dyDescent="0.25">
      <c r="B2082" s="340">
        <v>65652</v>
      </c>
      <c r="C2082" s="340" t="s">
        <v>5078</v>
      </c>
      <c r="D2082" s="340" t="s">
        <v>1590</v>
      </c>
      <c r="E2082" s="349" t="str">
        <f>HYPERLINK(Table20[[#This Row],[Map Link]],Table20[[#This Row],[Map Text]])</f>
        <v>Open Map</v>
      </c>
      <c r="F2082" s="340" t="s">
        <v>300</v>
      </c>
      <c r="G2082" s="340" t="s">
        <v>169</v>
      </c>
      <c r="H2082" s="340">
        <v>50.249844000000003</v>
      </c>
      <c r="I2082" s="340">
        <v>-119.33453</v>
      </c>
      <c r="J2082" s="340" t="s">
        <v>1591</v>
      </c>
      <c r="K2082" s="340" t="s">
        <v>5079</v>
      </c>
      <c r="L2082" s="348" t="s">
        <v>181</v>
      </c>
      <c r="M2082" s="340"/>
      <c r="N2082" s="340"/>
      <c r="O2082" s="340"/>
    </row>
    <row r="2083" spans="2:15" x14ac:dyDescent="0.25">
      <c r="B2083" s="340">
        <v>30980</v>
      </c>
      <c r="C2083" s="340" t="s">
        <v>209</v>
      </c>
      <c r="D2083" s="340" t="s">
        <v>2553</v>
      </c>
      <c r="E2083" s="349" t="str">
        <f>HYPERLINK(Table20[[#This Row],[Map Link]],Table20[[#This Row],[Map Text]])</f>
        <v>Open Map</v>
      </c>
      <c r="F2083" s="340" t="s">
        <v>168</v>
      </c>
      <c r="G2083" s="340" t="s">
        <v>169</v>
      </c>
      <c r="H2083" s="340">
        <v>49.460278000000002</v>
      </c>
      <c r="I2083" s="340">
        <v>-120.507778</v>
      </c>
      <c r="J2083" s="340" t="s">
        <v>1591</v>
      </c>
      <c r="K2083" s="340" t="s">
        <v>5080</v>
      </c>
      <c r="L2083" s="348" t="s">
        <v>103</v>
      </c>
      <c r="M2083" s="340"/>
      <c r="N2083" s="340"/>
      <c r="O2083" s="340"/>
    </row>
    <row r="2084" spans="2:15" x14ac:dyDescent="0.25">
      <c r="B2084" s="340">
        <v>65576</v>
      </c>
      <c r="C2084" s="340" t="s">
        <v>5081</v>
      </c>
      <c r="D2084" s="340" t="s">
        <v>1590</v>
      </c>
      <c r="E2084" s="349" t="str">
        <f>HYPERLINK(Table20[[#This Row],[Map Link]],Table20[[#This Row],[Map Text]])</f>
        <v>Open Map</v>
      </c>
      <c r="F2084" s="340" t="s">
        <v>397</v>
      </c>
      <c r="G2084" s="340" t="s">
        <v>169</v>
      </c>
      <c r="H2084" s="340">
        <v>50.883178999999998</v>
      </c>
      <c r="I2084" s="340">
        <v>-119.58455499999999</v>
      </c>
      <c r="J2084" s="340" t="s">
        <v>1591</v>
      </c>
      <c r="K2084" s="340" t="s">
        <v>5082</v>
      </c>
      <c r="L2084" s="348" t="s">
        <v>181</v>
      </c>
      <c r="M2084" s="340"/>
      <c r="N2084" s="340"/>
      <c r="O2084" s="340"/>
    </row>
    <row r="2085" spans="2:15" x14ac:dyDescent="0.25">
      <c r="B2085" s="340">
        <v>39931</v>
      </c>
      <c r="C2085" s="340" t="s">
        <v>404</v>
      </c>
      <c r="D2085" s="340" t="s">
        <v>1036</v>
      </c>
      <c r="E2085" s="349" t="str">
        <f>HYPERLINK(Table20[[#This Row],[Map Link]],Table20[[#This Row],[Map Text]])</f>
        <v>Open Map</v>
      </c>
      <c r="F2085" s="340" t="s">
        <v>397</v>
      </c>
      <c r="G2085" s="340" t="s">
        <v>169</v>
      </c>
      <c r="H2085" s="340">
        <v>50.654015000000001</v>
      </c>
      <c r="I2085" s="340">
        <v>-119.20120300000001</v>
      </c>
      <c r="J2085" s="340" t="s">
        <v>1591</v>
      </c>
      <c r="K2085" s="340" t="s">
        <v>5083</v>
      </c>
      <c r="L2085" s="348" t="s">
        <v>103</v>
      </c>
      <c r="M2085" s="340"/>
      <c r="N2085" s="340"/>
      <c r="O2085" s="340"/>
    </row>
    <row r="2086" spans="2:15" x14ac:dyDescent="0.25">
      <c r="B2086" s="340">
        <v>65551</v>
      </c>
      <c r="C2086" s="340" t="s">
        <v>5084</v>
      </c>
      <c r="D2086" s="340" t="s">
        <v>1590</v>
      </c>
      <c r="E2086" s="349" t="str">
        <f>HYPERLINK(Table20[[#This Row],[Map Link]],Table20[[#This Row],[Map Text]])</f>
        <v>Open Map</v>
      </c>
      <c r="F2086" s="340" t="s">
        <v>168</v>
      </c>
      <c r="G2086" s="340" t="s">
        <v>169</v>
      </c>
      <c r="H2086" s="340">
        <v>49.133167</v>
      </c>
      <c r="I2086" s="340">
        <v>-119.834519</v>
      </c>
      <c r="J2086" s="340" t="s">
        <v>1591</v>
      </c>
      <c r="K2086" s="340" t="s">
        <v>5085</v>
      </c>
      <c r="L2086" s="348" t="s">
        <v>181</v>
      </c>
      <c r="M2086" s="340"/>
      <c r="N2086" s="340"/>
      <c r="O2086" s="340"/>
    </row>
    <row r="2087" spans="2:15" x14ac:dyDescent="0.25">
      <c r="B2087" s="340">
        <v>19037</v>
      </c>
      <c r="C2087" s="340" t="s">
        <v>957</v>
      </c>
      <c r="D2087" s="340" t="s">
        <v>1597</v>
      </c>
      <c r="E2087" s="349" t="str">
        <f>HYPERLINK(Table20[[#This Row],[Map Link]],Table20[[#This Row],[Map Text]])</f>
        <v>Open Map</v>
      </c>
      <c r="F2087" s="340" t="s">
        <v>139</v>
      </c>
      <c r="G2087" s="340" t="s">
        <v>101</v>
      </c>
      <c r="H2087" s="340">
        <v>49.233333000000002</v>
      </c>
      <c r="I2087" s="340">
        <v>-119.016667</v>
      </c>
      <c r="J2087" s="340" t="s">
        <v>1591</v>
      </c>
      <c r="K2087" s="340" t="s">
        <v>5086</v>
      </c>
      <c r="L2087" s="348" t="s">
        <v>103</v>
      </c>
      <c r="M2087" s="340"/>
      <c r="N2087" s="340"/>
      <c r="O2087" s="340"/>
    </row>
    <row r="2088" spans="2:15" x14ac:dyDescent="0.25">
      <c r="B2088" s="340">
        <v>20820</v>
      </c>
      <c r="C2088" s="340" t="s">
        <v>166</v>
      </c>
      <c r="D2088" s="340" t="s">
        <v>1036</v>
      </c>
      <c r="E2088" s="349" t="str">
        <f>HYPERLINK(Table20[[#This Row],[Map Link]],Table20[[#This Row],[Map Text]])</f>
        <v>Open Map</v>
      </c>
      <c r="F2088" s="340" t="s">
        <v>139</v>
      </c>
      <c r="G2088" s="340" t="s">
        <v>101</v>
      </c>
      <c r="H2088" s="340">
        <v>49.049841999999998</v>
      </c>
      <c r="I2088" s="340">
        <v>-119.00115700000001</v>
      </c>
      <c r="J2088" s="340" t="s">
        <v>1591</v>
      </c>
      <c r="K2088" s="340" t="s">
        <v>5087</v>
      </c>
      <c r="L2088" s="348" t="s">
        <v>103</v>
      </c>
      <c r="M2088" s="340"/>
      <c r="N2088" s="340"/>
      <c r="O2088" s="340"/>
    </row>
    <row r="2089" spans="2:15" x14ac:dyDescent="0.25">
      <c r="B2089" s="340">
        <v>22823</v>
      </c>
      <c r="C2089" s="340" t="s">
        <v>293</v>
      </c>
      <c r="D2089" s="340" t="s">
        <v>1036</v>
      </c>
      <c r="E2089" s="349" t="str">
        <f>HYPERLINK(Table20[[#This Row],[Map Link]],Table20[[#This Row],[Map Text]])</f>
        <v>Open Map</v>
      </c>
      <c r="F2089" s="340" t="s">
        <v>284</v>
      </c>
      <c r="G2089" s="340" t="s">
        <v>169</v>
      </c>
      <c r="H2089" s="340">
        <v>49.899842</v>
      </c>
      <c r="I2089" s="340">
        <v>-119.384523</v>
      </c>
      <c r="J2089" s="340" t="s">
        <v>1591</v>
      </c>
      <c r="K2089" s="340" t="s">
        <v>5088</v>
      </c>
      <c r="L2089" s="348" t="s">
        <v>103</v>
      </c>
      <c r="M2089" s="340"/>
      <c r="N2089" s="340"/>
      <c r="O2089" s="340"/>
    </row>
    <row r="2090" spans="2:15" x14ac:dyDescent="0.25">
      <c r="B2090" s="340">
        <v>34991</v>
      </c>
      <c r="C2090" s="340" t="s">
        <v>410</v>
      </c>
      <c r="D2090" s="340" t="s">
        <v>1780</v>
      </c>
      <c r="E2090" s="349" t="str">
        <f>HYPERLINK(Table20[[#This Row],[Map Link]],Table20[[#This Row],[Map Text]])</f>
        <v>Open Map</v>
      </c>
      <c r="F2090" s="340" t="s">
        <v>397</v>
      </c>
      <c r="G2090" s="340" t="s">
        <v>169</v>
      </c>
      <c r="H2090" s="340">
        <v>50.701388999999999</v>
      </c>
      <c r="I2090" s="340">
        <v>-119.27805600000001</v>
      </c>
      <c r="J2090" s="340" t="s">
        <v>1591</v>
      </c>
      <c r="K2090" s="340" t="s">
        <v>5089</v>
      </c>
      <c r="L2090" s="348" t="s">
        <v>103</v>
      </c>
      <c r="M2090" s="340"/>
      <c r="N2090" s="340"/>
      <c r="O2090" s="340"/>
    </row>
    <row r="2091" spans="2:15" x14ac:dyDescent="0.25">
      <c r="B2091" s="340">
        <v>34992</v>
      </c>
      <c r="C2091" s="340" t="s">
        <v>410</v>
      </c>
      <c r="D2091" s="340" t="s">
        <v>1036</v>
      </c>
      <c r="E2091" s="349" t="str">
        <f>HYPERLINK(Table20[[#This Row],[Map Link]],Table20[[#This Row],[Map Text]])</f>
        <v>Open Map</v>
      </c>
      <c r="F2091" s="340" t="s">
        <v>397</v>
      </c>
      <c r="G2091" s="340" t="s">
        <v>169</v>
      </c>
      <c r="H2091" s="340">
        <v>50.699848000000003</v>
      </c>
      <c r="I2091" s="340">
        <v>-119.26787299999999</v>
      </c>
      <c r="J2091" s="340" t="s">
        <v>1591</v>
      </c>
      <c r="K2091" s="340" t="s">
        <v>5090</v>
      </c>
      <c r="L2091" s="348" t="s">
        <v>103</v>
      </c>
      <c r="M2091" s="340"/>
      <c r="N2091" s="340"/>
      <c r="O2091" s="340"/>
    </row>
    <row r="2092" spans="2:15" x14ac:dyDescent="0.25">
      <c r="B2092" s="340">
        <v>65076</v>
      </c>
      <c r="C2092" s="340" t="s">
        <v>5091</v>
      </c>
      <c r="D2092" s="340" t="s">
        <v>1590</v>
      </c>
      <c r="E2092" s="349" t="str">
        <f>HYPERLINK(Table20[[#This Row],[Map Link]],Table20[[#This Row],[Map Text]])</f>
        <v>Open Map</v>
      </c>
      <c r="F2092" s="340" t="s">
        <v>397</v>
      </c>
      <c r="G2092" s="340" t="s">
        <v>169</v>
      </c>
      <c r="H2092" s="340">
        <v>50.499845999999998</v>
      </c>
      <c r="I2092" s="340">
        <v>-119.317869</v>
      </c>
      <c r="J2092" s="340" t="s">
        <v>1591</v>
      </c>
      <c r="K2092" s="340" t="s">
        <v>5092</v>
      </c>
      <c r="L2092" s="348" t="s">
        <v>181</v>
      </c>
      <c r="M2092" s="340"/>
      <c r="N2092" s="340"/>
      <c r="O2092" s="340"/>
    </row>
    <row r="2093" spans="2:15" x14ac:dyDescent="0.25">
      <c r="B2093" s="340">
        <v>38421</v>
      </c>
      <c r="C2093" s="340" t="s">
        <v>454</v>
      </c>
      <c r="D2093" s="340" t="s">
        <v>1036</v>
      </c>
      <c r="E2093" s="349" t="str">
        <f>HYPERLINK(Table20[[#This Row],[Map Link]],Table20[[#This Row],[Map Text]])</f>
        <v>Open Map</v>
      </c>
      <c r="F2093" s="340" t="s">
        <v>397</v>
      </c>
      <c r="G2093" s="340" t="s">
        <v>169</v>
      </c>
      <c r="H2093" s="340">
        <v>50.899847000000001</v>
      </c>
      <c r="I2093" s="340">
        <v>-119.451217</v>
      </c>
      <c r="J2093" s="340" t="s">
        <v>1591</v>
      </c>
      <c r="K2093" s="340" t="s">
        <v>5093</v>
      </c>
      <c r="L2093" s="348" t="s">
        <v>103</v>
      </c>
      <c r="M2093" s="340"/>
      <c r="N2093" s="340"/>
      <c r="O2093" s="340"/>
    </row>
    <row r="2094" spans="2:15" x14ac:dyDescent="0.25">
      <c r="B2094" s="340">
        <v>65579</v>
      </c>
      <c r="C2094" s="340" t="s">
        <v>5094</v>
      </c>
      <c r="D2094" s="340" t="s">
        <v>1590</v>
      </c>
      <c r="E2094" s="349" t="str">
        <f>HYPERLINK(Table20[[#This Row],[Map Link]],Table20[[#This Row],[Map Text]])</f>
        <v>Open Map</v>
      </c>
      <c r="F2094" s="340" t="s">
        <v>397</v>
      </c>
      <c r="G2094" s="340" t="s">
        <v>169</v>
      </c>
      <c r="H2094" s="340">
        <v>50.916513999999999</v>
      </c>
      <c r="I2094" s="340">
        <v>-119.48455199999999</v>
      </c>
      <c r="J2094" s="340" t="s">
        <v>1591</v>
      </c>
      <c r="K2094" s="340" t="s">
        <v>5095</v>
      </c>
      <c r="L2094" s="348" t="s">
        <v>181</v>
      </c>
      <c r="M2094" s="340"/>
      <c r="N2094" s="340"/>
      <c r="O2094" s="340"/>
    </row>
    <row r="2095" spans="2:15" x14ac:dyDescent="0.25">
      <c r="B2095" s="340">
        <v>15296</v>
      </c>
      <c r="C2095" s="340" t="s">
        <v>428</v>
      </c>
      <c r="D2095" s="340" t="s">
        <v>1036</v>
      </c>
      <c r="E2095" s="349" t="str">
        <f>HYPERLINK(Table20[[#This Row],[Map Link]],Table20[[#This Row],[Map Text]])</f>
        <v>Open Map</v>
      </c>
      <c r="F2095" s="340" t="s">
        <v>397</v>
      </c>
      <c r="G2095" s="340" t="s">
        <v>169</v>
      </c>
      <c r="H2095" s="340">
        <v>51.233187999999998</v>
      </c>
      <c r="I2095" s="340">
        <v>-118.95120900000001</v>
      </c>
      <c r="J2095" s="340" t="s">
        <v>1591</v>
      </c>
      <c r="K2095" s="340" t="s">
        <v>5096</v>
      </c>
      <c r="L2095" s="348" t="s">
        <v>103</v>
      </c>
      <c r="M2095" s="340"/>
      <c r="N2095" s="340"/>
      <c r="O2095" s="340"/>
    </row>
    <row r="2096" spans="2:15" x14ac:dyDescent="0.25">
      <c r="B2096" s="340">
        <v>16296</v>
      </c>
      <c r="C2096" s="340" t="s">
        <v>5097</v>
      </c>
      <c r="D2096" s="340" t="s">
        <v>1597</v>
      </c>
      <c r="E2096" s="349" t="str">
        <f>HYPERLINK(Table20[[#This Row],[Map Link]],Table20[[#This Row],[Map Text]])</f>
        <v>Open Map</v>
      </c>
      <c r="F2096" s="340" t="s">
        <v>168</v>
      </c>
      <c r="G2096" s="340" t="s">
        <v>169</v>
      </c>
      <c r="H2096" s="340">
        <v>49.516503</v>
      </c>
      <c r="I2096" s="340">
        <v>-119.801194</v>
      </c>
      <c r="J2096" s="340" t="s">
        <v>1591</v>
      </c>
      <c r="K2096" s="340" t="s">
        <v>5098</v>
      </c>
      <c r="L2096" s="348" t="s">
        <v>103</v>
      </c>
      <c r="M2096" s="340"/>
      <c r="N2096" s="340"/>
      <c r="O2096" s="340"/>
    </row>
    <row r="2097" spans="2:15" x14ac:dyDescent="0.25">
      <c r="B2097" s="340">
        <v>19475</v>
      </c>
      <c r="C2097" s="340" t="s">
        <v>304</v>
      </c>
      <c r="D2097" s="340" t="s">
        <v>1597</v>
      </c>
      <c r="E2097" s="349" t="str">
        <f>HYPERLINK(Table20[[#This Row],[Map Link]],Table20[[#This Row],[Map Text]])</f>
        <v>Open Map</v>
      </c>
      <c r="F2097" s="340" t="s">
        <v>300</v>
      </c>
      <c r="G2097" s="340" t="s">
        <v>169</v>
      </c>
      <c r="H2097" s="340">
        <v>50.293332999999997</v>
      </c>
      <c r="I2097" s="340">
        <v>-118.819722</v>
      </c>
      <c r="J2097" s="340" t="s">
        <v>1591</v>
      </c>
      <c r="K2097" s="340" t="s">
        <v>5099</v>
      </c>
      <c r="L2097" s="348" t="s">
        <v>103</v>
      </c>
      <c r="M2097" s="340"/>
      <c r="N2097" s="340"/>
      <c r="O2097" s="340"/>
    </row>
    <row r="2098" spans="2:15" x14ac:dyDescent="0.25">
      <c r="B2098" s="340">
        <v>19504</v>
      </c>
      <c r="C2098" s="340" t="s">
        <v>409</v>
      </c>
      <c r="D2098" s="340" t="s">
        <v>1728</v>
      </c>
      <c r="E2098" s="349" t="str">
        <f>HYPERLINK(Table20[[#This Row],[Map Link]],Table20[[#This Row],[Map Text]])</f>
        <v>Open Map</v>
      </c>
      <c r="F2098" s="340" t="s">
        <v>397</v>
      </c>
      <c r="G2098" s="340" t="s">
        <v>169</v>
      </c>
      <c r="H2098" s="340">
        <v>50.836111000000002</v>
      </c>
      <c r="I2098" s="340">
        <v>-118.98</v>
      </c>
      <c r="J2098" s="340" t="s">
        <v>1591</v>
      </c>
      <c r="K2098" s="340" t="s">
        <v>5100</v>
      </c>
      <c r="L2098" s="348" t="s">
        <v>103</v>
      </c>
      <c r="M2098" s="340"/>
      <c r="N2098" s="340"/>
      <c r="O2098" s="340"/>
    </row>
    <row r="2099" spans="2:15" x14ac:dyDescent="0.25">
      <c r="B2099" s="340">
        <v>65075</v>
      </c>
      <c r="C2099" s="340" t="s">
        <v>5101</v>
      </c>
      <c r="D2099" s="340" t="s">
        <v>1590</v>
      </c>
      <c r="E2099" s="349" t="str">
        <f>HYPERLINK(Table20[[#This Row],[Map Link]],Table20[[#This Row],[Map Text]])</f>
        <v>Open Map</v>
      </c>
      <c r="F2099" s="340" t="s">
        <v>397</v>
      </c>
      <c r="G2099" s="340" t="s">
        <v>169</v>
      </c>
      <c r="H2099" s="340">
        <v>50.816518000000002</v>
      </c>
      <c r="I2099" s="340">
        <v>-119.0012</v>
      </c>
      <c r="J2099" s="340" t="s">
        <v>1591</v>
      </c>
      <c r="K2099" s="340" t="s">
        <v>5102</v>
      </c>
      <c r="L2099" s="348" t="s">
        <v>181</v>
      </c>
      <c r="M2099" s="340"/>
      <c r="N2099" s="340"/>
      <c r="O2099" s="340"/>
    </row>
    <row r="2100" spans="2:15" x14ac:dyDescent="0.25">
      <c r="B2100" s="340">
        <v>20437</v>
      </c>
      <c r="C2100" s="340" t="s">
        <v>219</v>
      </c>
      <c r="D2100" s="340" t="s">
        <v>1597</v>
      </c>
      <c r="E2100" s="349" t="str">
        <f>HYPERLINK(Table20[[#This Row],[Map Link]],Table20[[#This Row],[Map Text]])</f>
        <v>Open Map</v>
      </c>
      <c r="F2100" s="340" t="s">
        <v>397</v>
      </c>
      <c r="G2100" s="340" t="s">
        <v>169</v>
      </c>
      <c r="H2100" s="340">
        <v>50.599845999999999</v>
      </c>
      <c r="I2100" s="340">
        <v>-119.367873</v>
      </c>
      <c r="J2100" s="340" t="s">
        <v>1591</v>
      </c>
      <c r="K2100" s="340" t="s">
        <v>5103</v>
      </c>
      <c r="L2100" s="348" t="s">
        <v>103</v>
      </c>
      <c r="M2100" s="340"/>
      <c r="N2100" s="340"/>
      <c r="O2100" s="340"/>
    </row>
    <row r="2101" spans="2:15" x14ac:dyDescent="0.25">
      <c r="B2101" s="340">
        <v>21446</v>
      </c>
      <c r="C2101" s="340" t="s">
        <v>406</v>
      </c>
      <c r="D2101" s="340" t="s">
        <v>1036</v>
      </c>
      <c r="E2101" s="349" t="str">
        <f>HYPERLINK(Table20[[#This Row],[Map Link]],Table20[[#This Row],[Map Text]])</f>
        <v>Open Map</v>
      </c>
      <c r="F2101" s="340" t="s">
        <v>397</v>
      </c>
      <c r="G2101" s="340" t="s">
        <v>169</v>
      </c>
      <c r="H2101" s="340">
        <v>50.766517999999998</v>
      </c>
      <c r="I2101" s="340">
        <v>-119.017866</v>
      </c>
      <c r="J2101" s="340" t="s">
        <v>1591</v>
      </c>
      <c r="K2101" s="340" t="s">
        <v>5104</v>
      </c>
      <c r="L2101" s="348" t="s">
        <v>103</v>
      </c>
      <c r="M2101" s="340"/>
      <c r="N2101" s="340"/>
      <c r="O2101" s="340"/>
    </row>
    <row r="2102" spans="2:15" x14ac:dyDescent="0.25">
      <c r="B2102" s="340">
        <v>65555</v>
      </c>
      <c r="C2102" s="340" t="s">
        <v>5105</v>
      </c>
      <c r="D2102" s="340" t="s">
        <v>1590</v>
      </c>
      <c r="E2102" s="349" t="str">
        <f>HYPERLINK(Table20[[#This Row],[Map Link]],Table20[[#This Row],[Map Text]])</f>
        <v>Open Map</v>
      </c>
      <c r="F2102" s="340" t="s">
        <v>168</v>
      </c>
      <c r="G2102" s="340" t="s">
        <v>169</v>
      </c>
      <c r="H2102" s="340">
        <v>49.033168000000003</v>
      </c>
      <c r="I2102" s="340">
        <v>-119.71784599999999</v>
      </c>
      <c r="J2102" s="340" t="s">
        <v>1591</v>
      </c>
      <c r="K2102" s="340" t="s">
        <v>5106</v>
      </c>
      <c r="L2102" s="348" t="s">
        <v>181</v>
      </c>
      <c r="M2102" s="340"/>
      <c r="N2102" s="340"/>
      <c r="O2102" s="340"/>
    </row>
    <row r="2103" spans="2:15" x14ac:dyDescent="0.25">
      <c r="B2103" s="340">
        <v>65554</v>
      </c>
      <c r="C2103" s="340" t="s">
        <v>5107</v>
      </c>
      <c r="D2103" s="340" t="s">
        <v>1590</v>
      </c>
      <c r="E2103" s="349" t="str">
        <f>HYPERLINK(Table20[[#This Row],[Map Link]],Table20[[#This Row],[Map Text]])</f>
        <v>Open Map</v>
      </c>
      <c r="F2103" s="340" t="s">
        <v>168</v>
      </c>
      <c r="G2103" s="340" t="s">
        <v>169</v>
      </c>
      <c r="H2103" s="340">
        <v>49.033168000000003</v>
      </c>
      <c r="I2103" s="340">
        <v>-119.71784599999999</v>
      </c>
      <c r="J2103" s="340" t="s">
        <v>1591</v>
      </c>
      <c r="K2103" s="340" t="s">
        <v>5108</v>
      </c>
      <c r="L2103" s="348" t="s">
        <v>181</v>
      </c>
      <c r="M2103" s="340"/>
      <c r="N2103" s="340"/>
      <c r="O2103" s="340"/>
    </row>
    <row r="2104" spans="2:15" x14ac:dyDescent="0.25">
      <c r="B2104" s="340">
        <v>22267</v>
      </c>
      <c r="C2104" s="340" t="s">
        <v>424</v>
      </c>
      <c r="D2104" s="340" t="s">
        <v>1036</v>
      </c>
      <c r="E2104" s="349" t="str">
        <f>HYPERLINK(Table20[[#This Row],[Map Link]],Table20[[#This Row],[Map Text]])</f>
        <v>Open Map</v>
      </c>
      <c r="F2104" s="340" t="s">
        <v>397</v>
      </c>
      <c r="G2104" s="340" t="s">
        <v>169</v>
      </c>
      <c r="H2104" s="340">
        <v>50.866518999999997</v>
      </c>
      <c r="I2104" s="340">
        <v>-118.9512</v>
      </c>
      <c r="J2104" s="340" t="s">
        <v>1591</v>
      </c>
      <c r="K2104" s="340" t="s">
        <v>5109</v>
      </c>
      <c r="L2104" s="348" t="s">
        <v>103</v>
      </c>
      <c r="M2104" s="340"/>
      <c r="N2104" s="340"/>
      <c r="O2104" s="340"/>
    </row>
    <row r="2105" spans="2:15" x14ac:dyDescent="0.25">
      <c r="B2105" s="340">
        <v>20639</v>
      </c>
      <c r="C2105" s="340" t="s">
        <v>453</v>
      </c>
      <c r="D2105" s="340" t="s">
        <v>1036</v>
      </c>
      <c r="E2105" s="349" t="str">
        <f>HYPERLINK(Table20[[#This Row],[Map Link]],Table20[[#This Row],[Map Text]])</f>
        <v>Open Map</v>
      </c>
      <c r="F2105" s="340" t="s">
        <v>397</v>
      </c>
      <c r="G2105" s="340" t="s">
        <v>169</v>
      </c>
      <c r="H2105" s="340">
        <v>50.876944000000002</v>
      </c>
      <c r="I2105" s="340">
        <v>-119.466944</v>
      </c>
      <c r="J2105" s="340" t="s">
        <v>1591</v>
      </c>
      <c r="K2105" s="340" t="s">
        <v>5110</v>
      </c>
      <c r="L2105" s="348" t="s">
        <v>103</v>
      </c>
      <c r="M2105" s="340"/>
      <c r="N2105" s="340"/>
      <c r="O2105" s="340"/>
    </row>
    <row r="2106" spans="2:15" x14ac:dyDescent="0.25">
      <c r="B2106" s="340">
        <v>20652</v>
      </c>
      <c r="C2106" s="340" t="s">
        <v>5111</v>
      </c>
      <c r="D2106" s="340" t="s">
        <v>1036</v>
      </c>
      <c r="E2106" s="349" t="str">
        <f>HYPERLINK(Table20[[#This Row],[Map Link]],Table20[[#This Row],[Map Text]])</f>
        <v>Open Map</v>
      </c>
      <c r="F2106" s="340" t="s">
        <v>397</v>
      </c>
      <c r="G2106" s="340" t="s">
        <v>169</v>
      </c>
      <c r="H2106" s="340">
        <v>50.699848000000003</v>
      </c>
      <c r="I2106" s="340">
        <v>-119.217871</v>
      </c>
      <c r="J2106" s="340" t="s">
        <v>1591</v>
      </c>
      <c r="K2106" s="340" t="s">
        <v>5112</v>
      </c>
      <c r="L2106" s="348" t="s">
        <v>103</v>
      </c>
      <c r="M2106" s="340"/>
      <c r="N2106" s="340"/>
      <c r="O2106" s="340"/>
    </row>
    <row r="2107" spans="2:15" x14ac:dyDescent="0.25">
      <c r="B2107" s="340">
        <v>20754</v>
      </c>
      <c r="C2107" s="340" t="s">
        <v>5113</v>
      </c>
      <c r="D2107" s="340" t="s">
        <v>1728</v>
      </c>
      <c r="E2107" s="349" t="str">
        <f>HYPERLINK(Table20[[#This Row],[Map Link]],Table20[[#This Row],[Map Text]])</f>
        <v>Open Map</v>
      </c>
      <c r="F2107" s="340" t="s">
        <v>300</v>
      </c>
      <c r="G2107" s="340" t="s">
        <v>169</v>
      </c>
      <c r="H2107" s="340">
        <v>50.402500000000003</v>
      </c>
      <c r="I2107" s="340">
        <v>-119.2175</v>
      </c>
      <c r="J2107" s="340" t="s">
        <v>1591</v>
      </c>
      <c r="K2107" s="340" t="s">
        <v>5114</v>
      </c>
      <c r="L2107" s="348" t="s">
        <v>103</v>
      </c>
      <c r="M2107" s="340"/>
      <c r="N2107" s="340"/>
      <c r="O2107" s="340"/>
    </row>
    <row r="2108" spans="2:15" x14ac:dyDescent="0.25">
      <c r="B2108" s="340">
        <v>19718</v>
      </c>
      <c r="C2108" s="340" t="s">
        <v>5115</v>
      </c>
      <c r="D2108" s="340" t="s">
        <v>1036</v>
      </c>
      <c r="E2108" s="349" t="str">
        <f>HYPERLINK(Table20[[#This Row],[Map Link]],Table20[[#This Row],[Map Text]])</f>
        <v>Open Map</v>
      </c>
      <c r="F2108" s="340" t="s">
        <v>397</v>
      </c>
      <c r="G2108" s="340" t="s">
        <v>169</v>
      </c>
      <c r="H2108" s="340">
        <v>50.873457000000002</v>
      </c>
      <c r="I2108" s="340">
        <v>-119.61233300000001</v>
      </c>
      <c r="J2108" s="340" t="s">
        <v>1591</v>
      </c>
      <c r="K2108" s="340" t="s">
        <v>5116</v>
      </c>
      <c r="L2108" s="348" t="s">
        <v>103</v>
      </c>
      <c r="M2108" s="340"/>
      <c r="N2108" s="340"/>
      <c r="O2108" s="340"/>
    </row>
    <row r="2109" spans="2:15" x14ac:dyDescent="0.25">
      <c r="B2109" s="340">
        <v>13197</v>
      </c>
      <c r="C2109" s="340" t="s">
        <v>5117</v>
      </c>
      <c r="D2109" s="340" t="s">
        <v>1036</v>
      </c>
      <c r="E2109" s="349" t="str">
        <f>HYPERLINK(Table20[[#This Row],[Map Link]],Table20[[#This Row],[Map Text]])</f>
        <v>Open Map</v>
      </c>
      <c r="F2109" s="340" t="s">
        <v>397</v>
      </c>
      <c r="G2109" s="340" t="s">
        <v>169</v>
      </c>
      <c r="H2109" s="340">
        <v>50.983184999999999</v>
      </c>
      <c r="I2109" s="340">
        <v>-119.101208</v>
      </c>
      <c r="J2109" s="340" t="s">
        <v>1591</v>
      </c>
      <c r="K2109" s="340" t="s">
        <v>5118</v>
      </c>
      <c r="L2109" s="348" t="s">
        <v>103</v>
      </c>
      <c r="M2109" s="340"/>
      <c r="N2109" s="340"/>
      <c r="O2109" s="340"/>
    </row>
    <row r="2110" spans="2:15" x14ac:dyDescent="0.25">
      <c r="B2110" s="340">
        <v>13335</v>
      </c>
      <c r="C2110" s="340" t="s">
        <v>282</v>
      </c>
      <c r="D2110" s="340" t="s">
        <v>1728</v>
      </c>
      <c r="E2110" s="349" t="str">
        <f>HYPERLINK(Table20[[#This Row],[Map Link]],Table20[[#This Row],[Map Text]])</f>
        <v>Open Map</v>
      </c>
      <c r="F2110" s="340" t="s">
        <v>168</v>
      </c>
      <c r="G2110" s="340" t="s">
        <v>169</v>
      </c>
      <c r="H2110" s="340">
        <v>49.602221999999998</v>
      </c>
      <c r="I2110" s="340">
        <v>-119.681944</v>
      </c>
      <c r="J2110" s="340" t="s">
        <v>1591</v>
      </c>
      <c r="K2110" s="340" t="s">
        <v>5119</v>
      </c>
      <c r="L2110" s="348" t="s">
        <v>103</v>
      </c>
      <c r="M2110" s="340"/>
      <c r="N2110" s="340"/>
      <c r="O2110" s="340"/>
    </row>
    <row r="2111" spans="2:15" x14ac:dyDescent="0.25">
      <c r="B2111" s="340">
        <v>13963</v>
      </c>
      <c r="C2111" s="340" t="s">
        <v>412</v>
      </c>
      <c r="D2111" s="340" t="s">
        <v>1036</v>
      </c>
      <c r="E2111" s="349" t="str">
        <f>HYPERLINK(Table20[[#This Row],[Map Link]],Table20[[#This Row],[Map Text]])</f>
        <v>Open Map</v>
      </c>
      <c r="F2111" s="340" t="s">
        <v>397</v>
      </c>
      <c r="G2111" s="340" t="s">
        <v>169</v>
      </c>
      <c r="H2111" s="340">
        <v>50.766514999999998</v>
      </c>
      <c r="I2111" s="340">
        <v>-119.26787400000001</v>
      </c>
      <c r="J2111" s="340" t="s">
        <v>1591</v>
      </c>
      <c r="K2111" s="340" t="s">
        <v>5120</v>
      </c>
      <c r="L2111" s="348" t="s">
        <v>103</v>
      </c>
      <c r="M2111" s="340"/>
      <c r="N2111" s="340"/>
      <c r="O2111" s="340"/>
    </row>
    <row r="2112" spans="2:15" x14ac:dyDescent="0.25">
      <c r="B2112" s="340">
        <v>60460</v>
      </c>
      <c r="C2112" s="340" t="s">
        <v>5121</v>
      </c>
      <c r="D2112" s="340" t="s">
        <v>1590</v>
      </c>
      <c r="E2112" s="349" t="str">
        <f>HYPERLINK(Table20[[#This Row],[Map Link]],Table20[[#This Row],[Map Text]])</f>
        <v>Open Map</v>
      </c>
      <c r="F2112" s="340" t="s">
        <v>300</v>
      </c>
      <c r="G2112" s="340" t="s">
        <v>169</v>
      </c>
      <c r="H2112" s="340">
        <v>50.337778</v>
      </c>
      <c r="I2112" s="340">
        <v>-119.258889</v>
      </c>
      <c r="J2112" s="340" t="s">
        <v>1591</v>
      </c>
      <c r="K2112" s="340" t="s">
        <v>5122</v>
      </c>
      <c r="L2112" s="348" t="s">
        <v>181</v>
      </c>
      <c r="M2112" s="340"/>
      <c r="N2112" s="340"/>
      <c r="O2112" s="340"/>
    </row>
    <row r="2113" spans="2:15" x14ac:dyDescent="0.25">
      <c r="B2113" s="340">
        <v>65743</v>
      </c>
      <c r="C2113" s="340" t="s">
        <v>5123</v>
      </c>
      <c r="D2113" s="340" t="s">
        <v>1590</v>
      </c>
      <c r="E2113" s="349" t="str">
        <f>HYPERLINK(Table20[[#This Row],[Map Link]],Table20[[#This Row],[Map Text]])</f>
        <v>Open Map</v>
      </c>
      <c r="F2113" s="340" t="s">
        <v>397</v>
      </c>
      <c r="G2113" s="340" t="s">
        <v>169</v>
      </c>
      <c r="H2113" s="340">
        <v>50.711111000000002</v>
      </c>
      <c r="I2113" s="340">
        <v>-119.329167</v>
      </c>
      <c r="J2113" s="340" t="s">
        <v>1591</v>
      </c>
      <c r="K2113" s="340" t="s">
        <v>5124</v>
      </c>
      <c r="L2113" s="348" t="s">
        <v>181</v>
      </c>
      <c r="M2113" s="340"/>
      <c r="N2113" s="340"/>
      <c r="O2113" s="340"/>
    </row>
    <row r="2114" spans="2:15" x14ac:dyDescent="0.25">
      <c r="B2114" s="340">
        <v>65603</v>
      </c>
      <c r="C2114" s="340" t="s">
        <v>5125</v>
      </c>
      <c r="D2114" s="340" t="s">
        <v>1590</v>
      </c>
      <c r="E2114" s="349" t="str">
        <f>HYPERLINK(Table20[[#This Row],[Map Link]],Table20[[#This Row],[Map Text]])</f>
        <v>Open Map</v>
      </c>
      <c r="F2114" s="340" t="s">
        <v>397</v>
      </c>
      <c r="G2114" s="340" t="s">
        <v>169</v>
      </c>
      <c r="H2114" s="340">
        <v>50.730556</v>
      </c>
      <c r="I2114" s="340">
        <v>-119.322222</v>
      </c>
      <c r="J2114" s="340" t="s">
        <v>1591</v>
      </c>
      <c r="K2114" s="340" t="s">
        <v>5126</v>
      </c>
      <c r="L2114" s="348" t="s">
        <v>181</v>
      </c>
      <c r="M2114" s="340"/>
      <c r="N2114" s="340"/>
      <c r="O2114" s="340"/>
    </row>
    <row r="2115" spans="2:15" x14ac:dyDescent="0.25">
      <c r="B2115" s="340">
        <v>65604</v>
      </c>
      <c r="C2115" s="340" t="s">
        <v>5127</v>
      </c>
      <c r="D2115" s="340" t="s">
        <v>1590</v>
      </c>
      <c r="E2115" s="349" t="str">
        <f>HYPERLINK(Table20[[#This Row],[Map Link]],Table20[[#This Row],[Map Text]])</f>
        <v>Open Map</v>
      </c>
      <c r="F2115" s="340" t="s">
        <v>397</v>
      </c>
      <c r="G2115" s="340" t="s">
        <v>169</v>
      </c>
      <c r="H2115" s="340">
        <v>50.697221999999996</v>
      </c>
      <c r="I2115" s="340">
        <v>-119.306944</v>
      </c>
      <c r="J2115" s="340" t="s">
        <v>1591</v>
      </c>
      <c r="K2115" s="340" t="s">
        <v>5128</v>
      </c>
      <c r="L2115" s="348" t="s">
        <v>181</v>
      </c>
      <c r="M2115" s="340"/>
      <c r="N2115" s="340"/>
      <c r="O2115" s="340"/>
    </row>
    <row r="2116" spans="2:15" x14ac:dyDescent="0.25">
      <c r="B2116" s="340">
        <v>17645</v>
      </c>
      <c r="C2116" s="340" t="s">
        <v>413</v>
      </c>
      <c r="D2116" s="340" t="s">
        <v>1036</v>
      </c>
      <c r="E2116" s="349" t="str">
        <f>HYPERLINK(Table20[[#This Row],[Map Link]],Table20[[#This Row],[Map Text]])</f>
        <v>Open Map</v>
      </c>
      <c r="F2116" s="340" t="s">
        <v>397</v>
      </c>
      <c r="G2116" s="340" t="s">
        <v>169</v>
      </c>
      <c r="H2116" s="340">
        <v>50.783180999999999</v>
      </c>
      <c r="I2116" s="340">
        <v>-119.33454399999999</v>
      </c>
      <c r="J2116" s="340" t="s">
        <v>1591</v>
      </c>
      <c r="K2116" s="340" t="s">
        <v>5129</v>
      </c>
      <c r="L2116" s="348" t="s">
        <v>103</v>
      </c>
      <c r="M2116" s="340"/>
      <c r="N2116" s="340"/>
      <c r="O2116" s="340"/>
    </row>
    <row r="2117" spans="2:15" x14ac:dyDescent="0.25">
      <c r="B2117" s="340">
        <v>21965</v>
      </c>
      <c r="C2117" s="340" t="s">
        <v>393</v>
      </c>
      <c r="D2117" s="340" t="s">
        <v>1036</v>
      </c>
      <c r="E2117" s="349" t="str">
        <f>HYPERLINK(Table20[[#This Row],[Map Link]],Table20[[#This Row],[Map Text]])</f>
        <v>Open Map</v>
      </c>
      <c r="F2117" s="340" t="s">
        <v>284</v>
      </c>
      <c r="G2117" s="340" t="s">
        <v>169</v>
      </c>
      <c r="H2117" s="340">
        <v>49.933174000000001</v>
      </c>
      <c r="I2117" s="340">
        <v>-119.501194</v>
      </c>
      <c r="J2117" s="340" t="s">
        <v>1591</v>
      </c>
      <c r="K2117" s="340" t="s">
        <v>5130</v>
      </c>
      <c r="L2117" s="348" t="s">
        <v>103</v>
      </c>
      <c r="M2117" s="340"/>
      <c r="N2117" s="340"/>
      <c r="O2117" s="340"/>
    </row>
    <row r="2118" spans="2:15" x14ac:dyDescent="0.25">
      <c r="B2118" s="340">
        <v>22036</v>
      </c>
      <c r="C2118" s="340" t="s">
        <v>5131</v>
      </c>
      <c r="D2118" s="340" t="s">
        <v>1036</v>
      </c>
      <c r="E2118" s="349" t="str">
        <f>HYPERLINK(Table20[[#This Row],[Map Link]],Table20[[#This Row],[Map Text]])</f>
        <v>Open Map</v>
      </c>
      <c r="F2118" s="340" t="s">
        <v>284</v>
      </c>
      <c r="G2118" s="340" t="s">
        <v>169</v>
      </c>
      <c r="H2118" s="340">
        <v>49.783172</v>
      </c>
      <c r="I2118" s="340">
        <v>-119.70119699999999</v>
      </c>
      <c r="J2118" s="340" t="s">
        <v>1591</v>
      </c>
      <c r="K2118" s="340" t="s">
        <v>5132</v>
      </c>
      <c r="L2118" s="348" t="s">
        <v>103</v>
      </c>
      <c r="M2118" s="340"/>
      <c r="N2118" s="340"/>
      <c r="O2118" s="340"/>
    </row>
    <row r="2119" spans="2:15" x14ac:dyDescent="0.25">
      <c r="B2119" s="340">
        <v>22947</v>
      </c>
      <c r="C2119" s="340" t="s">
        <v>5133</v>
      </c>
      <c r="D2119" s="340" t="s">
        <v>1036</v>
      </c>
      <c r="E2119" s="349" t="str">
        <f>HYPERLINK(Table20[[#This Row],[Map Link]],Table20[[#This Row],[Map Text]])</f>
        <v>Open Map</v>
      </c>
      <c r="F2119" s="340" t="s">
        <v>300</v>
      </c>
      <c r="G2119" s="340" t="s">
        <v>169</v>
      </c>
      <c r="H2119" s="340">
        <v>50.399850000000001</v>
      </c>
      <c r="I2119" s="340">
        <v>-118.91785299999999</v>
      </c>
      <c r="J2119" s="340" t="s">
        <v>1591</v>
      </c>
      <c r="K2119" s="340" t="s">
        <v>5134</v>
      </c>
      <c r="L2119" s="348" t="s">
        <v>103</v>
      </c>
      <c r="M2119" s="340"/>
      <c r="N2119" s="340"/>
      <c r="O2119" s="340"/>
    </row>
    <row r="2120" spans="2:15" x14ac:dyDescent="0.25">
      <c r="B2120" s="340">
        <v>22978</v>
      </c>
      <c r="C2120" s="340" t="s">
        <v>5135</v>
      </c>
      <c r="D2120" s="340" t="s">
        <v>1036</v>
      </c>
      <c r="E2120" s="349" t="str">
        <f>HYPERLINK(Table20[[#This Row],[Map Link]],Table20[[#This Row],[Map Text]])</f>
        <v>Open Map</v>
      </c>
      <c r="F2120" s="340" t="s">
        <v>168</v>
      </c>
      <c r="G2120" s="340" t="s">
        <v>169</v>
      </c>
      <c r="H2120" s="340">
        <v>49.569443999999997</v>
      </c>
      <c r="I2120" s="340">
        <v>-119.626389</v>
      </c>
      <c r="J2120" s="340" t="s">
        <v>1591</v>
      </c>
      <c r="K2120" s="340" t="s">
        <v>5136</v>
      </c>
      <c r="L2120" s="348" t="s">
        <v>103</v>
      </c>
      <c r="M2120" s="340"/>
      <c r="N2120" s="340"/>
      <c r="O2120" s="340"/>
    </row>
    <row r="2121" spans="2:15" x14ac:dyDescent="0.25">
      <c r="B2121" s="340">
        <v>65175</v>
      </c>
      <c r="C2121" s="340" t="s">
        <v>5137</v>
      </c>
      <c r="D2121" s="340" t="s">
        <v>1590</v>
      </c>
      <c r="E2121" s="349" t="str">
        <f>HYPERLINK(Table20[[#This Row],[Map Link]],Table20[[#This Row],[Map Text]])</f>
        <v>Open Map</v>
      </c>
      <c r="F2121" s="340" t="s">
        <v>284</v>
      </c>
      <c r="G2121" s="340" t="s">
        <v>169</v>
      </c>
      <c r="H2121" s="340">
        <v>49.883889000000003</v>
      </c>
      <c r="I2121" s="340">
        <v>-119.537222</v>
      </c>
      <c r="J2121" s="340" t="s">
        <v>1591</v>
      </c>
      <c r="K2121" s="340" t="s">
        <v>5138</v>
      </c>
      <c r="L2121" s="348" t="s">
        <v>181</v>
      </c>
      <c r="M2121" s="340"/>
      <c r="N2121" s="340"/>
      <c r="O2121" s="340"/>
    </row>
    <row r="2122" spans="2:15" x14ac:dyDescent="0.25">
      <c r="B2122" s="340">
        <v>65191</v>
      </c>
      <c r="C2122" s="340" t="s">
        <v>5139</v>
      </c>
      <c r="D2122" s="340" t="s">
        <v>1590</v>
      </c>
      <c r="E2122" s="349" t="str">
        <f>HYPERLINK(Table20[[#This Row],[Map Link]],Table20[[#This Row],[Map Text]])</f>
        <v>Open Map</v>
      </c>
      <c r="F2122" s="340" t="s">
        <v>284</v>
      </c>
      <c r="G2122" s="340" t="s">
        <v>169</v>
      </c>
      <c r="H2122" s="340">
        <v>49.84984</v>
      </c>
      <c r="I2122" s="340">
        <v>-119.601196</v>
      </c>
      <c r="J2122" s="340" t="s">
        <v>1591</v>
      </c>
      <c r="K2122" s="340" t="s">
        <v>5140</v>
      </c>
      <c r="L2122" s="348" t="s">
        <v>181</v>
      </c>
      <c r="M2122" s="340"/>
      <c r="N2122" s="340"/>
      <c r="O2122" s="340"/>
    </row>
    <row r="2123" spans="2:15" x14ac:dyDescent="0.25">
      <c r="B2123" s="340">
        <v>27625</v>
      </c>
      <c r="C2123" s="340" t="s">
        <v>281</v>
      </c>
      <c r="D2123" s="340" t="s">
        <v>1036</v>
      </c>
      <c r="E2123" s="349" t="str">
        <f>HYPERLINK(Table20[[#This Row],[Map Link]],Table20[[#This Row],[Map Text]])</f>
        <v>Open Map</v>
      </c>
      <c r="F2123" s="340" t="s">
        <v>168</v>
      </c>
      <c r="G2123" s="340" t="s">
        <v>169</v>
      </c>
      <c r="H2123" s="340">
        <v>49.545659000000001</v>
      </c>
      <c r="I2123" s="340">
        <v>-120.759559</v>
      </c>
      <c r="J2123" s="340" t="s">
        <v>1591</v>
      </c>
      <c r="K2123" s="340" t="s">
        <v>5141</v>
      </c>
      <c r="L2123" s="348" t="s">
        <v>103</v>
      </c>
      <c r="M2123" s="340"/>
      <c r="N2123" s="340"/>
      <c r="O2123" s="340"/>
    </row>
    <row r="2124" spans="2:15" x14ac:dyDescent="0.25">
      <c r="B2124" s="340">
        <v>65197</v>
      </c>
      <c r="C2124" s="340" t="s">
        <v>5142</v>
      </c>
      <c r="D2124" s="340" t="s">
        <v>1590</v>
      </c>
      <c r="E2124" s="349" t="str">
        <f>HYPERLINK(Table20[[#This Row],[Map Link]],Table20[[#This Row],[Map Text]])</f>
        <v>Open Map</v>
      </c>
      <c r="F2124" s="340" t="s">
        <v>168</v>
      </c>
      <c r="G2124" s="340" t="s">
        <v>169</v>
      </c>
      <c r="H2124" s="340">
        <v>49.466495000000002</v>
      </c>
      <c r="I2124" s="340">
        <v>-120.517883</v>
      </c>
      <c r="J2124" s="340" t="s">
        <v>1591</v>
      </c>
      <c r="K2124" s="340" t="s">
        <v>5143</v>
      </c>
      <c r="L2124" s="348" t="s">
        <v>181</v>
      </c>
      <c r="M2124" s="340"/>
      <c r="N2124" s="340"/>
      <c r="O2124" s="340"/>
    </row>
    <row r="2125" spans="2:15" x14ac:dyDescent="0.25">
      <c r="B2125" s="340">
        <v>22451</v>
      </c>
      <c r="C2125" s="340" t="s">
        <v>387</v>
      </c>
      <c r="D2125" s="340" t="s">
        <v>1780</v>
      </c>
      <c r="E2125" s="349" t="str">
        <f>HYPERLINK(Table20[[#This Row],[Map Link]],Table20[[#This Row],[Map Text]])</f>
        <v>Open Map</v>
      </c>
      <c r="F2125" s="340" t="s">
        <v>300</v>
      </c>
      <c r="G2125" s="340" t="s">
        <v>169</v>
      </c>
      <c r="H2125" s="340">
        <v>50.265833000000001</v>
      </c>
      <c r="I2125" s="340">
        <v>-119.27166699999999</v>
      </c>
      <c r="J2125" s="340" t="s">
        <v>1591</v>
      </c>
      <c r="K2125" s="340" t="s">
        <v>5144</v>
      </c>
      <c r="L2125" s="348" t="s">
        <v>103</v>
      </c>
      <c r="M2125" s="340"/>
      <c r="N2125" s="340"/>
      <c r="O2125" s="340"/>
    </row>
    <row r="2126" spans="2:15" x14ac:dyDescent="0.25">
      <c r="B2126" s="340">
        <v>20162</v>
      </c>
      <c r="C2126" s="340" t="s">
        <v>5145</v>
      </c>
      <c r="D2126" s="340" t="s">
        <v>1036</v>
      </c>
      <c r="E2126" s="349" t="str">
        <f>HYPERLINK(Table20[[#This Row],[Map Link]],Table20[[#This Row],[Map Text]])</f>
        <v>Open Map</v>
      </c>
      <c r="F2126" s="340" t="s">
        <v>168</v>
      </c>
      <c r="G2126" s="340" t="s">
        <v>169</v>
      </c>
      <c r="H2126" s="340">
        <v>49.499837999999997</v>
      </c>
      <c r="I2126" s="340">
        <v>-119.61785399999999</v>
      </c>
      <c r="J2126" s="340" t="s">
        <v>1591</v>
      </c>
      <c r="K2126" s="340" t="s">
        <v>5146</v>
      </c>
      <c r="L2126" s="348" t="s">
        <v>103</v>
      </c>
      <c r="M2126" s="340"/>
      <c r="N2126" s="340"/>
      <c r="O2126" s="340"/>
    </row>
    <row r="2127" spans="2:15" x14ac:dyDescent="0.25">
      <c r="B2127" s="340">
        <v>60300</v>
      </c>
      <c r="C2127" s="340" t="s">
        <v>5147</v>
      </c>
      <c r="D2127" s="340" t="s">
        <v>1780</v>
      </c>
      <c r="E2127" s="349" t="str">
        <f>HYPERLINK(Table20[[#This Row],[Map Link]],Table20[[#This Row],[Map Text]])</f>
        <v>Open Map</v>
      </c>
      <c r="F2127" s="340" t="s">
        <v>284</v>
      </c>
      <c r="G2127" s="340" t="s">
        <v>169</v>
      </c>
      <c r="H2127" s="340">
        <v>49.83</v>
      </c>
      <c r="I2127" s="340">
        <v>-119.62861100000001</v>
      </c>
      <c r="J2127" s="340" t="s">
        <v>1591</v>
      </c>
      <c r="K2127" s="340" t="s">
        <v>5148</v>
      </c>
      <c r="L2127" s="348" t="s">
        <v>103</v>
      </c>
      <c r="M2127" s="340"/>
      <c r="N2127" s="340"/>
      <c r="O2127" s="340"/>
    </row>
    <row r="2128" spans="2:15" x14ac:dyDescent="0.25">
      <c r="B2128" s="340">
        <v>20203</v>
      </c>
      <c r="C2128" s="340" t="s">
        <v>5149</v>
      </c>
      <c r="D2128" s="340" t="s">
        <v>1036</v>
      </c>
      <c r="E2128" s="349" t="str">
        <f>HYPERLINK(Table20[[#This Row],[Map Link]],Table20[[#This Row],[Map Text]])</f>
        <v>Open Map</v>
      </c>
      <c r="F2128" s="340" t="s">
        <v>139</v>
      </c>
      <c r="G2128" s="340" t="s">
        <v>101</v>
      </c>
      <c r="H2128" s="340">
        <v>49.016511000000001</v>
      </c>
      <c r="I2128" s="340">
        <v>-118.81781700000001</v>
      </c>
      <c r="J2128" s="340" t="s">
        <v>1591</v>
      </c>
      <c r="K2128" s="340" t="s">
        <v>5150</v>
      </c>
      <c r="L2128" s="348" t="s">
        <v>103</v>
      </c>
      <c r="M2128" s="340"/>
      <c r="N2128" s="340"/>
      <c r="O2128" s="340"/>
    </row>
    <row r="2129" spans="2:15" x14ac:dyDescent="0.25">
      <c r="B2129" s="340">
        <v>20152</v>
      </c>
      <c r="C2129" s="340" t="s">
        <v>289</v>
      </c>
      <c r="D2129" s="340" t="s">
        <v>1036</v>
      </c>
      <c r="E2129" s="349" t="str">
        <f>HYPERLINK(Table20[[#This Row],[Map Link]],Table20[[#This Row],[Map Text]])</f>
        <v>Open Map</v>
      </c>
      <c r="F2129" s="340" t="s">
        <v>284</v>
      </c>
      <c r="G2129" s="340" t="s">
        <v>169</v>
      </c>
      <c r="H2129" s="340">
        <v>49.833171999999998</v>
      </c>
      <c r="I2129" s="340">
        <v>-119.63453</v>
      </c>
      <c r="J2129" s="340" t="s">
        <v>1591</v>
      </c>
      <c r="K2129" s="340" t="s">
        <v>5151</v>
      </c>
      <c r="L2129" s="348" t="s">
        <v>103</v>
      </c>
      <c r="M2129" s="340"/>
      <c r="N2129" s="340"/>
      <c r="O2129" s="340"/>
    </row>
    <row r="2130" spans="2:15" x14ac:dyDescent="0.25">
      <c r="B2130" s="340">
        <v>20161</v>
      </c>
      <c r="C2130" s="340" t="s">
        <v>958</v>
      </c>
      <c r="D2130" s="340" t="s">
        <v>1597</v>
      </c>
      <c r="E2130" s="349" t="str">
        <f>HYPERLINK(Table20[[#This Row],[Map Link]],Table20[[#This Row],[Map Text]])</f>
        <v>Open Map</v>
      </c>
      <c r="F2130" s="340" t="s">
        <v>139</v>
      </c>
      <c r="G2130" s="340" t="s">
        <v>101</v>
      </c>
      <c r="H2130" s="340">
        <v>49.166510000000002</v>
      </c>
      <c r="I2130" s="340">
        <v>-118.967825</v>
      </c>
      <c r="J2130" s="340" t="s">
        <v>1591</v>
      </c>
      <c r="K2130" s="340" t="s">
        <v>5152</v>
      </c>
      <c r="L2130" s="348" t="s">
        <v>103</v>
      </c>
      <c r="M2130" s="340"/>
      <c r="N2130" s="340"/>
      <c r="O2130" s="340"/>
    </row>
    <row r="2131" spans="2:15" x14ac:dyDescent="0.25">
      <c r="B2131" s="340">
        <v>20228</v>
      </c>
      <c r="C2131" s="340" t="s">
        <v>287</v>
      </c>
      <c r="D2131" s="340" t="s">
        <v>1036</v>
      </c>
      <c r="E2131" s="349" t="str">
        <f>HYPERLINK(Table20[[#This Row],[Map Link]],Table20[[#This Row],[Map Text]])</f>
        <v>Open Map</v>
      </c>
      <c r="F2131" s="340" t="s">
        <v>284</v>
      </c>
      <c r="G2131" s="340" t="s">
        <v>169</v>
      </c>
      <c r="H2131" s="340">
        <v>49.890555999999997</v>
      </c>
      <c r="I2131" s="340">
        <v>-119.531111</v>
      </c>
      <c r="J2131" s="340" t="s">
        <v>1591</v>
      </c>
      <c r="K2131" s="340" t="s">
        <v>5153</v>
      </c>
      <c r="L2131" s="348" t="s">
        <v>103</v>
      </c>
      <c r="M2131" s="340"/>
      <c r="N2131" s="340"/>
      <c r="O2131" s="340"/>
    </row>
    <row r="2132" spans="2:15" x14ac:dyDescent="0.25">
      <c r="B2132" s="340">
        <v>21132</v>
      </c>
      <c r="C2132" s="340" t="s">
        <v>459</v>
      </c>
      <c r="D2132" s="340" t="s">
        <v>1036</v>
      </c>
      <c r="E2132" s="349" t="str">
        <f>HYPERLINK(Table20[[#This Row],[Map Link]],Table20[[#This Row],[Map Text]])</f>
        <v>Open Map</v>
      </c>
      <c r="F2132" s="340" t="s">
        <v>397</v>
      </c>
      <c r="G2132" s="340" t="s">
        <v>169</v>
      </c>
      <c r="H2132" s="340">
        <v>50.883181999999998</v>
      </c>
      <c r="I2132" s="340">
        <v>-119.30121200000001</v>
      </c>
      <c r="J2132" s="340" t="s">
        <v>1591</v>
      </c>
      <c r="K2132" s="340" t="s">
        <v>5154</v>
      </c>
      <c r="L2132" s="348" t="s">
        <v>103</v>
      </c>
      <c r="M2132" s="340"/>
      <c r="N2132" s="340"/>
      <c r="O2132" s="340"/>
    </row>
    <row r="2133" spans="2:15" x14ac:dyDescent="0.25">
      <c r="B2133" s="340">
        <v>23043</v>
      </c>
      <c r="C2133" s="340" t="s">
        <v>173</v>
      </c>
      <c r="D2133" s="340" t="s">
        <v>1036</v>
      </c>
      <c r="E2133" s="349" t="str">
        <f>HYPERLINK(Table20[[#This Row],[Map Link]],Table20[[#This Row],[Map Text]])</f>
        <v>Open Map</v>
      </c>
      <c r="F2133" s="340" t="s">
        <v>168</v>
      </c>
      <c r="G2133" s="340" t="s">
        <v>169</v>
      </c>
      <c r="H2133" s="340">
        <v>49.266503999999998</v>
      </c>
      <c r="I2133" s="340">
        <v>-119.584514</v>
      </c>
      <c r="J2133" s="340" t="s">
        <v>1591</v>
      </c>
      <c r="K2133" s="340" t="s">
        <v>5155</v>
      </c>
      <c r="L2133" s="348" t="s">
        <v>103</v>
      </c>
      <c r="M2133" s="340"/>
      <c r="N2133" s="340"/>
      <c r="O2133" s="340"/>
    </row>
    <row r="2134" spans="2:15" x14ac:dyDescent="0.25">
      <c r="B2134" s="340">
        <v>23085</v>
      </c>
      <c r="C2134" s="340" t="s">
        <v>391</v>
      </c>
      <c r="D2134" s="340" t="s">
        <v>1597</v>
      </c>
      <c r="E2134" s="349" t="str">
        <f>HYPERLINK(Table20[[#This Row],[Map Link]],Table20[[#This Row],[Map Text]])</f>
        <v>Open Map</v>
      </c>
      <c r="F2134" s="340" t="s">
        <v>284</v>
      </c>
      <c r="G2134" s="340" t="s">
        <v>169</v>
      </c>
      <c r="H2134" s="340">
        <v>49.987896999999997</v>
      </c>
      <c r="I2134" s="340">
        <v>-119.492307</v>
      </c>
      <c r="J2134" s="340" t="s">
        <v>1591</v>
      </c>
      <c r="K2134" s="340" t="s">
        <v>5156</v>
      </c>
      <c r="L2134" s="348" t="s">
        <v>103</v>
      </c>
      <c r="M2134" s="340"/>
      <c r="N2134" s="340"/>
      <c r="O2134" s="340"/>
    </row>
    <row r="2135" spans="2:15" x14ac:dyDescent="0.25">
      <c r="B2135" s="340">
        <v>23135</v>
      </c>
      <c r="C2135" s="340" t="s">
        <v>296</v>
      </c>
      <c r="D2135" s="340" t="s">
        <v>1036</v>
      </c>
      <c r="E2135" s="349" t="str">
        <f>HYPERLINK(Table20[[#This Row],[Map Link]],Table20[[#This Row],[Map Text]])</f>
        <v>Open Map</v>
      </c>
      <c r="F2135" s="340" t="s">
        <v>284</v>
      </c>
      <c r="G2135" s="340" t="s">
        <v>169</v>
      </c>
      <c r="H2135" s="340">
        <v>50.033175999999997</v>
      </c>
      <c r="I2135" s="340">
        <v>-119.401194</v>
      </c>
      <c r="J2135" s="340" t="s">
        <v>1591</v>
      </c>
      <c r="K2135" s="340" t="s">
        <v>5157</v>
      </c>
      <c r="L2135" s="348" t="s">
        <v>103</v>
      </c>
      <c r="M2135" s="340"/>
      <c r="N2135" s="340"/>
      <c r="O2135" s="340"/>
    </row>
    <row r="2136" spans="2:15" x14ac:dyDescent="0.25">
      <c r="B2136" s="340">
        <v>65198</v>
      </c>
      <c r="C2136" s="340" t="s">
        <v>5158</v>
      </c>
      <c r="D2136" s="340" t="s">
        <v>1590</v>
      </c>
      <c r="E2136" s="349" t="str">
        <f>HYPERLINK(Table20[[#This Row],[Map Link]],Table20[[#This Row],[Map Text]])</f>
        <v>Open Map</v>
      </c>
      <c r="F2136" s="340" t="s">
        <v>168</v>
      </c>
      <c r="G2136" s="340" t="s">
        <v>169</v>
      </c>
      <c r="H2136" s="340">
        <v>49.433163999999998</v>
      </c>
      <c r="I2136" s="340">
        <v>-120.317875</v>
      </c>
      <c r="J2136" s="340" t="s">
        <v>1591</v>
      </c>
      <c r="K2136" s="340" t="s">
        <v>5159</v>
      </c>
      <c r="L2136" s="348" t="s">
        <v>181</v>
      </c>
      <c r="M2136" s="340"/>
      <c r="N2136" s="340"/>
      <c r="O2136" s="340"/>
    </row>
    <row r="2137" spans="2:15" x14ac:dyDescent="0.25">
      <c r="B2137" s="340">
        <v>24011</v>
      </c>
      <c r="C2137" s="340" t="s">
        <v>5160</v>
      </c>
      <c r="D2137" s="340" t="s">
        <v>1597</v>
      </c>
      <c r="E2137" s="349" t="str">
        <f>HYPERLINK(Table20[[#This Row],[Map Link]],Table20[[#This Row],[Map Text]])</f>
        <v>Open Map</v>
      </c>
      <c r="F2137" s="340" t="s">
        <v>397</v>
      </c>
      <c r="G2137" s="340" t="s">
        <v>169</v>
      </c>
      <c r="H2137" s="340">
        <v>51.066519</v>
      </c>
      <c r="I2137" s="340">
        <v>-119.051208</v>
      </c>
      <c r="J2137" s="340" t="s">
        <v>1591</v>
      </c>
      <c r="K2137" s="340" t="s">
        <v>5161</v>
      </c>
      <c r="L2137" s="348" t="s">
        <v>103</v>
      </c>
      <c r="M2137" s="340"/>
      <c r="N2137" s="340"/>
      <c r="O2137" s="340"/>
    </row>
    <row r="2138" spans="2:15" x14ac:dyDescent="0.25">
      <c r="B2138" s="340">
        <v>24006</v>
      </c>
      <c r="C2138" s="340" t="s">
        <v>297</v>
      </c>
      <c r="D2138" s="340" t="s">
        <v>1036</v>
      </c>
      <c r="E2138" s="349" t="str">
        <f>HYPERLINK(Table20[[#This Row],[Map Link]],Table20[[#This Row],[Map Text]])</f>
        <v>Open Map</v>
      </c>
      <c r="F2138" s="340" t="s">
        <v>284</v>
      </c>
      <c r="G2138" s="340" t="s">
        <v>169</v>
      </c>
      <c r="H2138" s="340">
        <v>50.049843000000003</v>
      </c>
      <c r="I2138" s="340">
        <v>-119.38452700000001</v>
      </c>
      <c r="J2138" s="340" t="s">
        <v>1591</v>
      </c>
      <c r="K2138" s="340" t="s">
        <v>5162</v>
      </c>
      <c r="L2138" s="348" t="s">
        <v>103</v>
      </c>
      <c r="M2138" s="340"/>
      <c r="N2138" s="340"/>
      <c r="O2138" s="340"/>
    </row>
    <row r="2139" spans="2:15" x14ac:dyDescent="0.25">
      <c r="B2139" s="340">
        <v>24780</v>
      </c>
      <c r="C2139" s="340" t="s">
        <v>401</v>
      </c>
      <c r="D2139" s="340" t="s">
        <v>1597</v>
      </c>
      <c r="E2139" s="349" t="str">
        <f>HYPERLINK(Table20[[#This Row],[Map Link]],Table20[[#This Row],[Map Text]])</f>
        <v>Open Map</v>
      </c>
      <c r="F2139" s="340" t="s">
        <v>397</v>
      </c>
      <c r="G2139" s="340" t="s">
        <v>169</v>
      </c>
      <c r="H2139" s="340">
        <v>50.516511999999999</v>
      </c>
      <c r="I2139" s="340">
        <v>-119.36787099999999</v>
      </c>
      <c r="J2139" s="340" t="s">
        <v>1591</v>
      </c>
      <c r="K2139" s="340" t="s">
        <v>5163</v>
      </c>
      <c r="L2139" s="348" t="s">
        <v>103</v>
      </c>
      <c r="M2139" s="340"/>
      <c r="N2139" s="340"/>
      <c r="O2139" s="340"/>
    </row>
    <row r="2140" spans="2:15" x14ac:dyDescent="0.25">
      <c r="B2140" s="340">
        <v>25338</v>
      </c>
      <c r="C2140" s="340" t="s">
        <v>956</v>
      </c>
      <c r="D2140" s="340" t="s">
        <v>1597</v>
      </c>
      <c r="E2140" s="349" t="str">
        <f>HYPERLINK(Table20[[#This Row],[Map Link]],Table20[[#This Row],[Map Text]])</f>
        <v>Open Map</v>
      </c>
      <c r="F2140" s="340" t="s">
        <v>139</v>
      </c>
      <c r="G2140" s="340" t="s">
        <v>101</v>
      </c>
      <c r="H2140" s="340">
        <v>49.149842999999997</v>
      </c>
      <c r="I2140" s="340">
        <v>-118.984492</v>
      </c>
      <c r="J2140" s="340" t="s">
        <v>1591</v>
      </c>
      <c r="K2140" s="340" t="s">
        <v>5164</v>
      </c>
      <c r="L2140" s="348" t="s">
        <v>103</v>
      </c>
      <c r="M2140" s="340"/>
      <c r="N2140" s="340"/>
      <c r="O2140" s="340"/>
    </row>
    <row r="2141" spans="2:15" x14ac:dyDescent="0.25">
      <c r="B2141" s="340">
        <v>65778</v>
      </c>
      <c r="C2141" s="340" t="s">
        <v>5165</v>
      </c>
      <c r="D2141" s="340" t="s">
        <v>1590</v>
      </c>
      <c r="E2141" s="349" t="str">
        <f>HYPERLINK(Table20[[#This Row],[Map Link]],Table20[[#This Row],[Map Text]])</f>
        <v>Open Map</v>
      </c>
      <c r="F2141" s="340" t="s">
        <v>367</v>
      </c>
      <c r="G2141" s="340" t="s">
        <v>169</v>
      </c>
      <c r="H2141" s="340">
        <v>50.733159999999998</v>
      </c>
      <c r="I2141" s="340">
        <v>-121.317941</v>
      </c>
      <c r="J2141" s="340" t="s">
        <v>1591</v>
      </c>
      <c r="K2141" s="340" t="s">
        <v>5166</v>
      </c>
      <c r="L2141" s="348" t="s">
        <v>181</v>
      </c>
      <c r="M2141" s="340"/>
      <c r="N2141" s="340"/>
      <c r="O2141" s="340"/>
    </row>
    <row r="2142" spans="2:15" x14ac:dyDescent="0.25">
      <c r="B2142" s="340">
        <v>30638</v>
      </c>
      <c r="C2142" s="340" t="s">
        <v>377</v>
      </c>
      <c r="D2142" s="340" t="s">
        <v>1036</v>
      </c>
      <c r="E2142" s="349" t="str">
        <f>HYPERLINK(Table20[[#This Row],[Map Link]],Table20[[#This Row],[Map Text]])</f>
        <v>Open Map</v>
      </c>
      <c r="F2142" s="340" t="s">
        <v>367</v>
      </c>
      <c r="G2142" s="340" t="s">
        <v>169</v>
      </c>
      <c r="H2142" s="340">
        <v>51.299829000000003</v>
      </c>
      <c r="I2142" s="340">
        <v>-121.401293</v>
      </c>
      <c r="J2142" s="340" t="s">
        <v>1591</v>
      </c>
      <c r="K2142" s="340" t="s">
        <v>5167</v>
      </c>
      <c r="L2142" s="348" t="s">
        <v>103</v>
      </c>
      <c r="M2142" s="340"/>
      <c r="N2142" s="340"/>
      <c r="O2142" s="340"/>
    </row>
    <row r="2143" spans="2:15" x14ac:dyDescent="0.25">
      <c r="B2143" s="340">
        <v>367</v>
      </c>
      <c r="C2143" s="340" t="s">
        <v>5168</v>
      </c>
      <c r="D2143" s="340" t="s">
        <v>1597</v>
      </c>
      <c r="E2143" s="349" t="str">
        <f>HYPERLINK(Table20[[#This Row],[Map Link]],Table20[[#This Row],[Map Text]])</f>
        <v>Open Map</v>
      </c>
      <c r="F2143" s="340" t="s">
        <v>367</v>
      </c>
      <c r="G2143" s="340" t="s">
        <v>169</v>
      </c>
      <c r="H2143" s="340">
        <v>50.266492</v>
      </c>
      <c r="I2143" s="340">
        <v>-121.11792199999999</v>
      </c>
      <c r="J2143" s="340" t="s">
        <v>1591</v>
      </c>
      <c r="K2143" s="340" t="s">
        <v>5169</v>
      </c>
      <c r="L2143" s="348" t="s">
        <v>103</v>
      </c>
      <c r="M2143" s="340"/>
      <c r="N2143" s="340"/>
      <c r="O2143" s="340"/>
    </row>
    <row r="2144" spans="2:15" x14ac:dyDescent="0.25">
      <c r="B2144" s="340">
        <v>64596</v>
      </c>
      <c r="C2144" s="340" t="s">
        <v>5170</v>
      </c>
      <c r="D2144" s="340" t="s">
        <v>1590</v>
      </c>
      <c r="E2144" s="349" t="str">
        <f>HYPERLINK(Table20[[#This Row],[Map Link]],Table20[[#This Row],[Map Text]])</f>
        <v>Open Map</v>
      </c>
      <c r="F2144" s="340" t="s">
        <v>306</v>
      </c>
      <c r="G2144" s="340" t="s">
        <v>213</v>
      </c>
      <c r="H2144" s="340">
        <v>49.766466999999999</v>
      </c>
      <c r="I2144" s="340">
        <v>-123.167975</v>
      </c>
      <c r="J2144" s="340" t="s">
        <v>1591</v>
      </c>
      <c r="K2144" s="340" t="s">
        <v>5171</v>
      </c>
      <c r="L2144" s="348" t="s">
        <v>181</v>
      </c>
      <c r="M2144" s="340"/>
      <c r="N2144" s="340"/>
      <c r="O2144" s="340"/>
    </row>
    <row r="2145" spans="2:15" x14ac:dyDescent="0.25">
      <c r="B2145" s="340">
        <v>34780</v>
      </c>
      <c r="C2145" s="340" t="s">
        <v>310</v>
      </c>
      <c r="D2145" s="340" t="s">
        <v>1036</v>
      </c>
      <c r="E2145" s="349" t="str">
        <f>HYPERLINK(Table20[[#This Row],[Map Link]],Table20[[#This Row],[Map Text]])</f>
        <v>Open Map</v>
      </c>
      <c r="F2145" s="340" t="s">
        <v>306</v>
      </c>
      <c r="G2145" s="340" t="s">
        <v>213</v>
      </c>
      <c r="H2145" s="340">
        <v>50.149805000000001</v>
      </c>
      <c r="I2145" s="340">
        <v>-122.967979</v>
      </c>
      <c r="J2145" s="340" t="s">
        <v>1591</v>
      </c>
      <c r="K2145" s="340" t="s">
        <v>5172</v>
      </c>
      <c r="L2145" s="348" t="s">
        <v>103</v>
      </c>
      <c r="M2145" s="340"/>
      <c r="N2145" s="340"/>
      <c r="O2145" s="340"/>
    </row>
    <row r="2146" spans="2:15" x14ac:dyDescent="0.25">
      <c r="B2146" s="340">
        <v>34793</v>
      </c>
      <c r="C2146" s="340" t="s">
        <v>5173</v>
      </c>
      <c r="D2146" s="340" t="s">
        <v>1597</v>
      </c>
      <c r="E2146" s="349" t="str">
        <f>HYPERLINK(Table20[[#This Row],[Map Link]],Table20[[#This Row],[Map Text]])</f>
        <v>Open Map</v>
      </c>
      <c r="F2146" s="340" t="s">
        <v>306</v>
      </c>
      <c r="G2146" s="340" t="s">
        <v>213</v>
      </c>
      <c r="H2146" s="340">
        <v>50.099803999999999</v>
      </c>
      <c r="I2146" s="340">
        <v>-122.984645</v>
      </c>
      <c r="J2146" s="340" t="s">
        <v>1591</v>
      </c>
      <c r="K2146" s="340" t="s">
        <v>5174</v>
      </c>
      <c r="L2146" s="348" t="s">
        <v>103</v>
      </c>
      <c r="M2146" s="340"/>
      <c r="N2146" s="340"/>
      <c r="O2146" s="340"/>
    </row>
    <row r="2147" spans="2:15" x14ac:dyDescent="0.25">
      <c r="B2147" s="340">
        <v>64913</v>
      </c>
      <c r="C2147" s="340" t="s">
        <v>5175</v>
      </c>
      <c r="D2147" s="340" t="s">
        <v>1590</v>
      </c>
      <c r="E2147" s="349" t="str">
        <f>HYPERLINK(Table20[[#This Row],[Map Link]],Table20[[#This Row],[Map Text]])</f>
        <v>Open Map</v>
      </c>
      <c r="F2147" s="340" t="s">
        <v>306</v>
      </c>
      <c r="G2147" s="340" t="s">
        <v>213</v>
      </c>
      <c r="H2147" s="340">
        <v>50.547033999999996</v>
      </c>
      <c r="I2147" s="340">
        <v>-122.51797500000001</v>
      </c>
      <c r="J2147" s="340" t="s">
        <v>1591</v>
      </c>
      <c r="K2147" s="340" t="s">
        <v>5176</v>
      </c>
      <c r="L2147" s="348" t="s">
        <v>181</v>
      </c>
      <c r="M2147" s="340"/>
      <c r="N2147" s="340"/>
      <c r="O2147" s="340"/>
    </row>
    <row r="2148" spans="2:15" x14ac:dyDescent="0.25">
      <c r="B2148" s="340">
        <v>27623</v>
      </c>
      <c r="C2148" s="340" t="s">
        <v>379</v>
      </c>
      <c r="D2148" s="340" t="s">
        <v>1880</v>
      </c>
      <c r="E2148" s="349" t="str">
        <f>HYPERLINK(Table20[[#This Row],[Map Link]],Table20[[#This Row],[Map Text]])</f>
        <v>Open Map</v>
      </c>
      <c r="F2148" s="340" t="s">
        <v>367</v>
      </c>
      <c r="G2148" s="340" t="s">
        <v>169</v>
      </c>
      <c r="H2148" s="340">
        <v>50.721389000000002</v>
      </c>
      <c r="I2148" s="340">
        <v>-121.28361099999999</v>
      </c>
      <c r="J2148" s="340" t="s">
        <v>1591</v>
      </c>
      <c r="K2148" s="340" t="s">
        <v>5177</v>
      </c>
      <c r="L2148" s="348" t="s">
        <v>103</v>
      </c>
      <c r="M2148" s="340"/>
      <c r="N2148" s="340"/>
      <c r="O2148" s="340"/>
    </row>
    <row r="2149" spans="2:15" x14ac:dyDescent="0.25">
      <c r="B2149" s="340">
        <v>65591</v>
      </c>
      <c r="C2149" s="340" t="s">
        <v>5178</v>
      </c>
      <c r="D2149" s="340" t="s">
        <v>1590</v>
      </c>
      <c r="E2149" s="349" t="str">
        <f>HYPERLINK(Table20[[#This Row],[Map Link]],Table20[[#This Row],[Map Text]])</f>
        <v>Open Map</v>
      </c>
      <c r="F2149" s="340" t="s">
        <v>367</v>
      </c>
      <c r="G2149" s="340" t="s">
        <v>169</v>
      </c>
      <c r="H2149" s="340">
        <v>50.716493</v>
      </c>
      <c r="I2149" s="340">
        <v>-121.317941</v>
      </c>
      <c r="J2149" s="340" t="s">
        <v>1591</v>
      </c>
      <c r="K2149" s="340" t="s">
        <v>5179</v>
      </c>
      <c r="L2149" s="348" t="s">
        <v>181</v>
      </c>
      <c r="M2149" s="340"/>
      <c r="N2149" s="340"/>
      <c r="O2149" s="340"/>
    </row>
    <row r="2150" spans="2:15" x14ac:dyDescent="0.25">
      <c r="B2150" s="340">
        <v>65533</v>
      </c>
      <c r="C2150" s="340" t="s">
        <v>5180</v>
      </c>
      <c r="D2150" s="340" t="s">
        <v>1590</v>
      </c>
      <c r="E2150" s="349" t="str">
        <f>HYPERLINK(Table20[[#This Row],[Map Link]],Table20[[#This Row],[Map Text]])</f>
        <v>Open Map</v>
      </c>
      <c r="F2150" s="340" t="s">
        <v>367</v>
      </c>
      <c r="G2150" s="340" t="s">
        <v>169</v>
      </c>
      <c r="H2150" s="340">
        <v>50.63</v>
      </c>
      <c r="I2150" s="340">
        <v>-121.322778</v>
      </c>
      <c r="J2150" s="340" t="s">
        <v>1591</v>
      </c>
      <c r="K2150" s="340" t="s">
        <v>5181</v>
      </c>
      <c r="L2150" s="348" t="s">
        <v>181</v>
      </c>
      <c r="M2150" s="340"/>
      <c r="N2150" s="340"/>
      <c r="O2150" s="340"/>
    </row>
    <row r="2151" spans="2:15" x14ac:dyDescent="0.25">
      <c r="B2151" s="340">
        <v>28616</v>
      </c>
      <c r="C2151" s="340" t="s">
        <v>577</v>
      </c>
      <c r="D2151" s="340" t="s">
        <v>1036</v>
      </c>
      <c r="E2151" s="349" t="str">
        <f>HYPERLINK(Table20[[#This Row],[Map Link]],Table20[[#This Row],[Map Text]])</f>
        <v>Open Map</v>
      </c>
      <c r="F2151" s="340" t="s">
        <v>367</v>
      </c>
      <c r="G2151" s="340" t="s">
        <v>169</v>
      </c>
      <c r="H2151" s="340">
        <v>51.183154000000002</v>
      </c>
      <c r="I2151" s="340">
        <v>-122.134647</v>
      </c>
      <c r="J2151" s="340" t="s">
        <v>1591</v>
      </c>
      <c r="K2151" s="340" t="s">
        <v>5182</v>
      </c>
      <c r="L2151" s="348" t="s">
        <v>103</v>
      </c>
      <c r="M2151" s="340"/>
      <c r="N2151" s="340"/>
      <c r="O2151" s="340"/>
    </row>
    <row r="2152" spans="2:15" x14ac:dyDescent="0.25">
      <c r="B2152" s="340">
        <v>34751</v>
      </c>
      <c r="C2152" s="340" t="s">
        <v>314</v>
      </c>
      <c r="D2152" s="340" t="s">
        <v>1597</v>
      </c>
      <c r="E2152" s="349" t="str">
        <f>HYPERLINK(Table20[[#This Row],[Map Link]],Table20[[#This Row],[Map Text]])</f>
        <v>Open Map</v>
      </c>
      <c r="F2152" s="340" t="s">
        <v>306</v>
      </c>
      <c r="G2152" s="340" t="s">
        <v>213</v>
      </c>
      <c r="H2152" s="340">
        <v>50.483144000000003</v>
      </c>
      <c r="I2152" s="340">
        <v>-122.617977</v>
      </c>
      <c r="J2152" s="340" t="s">
        <v>1591</v>
      </c>
      <c r="K2152" s="340" t="s">
        <v>5183</v>
      </c>
      <c r="L2152" s="348" t="s">
        <v>103</v>
      </c>
      <c r="M2152" s="340"/>
      <c r="N2152" s="340"/>
      <c r="O2152" s="340"/>
    </row>
    <row r="2153" spans="2:15" x14ac:dyDescent="0.25">
      <c r="B2153" s="340">
        <v>65595</v>
      </c>
      <c r="C2153" s="340" t="s">
        <v>5184</v>
      </c>
      <c r="D2153" s="340" t="s">
        <v>1590</v>
      </c>
      <c r="E2153" s="349" t="str">
        <f>HYPERLINK(Table20[[#This Row],[Map Link]],Table20[[#This Row],[Map Text]])</f>
        <v>Open Map</v>
      </c>
      <c r="F2153" s="340" t="s">
        <v>367</v>
      </c>
      <c r="G2153" s="340" t="s">
        <v>169</v>
      </c>
      <c r="H2153" s="340">
        <v>50.849826999999998</v>
      </c>
      <c r="I2153" s="340">
        <v>-121.367946</v>
      </c>
      <c r="J2153" s="340" t="s">
        <v>1591</v>
      </c>
      <c r="K2153" s="340" t="s">
        <v>5185</v>
      </c>
      <c r="L2153" s="348" t="s">
        <v>181</v>
      </c>
      <c r="M2153" s="340"/>
      <c r="N2153" s="340"/>
      <c r="O2153" s="340"/>
    </row>
    <row r="2154" spans="2:15" x14ac:dyDescent="0.25">
      <c r="B2154" s="340">
        <v>65719</v>
      </c>
      <c r="C2154" s="340" t="s">
        <v>5186</v>
      </c>
      <c r="D2154" s="340" t="s">
        <v>1590</v>
      </c>
      <c r="E2154" s="349" t="str">
        <f>HYPERLINK(Table20[[#This Row],[Map Link]],Table20[[#This Row],[Map Text]])</f>
        <v>Open Map</v>
      </c>
      <c r="F2154" s="340" t="s">
        <v>367</v>
      </c>
      <c r="G2154" s="340" t="s">
        <v>169</v>
      </c>
      <c r="H2154" s="340">
        <v>50.399822</v>
      </c>
      <c r="I2154" s="340">
        <v>-121.534606</v>
      </c>
      <c r="J2154" s="340" t="s">
        <v>1591</v>
      </c>
      <c r="K2154" s="340" t="s">
        <v>5187</v>
      </c>
      <c r="L2154" s="348" t="s">
        <v>181</v>
      </c>
      <c r="M2154" s="340"/>
      <c r="N2154" s="340"/>
      <c r="O2154" s="340"/>
    </row>
    <row r="2155" spans="2:15" x14ac:dyDescent="0.25">
      <c r="B2155" s="340">
        <v>332</v>
      </c>
      <c r="C2155" s="340" t="s">
        <v>380</v>
      </c>
      <c r="D2155" s="340" t="s">
        <v>1597</v>
      </c>
      <c r="E2155" s="349" t="str">
        <f>HYPERLINK(Table20[[#This Row],[Map Link]],Table20[[#This Row],[Map Text]])</f>
        <v>Open Map</v>
      </c>
      <c r="F2155" s="340" t="s">
        <v>367</v>
      </c>
      <c r="G2155" s="340" t="s">
        <v>169</v>
      </c>
      <c r="H2155" s="340">
        <v>50.766492999999997</v>
      </c>
      <c r="I2155" s="340">
        <v>-121.301275</v>
      </c>
      <c r="J2155" s="340" t="s">
        <v>1591</v>
      </c>
      <c r="K2155" s="340" t="s">
        <v>5188</v>
      </c>
      <c r="L2155" s="348" t="s">
        <v>103</v>
      </c>
      <c r="M2155" s="340"/>
      <c r="N2155" s="340"/>
      <c r="O2155" s="340"/>
    </row>
    <row r="2156" spans="2:15" x14ac:dyDescent="0.25">
      <c r="B2156" s="340">
        <v>37889</v>
      </c>
      <c r="C2156" s="340" t="s">
        <v>308</v>
      </c>
      <c r="D2156" s="340" t="s">
        <v>1036</v>
      </c>
      <c r="E2156" s="349" t="str">
        <f>HYPERLINK(Table20[[#This Row],[Map Link]],Table20[[#This Row],[Map Text]])</f>
        <v>Open Map</v>
      </c>
      <c r="F2156" s="340" t="s">
        <v>306</v>
      </c>
      <c r="G2156" s="340" t="s">
        <v>213</v>
      </c>
      <c r="H2156" s="340">
        <v>49.766466999999999</v>
      </c>
      <c r="I2156" s="340">
        <v>-123.151307</v>
      </c>
      <c r="J2156" s="340" t="s">
        <v>1591</v>
      </c>
      <c r="K2156" s="340" t="s">
        <v>5189</v>
      </c>
      <c r="L2156" s="348" t="s">
        <v>103</v>
      </c>
      <c r="M2156" s="340"/>
      <c r="N2156" s="340"/>
      <c r="O2156" s="340"/>
    </row>
    <row r="2157" spans="2:15" x14ac:dyDescent="0.25">
      <c r="B2157" s="340">
        <v>34903</v>
      </c>
      <c r="C2157" s="340" t="s">
        <v>5190</v>
      </c>
      <c r="D2157" s="340" t="s">
        <v>1597</v>
      </c>
      <c r="E2157" s="349" t="str">
        <f>HYPERLINK(Table20[[#This Row],[Map Link]],Table20[[#This Row],[Map Text]])</f>
        <v>Open Map</v>
      </c>
      <c r="F2157" s="340" t="s">
        <v>306</v>
      </c>
      <c r="G2157" s="340" t="s">
        <v>213</v>
      </c>
      <c r="H2157" s="340">
        <v>50.766475999999997</v>
      </c>
      <c r="I2157" s="340">
        <v>-122.81799100000001</v>
      </c>
      <c r="J2157" s="340" t="s">
        <v>1591</v>
      </c>
      <c r="K2157" s="340" t="s">
        <v>5191</v>
      </c>
      <c r="L2157" s="348" t="s">
        <v>103</v>
      </c>
      <c r="M2157" s="340"/>
      <c r="N2157" s="340"/>
      <c r="O2157" s="340"/>
    </row>
    <row r="2158" spans="2:15" x14ac:dyDescent="0.25">
      <c r="B2158" s="340">
        <v>34904</v>
      </c>
      <c r="C2158" s="340" t="s">
        <v>5192</v>
      </c>
      <c r="D2158" s="340" t="s">
        <v>1597</v>
      </c>
      <c r="E2158" s="349" t="str">
        <f>HYPERLINK(Table20[[#This Row],[Map Link]],Table20[[#This Row],[Map Text]])</f>
        <v>Open Map</v>
      </c>
      <c r="F2158" s="340" t="s">
        <v>306</v>
      </c>
      <c r="G2158" s="340" t="s">
        <v>213</v>
      </c>
      <c r="H2158" s="340">
        <v>50.836111000000002</v>
      </c>
      <c r="I2158" s="340">
        <v>-122.825</v>
      </c>
      <c r="J2158" s="340" t="s">
        <v>1591</v>
      </c>
      <c r="K2158" s="340" t="s">
        <v>5193</v>
      </c>
      <c r="L2158" s="348" t="s">
        <v>103</v>
      </c>
      <c r="M2158" s="340"/>
      <c r="N2158" s="340"/>
      <c r="O2158" s="340"/>
    </row>
    <row r="2159" spans="2:15" x14ac:dyDescent="0.25">
      <c r="B2159" s="340">
        <v>65001</v>
      </c>
      <c r="C2159" s="340" t="s">
        <v>5194</v>
      </c>
      <c r="D2159" s="340" t="s">
        <v>1590</v>
      </c>
      <c r="E2159" s="349" t="str">
        <f>HYPERLINK(Table20[[#This Row],[Map Link]],Table20[[#This Row],[Map Text]])</f>
        <v>Open Map</v>
      </c>
      <c r="F2159" s="340" t="s">
        <v>306</v>
      </c>
      <c r="G2159" s="340" t="s">
        <v>213</v>
      </c>
      <c r="H2159" s="340">
        <v>50.749819000000002</v>
      </c>
      <c r="I2159" s="340">
        <v>-122.00129800000001</v>
      </c>
      <c r="J2159" s="340" t="s">
        <v>1591</v>
      </c>
      <c r="K2159" s="340" t="s">
        <v>5195</v>
      </c>
      <c r="L2159" s="348" t="s">
        <v>181</v>
      </c>
      <c r="M2159" s="340"/>
      <c r="N2159" s="340"/>
      <c r="O2159" s="340"/>
    </row>
    <row r="2160" spans="2:15" x14ac:dyDescent="0.25">
      <c r="B2160" s="340">
        <v>65000</v>
      </c>
      <c r="C2160" s="340" t="s">
        <v>5196</v>
      </c>
      <c r="D2160" s="340" t="s">
        <v>1590</v>
      </c>
      <c r="E2160" s="349" t="str">
        <f>HYPERLINK(Table20[[#This Row],[Map Link]],Table20[[#This Row],[Map Text]])</f>
        <v>Open Map</v>
      </c>
      <c r="F2160" s="340" t="s">
        <v>306</v>
      </c>
      <c r="G2160" s="340" t="s">
        <v>213</v>
      </c>
      <c r="H2160" s="340">
        <v>50.799821000000001</v>
      </c>
      <c r="I2160" s="340">
        <v>-121.86796099999999</v>
      </c>
      <c r="J2160" s="340" t="s">
        <v>1591</v>
      </c>
      <c r="K2160" s="340" t="s">
        <v>5197</v>
      </c>
      <c r="L2160" s="348" t="s">
        <v>181</v>
      </c>
      <c r="M2160" s="340"/>
      <c r="N2160" s="340"/>
      <c r="O2160" s="340"/>
    </row>
    <row r="2161" spans="2:15" x14ac:dyDescent="0.25">
      <c r="B2161" s="340">
        <v>37726</v>
      </c>
      <c r="C2161" s="340" t="s">
        <v>984</v>
      </c>
      <c r="D2161" s="340" t="s">
        <v>1036</v>
      </c>
      <c r="E2161" s="349" t="str">
        <f>HYPERLINK(Table20[[#This Row],[Map Link]],Table20[[#This Row],[Map Text]])</f>
        <v>Open Map</v>
      </c>
      <c r="F2161" s="340" t="s">
        <v>306</v>
      </c>
      <c r="G2161" s="340" t="s">
        <v>213</v>
      </c>
      <c r="H2161" s="340">
        <v>49.626389000000003</v>
      </c>
      <c r="I2161" s="340">
        <v>-123.203611</v>
      </c>
      <c r="J2161" s="340" t="s">
        <v>1591</v>
      </c>
      <c r="K2161" s="340" t="s">
        <v>5198</v>
      </c>
      <c r="L2161" s="348" t="s">
        <v>103</v>
      </c>
      <c r="M2161" s="340"/>
      <c r="N2161" s="340"/>
      <c r="O2161" s="340"/>
    </row>
    <row r="2162" spans="2:15" x14ac:dyDescent="0.25">
      <c r="B2162" s="340">
        <v>27638</v>
      </c>
      <c r="C2162" s="340" t="s">
        <v>378</v>
      </c>
      <c r="D2162" s="340" t="s">
        <v>1880</v>
      </c>
      <c r="E2162" s="349" t="str">
        <f>HYPERLINK(Table20[[#This Row],[Map Link]],Table20[[#This Row],[Map Text]])</f>
        <v>Open Map</v>
      </c>
      <c r="F2162" s="340" t="s">
        <v>367</v>
      </c>
      <c r="G2162" s="340" t="s">
        <v>169</v>
      </c>
      <c r="H2162" s="340">
        <v>50.811943999999997</v>
      </c>
      <c r="I2162" s="340">
        <v>-121.32333300000001</v>
      </c>
      <c r="J2162" s="340" t="s">
        <v>1591</v>
      </c>
      <c r="K2162" s="340" t="s">
        <v>5199</v>
      </c>
      <c r="L2162" s="348" t="s">
        <v>103</v>
      </c>
      <c r="M2162" s="340"/>
      <c r="N2162" s="340"/>
      <c r="O2162" s="340"/>
    </row>
    <row r="2163" spans="2:15" x14ac:dyDescent="0.25">
      <c r="B2163" s="340">
        <v>65715</v>
      </c>
      <c r="C2163" s="340" t="s">
        <v>5200</v>
      </c>
      <c r="D2163" s="340" t="s">
        <v>1590</v>
      </c>
      <c r="E2163" s="349" t="str">
        <f>HYPERLINK(Table20[[#This Row],[Map Link]],Table20[[#This Row],[Map Text]])</f>
        <v>Open Map</v>
      </c>
      <c r="F2163" s="340" t="s">
        <v>367</v>
      </c>
      <c r="G2163" s="340" t="s">
        <v>169</v>
      </c>
      <c r="H2163" s="340">
        <v>50.366486999999999</v>
      </c>
      <c r="I2163" s="340">
        <v>-121.68461000000001</v>
      </c>
      <c r="J2163" s="340" t="s">
        <v>1591</v>
      </c>
      <c r="K2163" s="340" t="s">
        <v>5201</v>
      </c>
      <c r="L2163" s="348" t="s">
        <v>181</v>
      </c>
      <c r="M2163" s="340"/>
      <c r="N2163" s="340"/>
      <c r="O2163" s="340"/>
    </row>
    <row r="2164" spans="2:15" x14ac:dyDescent="0.25">
      <c r="B2164" s="340">
        <v>64513</v>
      </c>
      <c r="C2164" s="340" t="s">
        <v>5202</v>
      </c>
      <c r="D2164" s="340" t="s">
        <v>1590</v>
      </c>
      <c r="E2164" s="349" t="str">
        <f>HYPERLINK(Table20[[#This Row],[Map Link]],Table20[[#This Row],[Map Text]])</f>
        <v>Open Map</v>
      </c>
      <c r="F2164" s="340" t="s">
        <v>367</v>
      </c>
      <c r="G2164" s="340" t="s">
        <v>169</v>
      </c>
      <c r="H2164" s="340">
        <v>51.466489000000003</v>
      </c>
      <c r="I2164" s="340">
        <v>-122.134655</v>
      </c>
      <c r="J2164" s="340" t="s">
        <v>1591</v>
      </c>
      <c r="K2164" s="340" t="s">
        <v>5203</v>
      </c>
      <c r="L2164" s="348" t="s">
        <v>181</v>
      </c>
      <c r="M2164" s="340"/>
      <c r="N2164" s="340"/>
      <c r="O2164" s="340"/>
    </row>
    <row r="2165" spans="2:15" x14ac:dyDescent="0.25">
      <c r="B2165" s="340">
        <v>64511</v>
      </c>
      <c r="C2165" s="340" t="s">
        <v>5204</v>
      </c>
      <c r="D2165" s="340" t="s">
        <v>1590</v>
      </c>
      <c r="E2165" s="349" t="str">
        <f>HYPERLINK(Table20[[#This Row],[Map Link]],Table20[[#This Row],[Map Text]])</f>
        <v>Open Map</v>
      </c>
      <c r="F2165" s="340" t="s">
        <v>367</v>
      </c>
      <c r="G2165" s="340" t="s">
        <v>169</v>
      </c>
      <c r="H2165" s="340">
        <v>51.433155999999997</v>
      </c>
      <c r="I2165" s="340">
        <v>-122.05131799999999</v>
      </c>
      <c r="J2165" s="340" t="s">
        <v>1591</v>
      </c>
      <c r="K2165" s="340" t="s">
        <v>5205</v>
      </c>
      <c r="L2165" s="348" t="s">
        <v>181</v>
      </c>
      <c r="M2165" s="340"/>
      <c r="N2165" s="340"/>
      <c r="O2165" s="340"/>
    </row>
    <row r="2166" spans="2:15" x14ac:dyDescent="0.25">
      <c r="B2166" s="340">
        <v>65004</v>
      </c>
      <c r="C2166" s="340" t="s">
        <v>5206</v>
      </c>
      <c r="D2166" s="340" t="s">
        <v>1590</v>
      </c>
      <c r="E2166" s="349" t="str">
        <f>HYPERLINK(Table20[[#This Row],[Map Link]],Table20[[#This Row],[Map Text]])</f>
        <v>Open Map</v>
      </c>
      <c r="F2166" s="340" t="s">
        <v>306</v>
      </c>
      <c r="G2166" s="340" t="s">
        <v>213</v>
      </c>
      <c r="H2166" s="340">
        <v>50.666485999999999</v>
      </c>
      <c r="I2166" s="340">
        <v>-121.93462599999999</v>
      </c>
      <c r="J2166" s="340" t="s">
        <v>1591</v>
      </c>
      <c r="K2166" s="340" t="s">
        <v>5207</v>
      </c>
      <c r="L2166" s="348" t="s">
        <v>181</v>
      </c>
      <c r="M2166" s="340"/>
      <c r="N2166" s="340"/>
      <c r="O2166" s="340"/>
    </row>
    <row r="2167" spans="2:15" x14ac:dyDescent="0.25">
      <c r="B2167" s="340">
        <v>29257</v>
      </c>
      <c r="C2167" s="340" t="s">
        <v>376</v>
      </c>
      <c r="D2167" s="340" t="s">
        <v>1597</v>
      </c>
      <c r="E2167" s="349" t="str">
        <f>HYPERLINK(Table20[[#This Row],[Map Link]],Table20[[#This Row],[Map Text]])</f>
        <v>Open Map</v>
      </c>
      <c r="F2167" s="340" t="s">
        <v>367</v>
      </c>
      <c r="G2167" s="340" t="s">
        <v>169</v>
      </c>
      <c r="H2167" s="340">
        <v>51.216493999999997</v>
      </c>
      <c r="I2167" s="340">
        <v>-121.484627</v>
      </c>
      <c r="J2167" s="340" t="s">
        <v>1591</v>
      </c>
      <c r="K2167" s="340" t="s">
        <v>5208</v>
      </c>
      <c r="L2167" s="348" t="s">
        <v>103</v>
      </c>
      <c r="M2167" s="340"/>
      <c r="N2167" s="340"/>
      <c r="O2167" s="340"/>
    </row>
    <row r="2168" spans="2:15" x14ac:dyDescent="0.25">
      <c r="B2168" s="340">
        <v>4975</v>
      </c>
      <c r="C2168" s="340" t="s">
        <v>5209</v>
      </c>
      <c r="D2168" s="340" t="s">
        <v>1036</v>
      </c>
      <c r="E2168" s="349" t="str">
        <f>HYPERLINK(Table20[[#This Row],[Map Link]],Table20[[#This Row],[Map Text]])</f>
        <v>Open Map</v>
      </c>
      <c r="F2168" s="340" t="s">
        <v>306</v>
      </c>
      <c r="G2168" s="340" t="s">
        <v>213</v>
      </c>
      <c r="H2168" s="340">
        <v>49.833134000000001</v>
      </c>
      <c r="I2168" s="340">
        <v>-123.151309</v>
      </c>
      <c r="J2168" s="340" t="s">
        <v>1591</v>
      </c>
      <c r="K2168" s="340" t="s">
        <v>5210</v>
      </c>
      <c r="L2168" s="348" t="s">
        <v>103</v>
      </c>
      <c r="M2168" s="340"/>
      <c r="N2168" s="340"/>
      <c r="O2168" s="340"/>
    </row>
    <row r="2169" spans="2:15" x14ac:dyDescent="0.25">
      <c r="B2169" s="340">
        <v>64593</v>
      </c>
      <c r="C2169" s="340" t="s">
        <v>5211</v>
      </c>
      <c r="D2169" s="340" t="s">
        <v>1590</v>
      </c>
      <c r="E2169" s="349" t="str">
        <f>HYPERLINK(Table20[[#This Row],[Map Link]],Table20[[#This Row],[Map Text]])</f>
        <v>Open Map</v>
      </c>
      <c r="F2169" s="340" t="s">
        <v>306</v>
      </c>
      <c r="G2169" s="340" t="s">
        <v>213</v>
      </c>
      <c r="H2169" s="340">
        <v>49.799801000000002</v>
      </c>
      <c r="I2169" s="340">
        <v>-123.18464299999999</v>
      </c>
      <c r="J2169" s="340" t="s">
        <v>1591</v>
      </c>
      <c r="K2169" s="340" t="s">
        <v>5212</v>
      </c>
      <c r="L2169" s="348" t="s">
        <v>181</v>
      </c>
      <c r="M2169" s="340"/>
      <c r="N2169" s="340"/>
      <c r="O2169" s="340"/>
    </row>
    <row r="2170" spans="2:15" x14ac:dyDescent="0.25">
      <c r="B2170" s="340">
        <v>27525</v>
      </c>
      <c r="C2170" s="340" t="s">
        <v>5213</v>
      </c>
      <c r="D2170" s="340" t="s">
        <v>1597</v>
      </c>
      <c r="E2170" s="349" t="str">
        <f>HYPERLINK(Table20[[#This Row],[Map Link]],Table20[[#This Row],[Map Text]])</f>
        <v>Open Map</v>
      </c>
      <c r="F2170" s="340" t="s">
        <v>306</v>
      </c>
      <c r="G2170" s="340" t="s">
        <v>213</v>
      </c>
      <c r="H2170" s="340">
        <v>49.799801000000002</v>
      </c>
      <c r="I2170" s="340">
        <v>-123.151308</v>
      </c>
      <c r="J2170" s="340" t="s">
        <v>1591</v>
      </c>
      <c r="K2170" s="340" t="s">
        <v>5214</v>
      </c>
      <c r="L2170" s="348" t="s">
        <v>103</v>
      </c>
      <c r="M2170" s="340"/>
      <c r="N2170" s="340"/>
      <c r="O2170" s="340"/>
    </row>
    <row r="2171" spans="2:15" x14ac:dyDescent="0.25">
      <c r="B2171" s="340">
        <v>65601</v>
      </c>
      <c r="C2171" s="340" t="s">
        <v>5215</v>
      </c>
      <c r="D2171" s="340" t="s">
        <v>1590</v>
      </c>
      <c r="E2171" s="349" t="str">
        <f>HYPERLINK(Table20[[#This Row],[Map Link]],Table20[[#This Row],[Map Text]])</f>
        <v>Open Map</v>
      </c>
      <c r="F2171" s="340" t="s">
        <v>367</v>
      </c>
      <c r="G2171" s="340" t="s">
        <v>169</v>
      </c>
      <c r="H2171" s="340">
        <v>50.683159000000003</v>
      </c>
      <c r="I2171" s="340">
        <v>-121.31793999999999</v>
      </c>
      <c r="J2171" s="340" t="s">
        <v>1591</v>
      </c>
      <c r="K2171" s="340" t="s">
        <v>5216</v>
      </c>
      <c r="L2171" s="348" t="s">
        <v>181</v>
      </c>
      <c r="M2171" s="340"/>
      <c r="N2171" s="340"/>
      <c r="O2171" s="340"/>
    </row>
    <row r="2172" spans="2:15" x14ac:dyDescent="0.25">
      <c r="B2172" s="340">
        <v>64965</v>
      </c>
      <c r="C2172" s="340" t="s">
        <v>5217</v>
      </c>
      <c r="D2172" s="340" t="s">
        <v>1590</v>
      </c>
      <c r="E2172" s="349" t="str">
        <f>HYPERLINK(Table20[[#This Row],[Map Link]],Table20[[#This Row],[Map Text]])</f>
        <v>Open Map</v>
      </c>
      <c r="F2172" s="340" t="s">
        <v>306</v>
      </c>
      <c r="G2172" s="340" t="s">
        <v>213</v>
      </c>
      <c r="H2172" s="340">
        <v>50.633153999999998</v>
      </c>
      <c r="I2172" s="340">
        <v>-121.801288</v>
      </c>
      <c r="J2172" s="340" t="s">
        <v>1591</v>
      </c>
      <c r="K2172" s="340" t="s">
        <v>5218</v>
      </c>
      <c r="L2172" s="348" t="s">
        <v>181</v>
      </c>
      <c r="M2172" s="340"/>
      <c r="N2172" s="340"/>
      <c r="O2172" s="340"/>
    </row>
    <row r="2173" spans="2:15" x14ac:dyDescent="0.25">
      <c r="B2173" s="340">
        <v>65543</v>
      </c>
      <c r="C2173" s="340" t="s">
        <v>5219</v>
      </c>
      <c r="D2173" s="340" t="s">
        <v>1590</v>
      </c>
      <c r="E2173" s="349" t="str">
        <f>HYPERLINK(Table20[[#This Row],[Map Link]],Table20[[#This Row],[Map Text]])</f>
        <v>Open Map</v>
      </c>
      <c r="F2173" s="340" t="s">
        <v>367</v>
      </c>
      <c r="G2173" s="340" t="s">
        <v>169</v>
      </c>
      <c r="H2173" s="340">
        <v>50.466490999999998</v>
      </c>
      <c r="I2173" s="340">
        <v>-121.33460100000001</v>
      </c>
      <c r="J2173" s="340" t="s">
        <v>1591</v>
      </c>
      <c r="K2173" s="340" t="s">
        <v>5220</v>
      </c>
      <c r="L2173" s="348" t="s">
        <v>181</v>
      </c>
      <c r="M2173" s="340"/>
      <c r="N2173" s="340"/>
      <c r="O2173" s="340"/>
    </row>
    <row r="2174" spans="2:15" x14ac:dyDescent="0.25">
      <c r="B2174" s="340">
        <v>65799</v>
      </c>
      <c r="C2174" s="340" t="s">
        <v>5221</v>
      </c>
      <c r="D2174" s="340" t="s">
        <v>1590</v>
      </c>
      <c r="E2174" s="349" t="str">
        <f>HYPERLINK(Table20[[#This Row],[Map Link]],Table20[[#This Row],[Map Text]])</f>
        <v>Open Map</v>
      </c>
      <c r="F2174" s="340" t="s">
        <v>367</v>
      </c>
      <c r="G2174" s="340" t="s">
        <v>169</v>
      </c>
      <c r="H2174" s="340">
        <v>50.449824</v>
      </c>
      <c r="I2174" s="340">
        <v>-121.351268</v>
      </c>
      <c r="J2174" s="340" t="s">
        <v>1591</v>
      </c>
      <c r="K2174" s="340" t="s">
        <v>5222</v>
      </c>
      <c r="L2174" s="348" t="s">
        <v>181</v>
      </c>
      <c r="M2174" s="340"/>
      <c r="N2174" s="340"/>
      <c r="O2174" s="340"/>
    </row>
    <row r="2175" spans="2:15" x14ac:dyDescent="0.25">
      <c r="B2175" s="340">
        <v>64600</v>
      </c>
      <c r="C2175" s="340" t="s">
        <v>5223</v>
      </c>
      <c r="D2175" s="340" t="s">
        <v>1590</v>
      </c>
      <c r="E2175" s="349" t="str">
        <f>HYPERLINK(Table20[[#This Row],[Map Link]],Table20[[#This Row],[Map Text]])</f>
        <v>Open Map</v>
      </c>
      <c r="F2175" s="340" t="s">
        <v>306</v>
      </c>
      <c r="G2175" s="340" t="s">
        <v>213</v>
      </c>
      <c r="H2175" s="340">
        <v>49.966467000000002</v>
      </c>
      <c r="I2175" s="340">
        <v>-123.30131799999999</v>
      </c>
      <c r="J2175" s="340" t="s">
        <v>1591</v>
      </c>
      <c r="K2175" s="340" t="s">
        <v>5224</v>
      </c>
      <c r="L2175" s="348" t="s">
        <v>181</v>
      </c>
      <c r="M2175" s="340"/>
      <c r="N2175" s="340"/>
      <c r="O2175" s="340"/>
    </row>
    <row r="2176" spans="2:15" x14ac:dyDescent="0.25">
      <c r="B2176" s="340">
        <v>2538</v>
      </c>
      <c r="C2176" s="340" t="s">
        <v>5225</v>
      </c>
      <c r="D2176" s="340" t="s">
        <v>1597</v>
      </c>
      <c r="E2176" s="349" t="str">
        <f>HYPERLINK(Table20[[#This Row],[Map Link]],Table20[[#This Row],[Map Text]])</f>
        <v>Open Map</v>
      </c>
      <c r="F2176" s="340" t="s">
        <v>367</v>
      </c>
      <c r="G2176" s="340" t="s">
        <v>169</v>
      </c>
      <c r="H2176" s="340">
        <v>50.333157999999997</v>
      </c>
      <c r="I2176" s="340">
        <v>-121.217927</v>
      </c>
      <c r="J2176" s="340" t="s">
        <v>1591</v>
      </c>
      <c r="K2176" s="340" t="s">
        <v>5226</v>
      </c>
      <c r="L2176" s="348" t="s">
        <v>103</v>
      </c>
      <c r="M2176" s="340"/>
      <c r="N2176" s="340"/>
      <c r="O2176" s="340"/>
    </row>
    <row r="2177" spans="2:15" x14ac:dyDescent="0.25">
      <c r="B2177" s="340">
        <v>29466</v>
      </c>
      <c r="C2177" s="340" t="s">
        <v>375</v>
      </c>
      <c r="D2177" s="340" t="s">
        <v>1880</v>
      </c>
      <c r="E2177" s="349" t="str">
        <f>HYPERLINK(Table20[[#This Row],[Map Link]],Table20[[#This Row],[Map Text]])</f>
        <v>Open Map</v>
      </c>
      <c r="F2177" s="340" t="s">
        <v>367</v>
      </c>
      <c r="G2177" s="340" t="s">
        <v>169</v>
      </c>
      <c r="H2177" s="340">
        <v>51.091667000000001</v>
      </c>
      <c r="I2177" s="340">
        <v>-121.58666700000001</v>
      </c>
      <c r="J2177" s="340" t="s">
        <v>1591</v>
      </c>
      <c r="K2177" s="340" t="s">
        <v>5227</v>
      </c>
      <c r="L2177" s="348" t="s">
        <v>103</v>
      </c>
      <c r="M2177" s="340"/>
      <c r="N2177" s="340"/>
      <c r="O2177" s="340"/>
    </row>
    <row r="2178" spans="2:15" x14ac:dyDescent="0.25">
      <c r="B2178" s="340">
        <v>66042</v>
      </c>
      <c r="C2178" s="340" t="s">
        <v>5228</v>
      </c>
      <c r="D2178" s="340" t="s">
        <v>1590</v>
      </c>
      <c r="E2178" s="349" t="str">
        <f>HYPERLINK(Table20[[#This Row],[Map Link]],Table20[[#This Row],[Map Text]])</f>
        <v>Open Map</v>
      </c>
      <c r="F2178" s="340" t="s">
        <v>367</v>
      </c>
      <c r="G2178" s="340" t="s">
        <v>169</v>
      </c>
      <c r="H2178" s="340">
        <v>51.097222000000002</v>
      </c>
      <c r="I2178" s="340">
        <v>-121.59861100000001</v>
      </c>
      <c r="J2178" s="340" t="s">
        <v>1591</v>
      </c>
      <c r="K2178" s="340" t="s">
        <v>5229</v>
      </c>
      <c r="L2178" s="348" t="s">
        <v>181</v>
      </c>
      <c r="M2178" s="340"/>
      <c r="N2178" s="340"/>
      <c r="O2178" s="340"/>
    </row>
    <row r="2179" spans="2:15" x14ac:dyDescent="0.25">
      <c r="B2179" s="340">
        <v>12352</v>
      </c>
      <c r="C2179" s="340" t="s">
        <v>5230</v>
      </c>
      <c r="D2179" s="340" t="s">
        <v>1597</v>
      </c>
      <c r="E2179" s="349" t="str">
        <f>HYPERLINK(Table20[[#This Row],[Map Link]],Table20[[#This Row],[Map Text]])</f>
        <v>Open Map</v>
      </c>
      <c r="F2179" s="340" t="s">
        <v>367</v>
      </c>
      <c r="G2179" s="340" t="s">
        <v>169</v>
      </c>
      <c r="H2179" s="340">
        <v>50.783166000000001</v>
      </c>
      <c r="I2179" s="340">
        <v>-120.76792500000001</v>
      </c>
      <c r="J2179" s="340" t="s">
        <v>1591</v>
      </c>
      <c r="K2179" s="340" t="s">
        <v>5231</v>
      </c>
      <c r="L2179" s="348" t="s">
        <v>103</v>
      </c>
      <c r="M2179" s="340"/>
      <c r="N2179" s="340"/>
      <c r="O2179" s="340"/>
    </row>
    <row r="2180" spans="2:15" x14ac:dyDescent="0.25">
      <c r="B2180" s="340">
        <v>64508</v>
      </c>
      <c r="C2180" s="340" t="s">
        <v>5232</v>
      </c>
      <c r="D2180" s="340" t="s">
        <v>1590</v>
      </c>
      <c r="E2180" s="349" t="str">
        <f>HYPERLINK(Table20[[#This Row],[Map Link]],Table20[[#This Row],[Map Text]])</f>
        <v>Open Map</v>
      </c>
      <c r="F2180" s="340" t="s">
        <v>367</v>
      </c>
      <c r="G2180" s="340" t="s">
        <v>169</v>
      </c>
      <c r="H2180" s="340">
        <v>51.383158999999999</v>
      </c>
      <c r="I2180" s="340">
        <v>-121.751307</v>
      </c>
      <c r="J2180" s="340" t="s">
        <v>1591</v>
      </c>
      <c r="K2180" s="340" t="s">
        <v>5233</v>
      </c>
      <c r="L2180" s="348" t="s">
        <v>181</v>
      </c>
      <c r="M2180" s="340"/>
      <c r="N2180" s="340"/>
      <c r="O2180" s="340"/>
    </row>
    <row r="2181" spans="2:15" x14ac:dyDescent="0.25">
      <c r="B2181" s="340">
        <v>4834</v>
      </c>
      <c r="C2181" s="340" t="s">
        <v>5234</v>
      </c>
      <c r="D2181" s="340" t="s">
        <v>1597</v>
      </c>
      <c r="E2181" s="349" t="str">
        <f>HYPERLINK(Table20[[#This Row],[Map Link]],Table20[[#This Row],[Map Text]])</f>
        <v>Open Map</v>
      </c>
      <c r="F2181" s="340" t="s">
        <v>306</v>
      </c>
      <c r="G2181" s="340" t="s">
        <v>213</v>
      </c>
      <c r="H2181" s="340">
        <v>50.400832999999999</v>
      </c>
      <c r="I2181" s="340">
        <v>-122.703056</v>
      </c>
      <c r="J2181" s="340" t="s">
        <v>1591</v>
      </c>
      <c r="K2181" s="340" t="s">
        <v>5235</v>
      </c>
      <c r="L2181" s="348" t="s">
        <v>103</v>
      </c>
      <c r="M2181" s="340"/>
      <c r="N2181" s="340"/>
      <c r="O2181" s="340"/>
    </row>
    <row r="2182" spans="2:15" x14ac:dyDescent="0.25">
      <c r="B2182" s="340">
        <v>29701</v>
      </c>
      <c r="C2182" s="340" t="s">
        <v>575</v>
      </c>
      <c r="D2182" s="340" t="s">
        <v>1597</v>
      </c>
      <c r="E2182" s="349" t="str">
        <f>HYPERLINK(Table20[[#This Row],[Map Link]],Table20[[#This Row],[Map Text]])</f>
        <v>Open Map</v>
      </c>
      <c r="F2182" s="340" t="s">
        <v>367</v>
      </c>
      <c r="G2182" s="340" t="s">
        <v>169</v>
      </c>
      <c r="H2182" s="340">
        <v>51.049835000000002</v>
      </c>
      <c r="I2182" s="340">
        <v>-120.73459699999999</v>
      </c>
      <c r="J2182" s="340" t="s">
        <v>1591</v>
      </c>
      <c r="K2182" s="340" t="s">
        <v>5236</v>
      </c>
      <c r="L2182" s="348" t="s">
        <v>103</v>
      </c>
      <c r="M2182" s="340"/>
      <c r="N2182" s="340"/>
      <c r="O2182" s="340"/>
    </row>
    <row r="2183" spans="2:15" x14ac:dyDescent="0.25">
      <c r="B2183" s="340">
        <v>7605</v>
      </c>
      <c r="C2183" s="340" t="s">
        <v>315</v>
      </c>
      <c r="D2183" s="340" t="s">
        <v>1036</v>
      </c>
      <c r="E2183" s="349" t="str">
        <f>HYPERLINK(Table20[[#This Row],[Map Link]],Table20[[#This Row],[Map Text]])</f>
        <v>Open Map</v>
      </c>
      <c r="F2183" s="340" t="s">
        <v>306</v>
      </c>
      <c r="G2183" s="340" t="s">
        <v>213</v>
      </c>
      <c r="H2183" s="340">
        <v>50.549812000000003</v>
      </c>
      <c r="I2183" s="340">
        <v>-122.484641</v>
      </c>
      <c r="J2183" s="340" t="s">
        <v>1591</v>
      </c>
      <c r="K2183" s="340" t="s">
        <v>5237</v>
      </c>
      <c r="L2183" s="348" t="s">
        <v>103</v>
      </c>
      <c r="M2183" s="340"/>
      <c r="N2183" s="340"/>
      <c r="O2183" s="340"/>
    </row>
    <row r="2184" spans="2:15" x14ac:dyDescent="0.25">
      <c r="B2184" s="340">
        <v>7633</v>
      </c>
      <c r="C2184" s="340" t="s">
        <v>5238</v>
      </c>
      <c r="D2184" s="340" t="s">
        <v>1597</v>
      </c>
      <c r="E2184" s="349" t="str">
        <f>HYPERLINK(Table20[[#This Row],[Map Link]],Table20[[#This Row],[Map Text]])</f>
        <v>Open Map</v>
      </c>
      <c r="F2184" s="340" t="s">
        <v>306</v>
      </c>
      <c r="G2184" s="340" t="s">
        <v>213</v>
      </c>
      <c r="H2184" s="340">
        <v>49.666466999999997</v>
      </c>
      <c r="I2184" s="340">
        <v>-123.16797200000001</v>
      </c>
      <c r="J2184" s="340" t="s">
        <v>1591</v>
      </c>
      <c r="K2184" s="340" t="s">
        <v>5239</v>
      </c>
      <c r="L2184" s="348" t="s">
        <v>103</v>
      </c>
      <c r="M2184" s="340"/>
      <c r="N2184" s="340"/>
      <c r="O2184" s="340"/>
    </row>
    <row r="2185" spans="2:15" x14ac:dyDescent="0.25">
      <c r="B2185" s="340">
        <v>64614</v>
      </c>
      <c r="C2185" s="340" t="s">
        <v>5240</v>
      </c>
      <c r="D2185" s="340" t="s">
        <v>1590</v>
      </c>
      <c r="E2185" s="349" t="str">
        <f>HYPERLINK(Table20[[#This Row],[Map Link]],Table20[[#This Row],[Map Text]])</f>
        <v>Open Map</v>
      </c>
      <c r="F2185" s="340" t="s">
        <v>321</v>
      </c>
      <c r="G2185" s="340" t="s">
        <v>213</v>
      </c>
      <c r="H2185" s="340">
        <v>49.583131999999999</v>
      </c>
      <c r="I2185" s="340">
        <v>-123.267973</v>
      </c>
      <c r="J2185" s="340" t="s">
        <v>1591</v>
      </c>
      <c r="K2185" s="340" t="s">
        <v>5241</v>
      </c>
      <c r="L2185" s="348" t="s">
        <v>181</v>
      </c>
      <c r="M2185" s="340"/>
      <c r="N2185" s="340"/>
      <c r="O2185" s="340"/>
    </row>
    <row r="2186" spans="2:15" x14ac:dyDescent="0.25">
      <c r="B2186" s="340">
        <v>14492</v>
      </c>
      <c r="C2186" s="340" t="s">
        <v>5242</v>
      </c>
      <c r="D2186" s="340" t="s">
        <v>1036</v>
      </c>
      <c r="E2186" s="349" t="str">
        <f>HYPERLINK(Table20[[#This Row],[Map Link]],Table20[[#This Row],[Map Text]])</f>
        <v>Open Map</v>
      </c>
      <c r="F2186" s="340" t="s">
        <v>306</v>
      </c>
      <c r="G2186" s="340" t="s">
        <v>213</v>
      </c>
      <c r="H2186" s="340">
        <v>49.716467000000002</v>
      </c>
      <c r="I2186" s="340">
        <v>-123.15130600000001</v>
      </c>
      <c r="J2186" s="340" t="s">
        <v>1591</v>
      </c>
      <c r="K2186" s="340" t="s">
        <v>5243</v>
      </c>
      <c r="L2186" s="348" t="s">
        <v>103</v>
      </c>
      <c r="M2186" s="340"/>
      <c r="N2186" s="340"/>
      <c r="O2186" s="340"/>
    </row>
    <row r="2187" spans="2:15" x14ac:dyDescent="0.25">
      <c r="B2187" s="340">
        <v>14584</v>
      </c>
      <c r="C2187" s="340" t="s">
        <v>5244</v>
      </c>
      <c r="D2187" s="340" t="s">
        <v>1597</v>
      </c>
      <c r="E2187" s="349" t="str">
        <f>HYPERLINK(Table20[[#This Row],[Map Link]],Table20[[#This Row],[Map Text]])</f>
        <v>Open Map</v>
      </c>
      <c r="F2187" s="340" t="s">
        <v>306</v>
      </c>
      <c r="G2187" s="340" t="s">
        <v>213</v>
      </c>
      <c r="H2187" s="340">
        <v>50.516478999999997</v>
      </c>
      <c r="I2187" s="340">
        <v>-122.48464</v>
      </c>
      <c r="J2187" s="340" t="s">
        <v>1591</v>
      </c>
      <c r="K2187" s="340" t="s">
        <v>5245</v>
      </c>
      <c r="L2187" s="348" t="s">
        <v>103</v>
      </c>
      <c r="M2187" s="340"/>
      <c r="N2187" s="340"/>
      <c r="O2187" s="340"/>
    </row>
    <row r="2188" spans="2:15" x14ac:dyDescent="0.25">
      <c r="B2188" s="340">
        <v>64964</v>
      </c>
      <c r="C2188" s="340" t="s">
        <v>5246</v>
      </c>
      <c r="D2188" s="340" t="s">
        <v>1590</v>
      </c>
      <c r="E2188" s="349" t="str">
        <f>HYPERLINK(Table20[[#This Row],[Map Link]],Table20[[#This Row],[Map Text]])</f>
        <v>Open Map</v>
      </c>
      <c r="F2188" s="340" t="s">
        <v>306</v>
      </c>
      <c r="G2188" s="340" t="s">
        <v>213</v>
      </c>
      <c r="H2188" s="340">
        <v>50.74982</v>
      </c>
      <c r="I2188" s="340">
        <v>-121.91796100000001</v>
      </c>
      <c r="J2188" s="340" t="s">
        <v>1591</v>
      </c>
      <c r="K2188" s="340" t="s">
        <v>5247</v>
      </c>
      <c r="L2188" s="348" t="s">
        <v>181</v>
      </c>
      <c r="M2188" s="340"/>
      <c r="N2188" s="340"/>
      <c r="O2188" s="340"/>
    </row>
    <row r="2189" spans="2:15" x14ac:dyDescent="0.25">
      <c r="B2189" s="340">
        <v>65644</v>
      </c>
      <c r="C2189" s="340" t="s">
        <v>5248</v>
      </c>
      <c r="D2189" s="340" t="s">
        <v>1590</v>
      </c>
      <c r="E2189" s="349" t="str">
        <f>HYPERLINK(Table20[[#This Row],[Map Link]],Table20[[#This Row],[Map Text]])</f>
        <v>Open Map</v>
      </c>
      <c r="F2189" s="340" t="s">
        <v>367</v>
      </c>
      <c r="G2189" s="340" t="s">
        <v>169</v>
      </c>
      <c r="H2189" s="340">
        <v>50.072042000000003</v>
      </c>
      <c r="I2189" s="340">
        <v>-121.551265</v>
      </c>
      <c r="J2189" s="340" t="s">
        <v>1591</v>
      </c>
      <c r="K2189" s="340" t="s">
        <v>5249</v>
      </c>
      <c r="L2189" s="348" t="s">
        <v>181</v>
      </c>
      <c r="M2189" s="340"/>
      <c r="N2189" s="340"/>
      <c r="O2189" s="340"/>
    </row>
    <row r="2190" spans="2:15" x14ac:dyDescent="0.25">
      <c r="B2190" s="340">
        <v>844</v>
      </c>
      <c r="C2190" s="340" t="s">
        <v>5250</v>
      </c>
      <c r="D2190" s="340" t="s">
        <v>1036</v>
      </c>
      <c r="E2190" s="349" t="str">
        <f>HYPERLINK(Table20[[#This Row],[Map Link]],Table20[[#This Row],[Map Text]])</f>
        <v>Open Map</v>
      </c>
      <c r="F2190" s="340" t="s">
        <v>306</v>
      </c>
      <c r="G2190" s="340" t="s">
        <v>213</v>
      </c>
      <c r="H2190" s="340">
        <v>49.749800999999998</v>
      </c>
      <c r="I2190" s="340">
        <v>-123.13464</v>
      </c>
      <c r="J2190" s="340" t="s">
        <v>1591</v>
      </c>
      <c r="K2190" s="340" t="s">
        <v>5251</v>
      </c>
      <c r="L2190" s="348" t="s">
        <v>103</v>
      </c>
      <c r="M2190" s="340"/>
      <c r="N2190" s="340"/>
      <c r="O2190" s="340"/>
    </row>
    <row r="2191" spans="2:15" x14ac:dyDescent="0.25">
      <c r="B2191" s="340">
        <v>65666</v>
      </c>
      <c r="C2191" s="340" t="s">
        <v>5252</v>
      </c>
      <c r="D2191" s="340" t="s">
        <v>1590</v>
      </c>
      <c r="E2191" s="349" t="str">
        <f>HYPERLINK(Table20[[#This Row],[Map Link]],Table20[[#This Row],[Map Text]])</f>
        <v>Open Map</v>
      </c>
      <c r="F2191" s="340" t="s">
        <v>367</v>
      </c>
      <c r="G2191" s="340" t="s">
        <v>169</v>
      </c>
      <c r="H2191" s="340">
        <v>50.333157</v>
      </c>
      <c r="I2191" s="340">
        <v>-121.317931</v>
      </c>
      <c r="J2191" s="340" t="s">
        <v>1591</v>
      </c>
      <c r="K2191" s="340" t="s">
        <v>5253</v>
      </c>
      <c r="L2191" s="348" t="s">
        <v>181</v>
      </c>
      <c r="M2191" s="340"/>
      <c r="N2191" s="340"/>
      <c r="O2191" s="340"/>
    </row>
    <row r="2192" spans="2:15" x14ac:dyDescent="0.25">
      <c r="B2192" s="340">
        <v>65536</v>
      </c>
      <c r="C2192" s="340" t="s">
        <v>5254</v>
      </c>
      <c r="D2192" s="340" t="s">
        <v>1590</v>
      </c>
      <c r="E2192" s="349" t="str">
        <f>HYPERLINK(Table20[[#This Row],[Map Link]],Table20[[#This Row],[Map Text]])</f>
        <v>Open Map</v>
      </c>
      <c r="F2192" s="340" t="s">
        <v>367</v>
      </c>
      <c r="G2192" s="340" t="s">
        <v>169</v>
      </c>
      <c r="H2192" s="340">
        <v>50.469444000000003</v>
      </c>
      <c r="I2192" s="340">
        <v>-120.95527800000001</v>
      </c>
      <c r="J2192" s="340" t="s">
        <v>1591</v>
      </c>
      <c r="K2192" s="340" t="s">
        <v>5255</v>
      </c>
      <c r="L2192" s="348" t="s">
        <v>181</v>
      </c>
      <c r="M2192" s="340"/>
      <c r="N2192" s="340"/>
      <c r="O2192" s="340"/>
    </row>
    <row r="2193" spans="2:15" x14ac:dyDescent="0.25">
      <c r="B2193" s="340">
        <v>65532</v>
      </c>
      <c r="C2193" s="340" t="s">
        <v>5256</v>
      </c>
      <c r="D2193" s="340" t="s">
        <v>1590</v>
      </c>
      <c r="E2193" s="349" t="str">
        <f>HYPERLINK(Table20[[#This Row],[Map Link]],Table20[[#This Row],[Map Text]])</f>
        <v>Open Map</v>
      </c>
      <c r="F2193" s="340" t="s">
        <v>367</v>
      </c>
      <c r="G2193" s="340" t="s">
        <v>169</v>
      </c>
      <c r="H2193" s="340">
        <v>50.466490999999998</v>
      </c>
      <c r="I2193" s="340">
        <v>-121.313767</v>
      </c>
      <c r="J2193" s="340" t="s">
        <v>1591</v>
      </c>
      <c r="K2193" s="340" t="s">
        <v>5257</v>
      </c>
      <c r="L2193" s="348" t="s">
        <v>181</v>
      </c>
      <c r="M2193" s="340"/>
      <c r="N2193" s="340"/>
      <c r="O2193" s="340"/>
    </row>
    <row r="2194" spans="2:15" x14ac:dyDescent="0.25">
      <c r="B2194" s="340">
        <v>64510</v>
      </c>
      <c r="C2194" s="340" t="s">
        <v>5258</v>
      </c>
      <c r="D2194" s="340" t="s">
        <v>1590</v>
      </c>
      <c r="E2194" s="349" t="str">
        <f>HYPERLINK(Table20[[#This Row],[Map Link]],Table20[[#This Row],[Map Text]])</f>
        <v>Open Map</v>
      </c>
      <c r="F2194" s="340" t="s">
        <v>367</v>
      </c>
      <c r="G2194" s="340" t="s">
        <v>169</v>
      </c>
      <c r="H2194" s="340">
        <v>51.483158000000003</v>
      </c>
      <c r="I2194" s="340">
        <v>-121.967984</v>
      </c>
      <c r="J2194" s="340" t="s">
        <v>1591</v>
      </c>
      <c r="K2194" s="340" t="s">
        <v>5259</v>
      </c>
      <c r="L2194" s="348" t="s">
        <v>181</v>
      </c>
      <c r="M2194" s="340"/>
      <c r="N2194" s="340"/>
      <c r="O2194" s="340"/>
    </row>
    <row r="2195" spans="2:15" x14ac:dyDescent="0.25">
      <c r="B2195" s="340">
        <v>65708</v>
      </c>
      <c r="C2195" s="340" t="s">
        <v>5260</v>
      </c>
      <c r="D2195" s="340" t="s">
        <v>1590</v>
      </c>
      <c r="E2195" s="349" t="str">
        <f>HYPERLINK(Table20[[#This Row],[Map Link]],Table20[[#This Row],[Map Text]])</f>
        <v>Open Map</v>
      </c>
      <c r="F2195" s="340" t="s">
        <v>306</v>
      </c>
      <c r="G2195" s="340" t="s">
        <v>213</v>
      </c>
      <c r="H2195" s="340">
        <v>50.599820000000001</v>
      </c>
      <c r="I2195" s="340">
        <v>-121.801287</v>
      </c>
      <c r="J2195" s="340" t="s">
        <v>1591</v>
      </c>
      <c r="K2195" s="340" t="s">
        <v>5261</v>
      </c>
      <c r="L2195" s="348" t="s">
        <v>181</v>
      </c>
      <c r="M2195" s="340"/>
      <c r="N2195" s="340"/>
      <c r="O2195" s="340"/>
    </row>
    <row r="2196" spans="2:15" x14ac:dyDescent="0.25">
      <c r="B2196" s="340">
        <v>40585</v>
      </c>
      <c r="C2196" s="340" t="s">
        <v>5262</v>
      </c>
      <c r="D2196" s="340" t="s">
        <v>1597</v>
      </c>
      <c r="E2196" s="349" t="str">
        <f>HYPERLINK(Table20[[#This Row],[Map Link]],Table20[[#This Row],[Map Text]])</f>
        <v>Open Map</v>
      </c>
      <c r="F2196" s="340" t="s">
        <v>306</v>
      </c>
      <c r="G2196" s="340" t="s">
        <v>213</v>
      </c>
      <c r="H2196" s="340">
        <v>50.74982</v>
      </c>
      <c r="I2196" s="340">
        <v>-121.88462699999999</v>
      </c>
      <c r="J2196" s="340" t="s">
        <v>1591</v>
      </c>
      <c r="K2196" s="340" t="s">
        <v>5263</v>
      </c>
      <c r="L2196" s="348" t="s">
        <v>103</v>
      </c>
      <c r="M2196" s="340"/>
      <c r="N2196" s="340"/>
      <c r="O2196" s="340"/>
    </row>
    <row r="2197" spans="2:15" x14ac:dyDescent="0.25">
      <c r="B2197" s="340">
        <v>64952</v>
      </c>
      <c r="C2197" s="340" t="s">
        <v>5264</v>
      </c>
      <c r="D2197" s="340" t="s">
        <v>1590</v>
      </c>
      <c r="E2197" s="349" t="str">
        <f>HYPERLINK(Table20[[#This Row],[Map Link]],Table20[[#This Row],[Map Text]])</f>
        <v>Open Map</v>
      </c>
      <c r="F2197" s="340" t="s">
        <v>306</v>
      </c>
      <c r="G2197" s="340" t="s">
        <v>213</v>
      </c>
      <c r="H2197" s="340">
        <v>50.735931000000001</v>
      </c>
      <c r="I2197" s="340">
        <v>-121.862404</v>
      </c>
      <c r="J2197" s="340" t="s">
        <v>1591</v>
      </c>
      <c r="K2197" s="340" t="s">
        <v>5265</v>
      </c>
      <c r="L2197" s="348" t="s">
        <v>181</v>
      </c>
      <c r="M2197" s="340"/>
      <c r="N2197" s="340"/>
      <c r="O2197" s="340"/>
    </row>
    <row r="2198" spans="2:15" x14ac:dyDescent="0.25">
      <c r="B2198" s="340">
        <v>64969</v>
      </c>
      <c r="C2198" s="340" t="s">
        <v>5266</v>
      </c>
      <c r="D2198" s="340" t="s">
        <v>1590</v>
      </c>
      <c r="E2198" s="349" t="str">
        <f>HYPERLINK(Table20[[#This Row],[Map Link]],Table20[[#This Row],[Map Text]])</f>
        <v>Open Map</v>
      </c>
      <c r="F2198" s="340" t="s">
        <v>306</v>
      </c>
      <c r="G2198" s="340" t="s">
        <v>213</v>
      </c>
      <c r="H2198" s="340">
        <v>50.766486999999998</v>
      </c>
      <c r="I2198" s="340">
        <v>-121.917962</v>
      </c>
      <c r="J2198" s="340" t="s">
        <v>1591</v>
      </c>
      <c r="K2198" s="340" t="s">
        <v>5267</v>
      </c>
      <c r="L2198" s="348" t="s">
        <v>181</v>
      </c>
      <c r="M2198" s="340"/>
      <c r="N2198" s="340"/>
      <c r="O2198" s="340"/>
    </row>
    <row r="2199" spans="2:15" x14ac:dyDescent="0.25">
      <c r="B2199" s="340">
        <v>64968</v>
      </c>
      <c r="C2199" s="340" t="s">
        <v>5268</v>
      </c>
      <c r="D2199" s="340" t="s">
        <v>1590</v>
      </c>
      <c r="E2199" s="349" t="str">
        <f>HYPERLINK(Table20[[#This Row],[Map Link]],Table20[[#This Row],[Map Text]])</f>
        <v>Open Map</v>
      </c>
      <c r="F2199" s="340" t="s">
        <v>306</v>
      </c>
      <c r="G2199" s="340" t="s">
        <v>213</v>
      </c>
      <c r="H2199" s="340">
        <v>50.720652999999999</v>
      </c>
      <c r="I2199" s="340">
        <v>-121.911016</v>
      </c>
      <c r="J2199" s="340" t="s">
        <v>1591</v>
      </c>
      <c r="K2199" s="340" t="s">
        <v>5269</v>
      </c>
      <c r="L2199" s="348" t="s">
        <v>181</v>
      </c>
      <c r="M2199" s="340"/>
      <c r="N2199" s="340"/>
      <c r="O2199" s="340"/>
    </row>
    <row r="2200" spans="2:15" x14ac:dyDescent="0.25">
      <c r="B2200" s="340">
        <v>64967</v>
      </c>
      <c r="C2200" s="340" t="s">
        <v>5270</v>
      </c>
      <c r="D2200" s="340" t="s">
        <v>1590</v>
      </c>
      <c r="E2200" s="349" t="str">
        <f>HYPERLINK(Table20[[#This Row],[Map Link]],Table20[[#This Row],[Map Text]])</f>
        <v>Open Map</v>
      </c>
      <c r="F2200" s="340" t="s">
        <v>306</v>
      </c>
      <c r="G2200" s="340" t="s">
        <v>213</v>
      </c>
      <c r="H2200" s="340">
        <v>50.683154000000002</v>
      </c>
      <c r="I2200" s="340">
        <v>-121.817956</v>
      </c>
      <c r="J2200" s="340" t="s">
        <v>1591</v>
      </c>
      <c r="K2200" s="340" t="s">
        <v>5271</v>
      </c>
      <c r="L2200" s="348" t="s">
        <v>181</v>
      </c>
      <c r="M2200" s="340"/>
      <c r="N2200" s="340"/>
      <c r="O2200" s="340"/>
    </row>
    <row r="2201" spans="2:15" x14ac:dyDescent="0.25">
      <c r="B2201" s="340">
        <v>64957</v>
      </c>
      <c r="C2201" s="340" t="s">
        <v>5272</v>
      </c>
      <c r="D2201" s="340" t="s">
        <v>1590</v>
      </c>
      <c r="E2201" s="349" t="str">
        <f>HYPERLINK(Table20[[#This Row],[Map Link]],Table20[[#This Row],[Map Text]])</f>
        <v>Open Map</v>
      </c>
      <c r="F2201" s="340" t="s">
        <v>306</v>
      </c>
      <c r="G2201" s="340" t="s">
        <v>213</v>
      </c>
      <c r="H2201" s="340">
        <v>50.733153999999999</v>
      </c>
      <c r="I2201" s="340">
        <v>-121.834625</v>
      </c>
      <c r="J2201" s="340" t="s">
        <v>1591</v>
      </c>
      <c r="K2201" s="340" t="s">
        <v>5273</v>
      </c>
      <c r="L2201" s="348" t="s">
        <v>181</v>
      </c>
      <c r="M2201" s="340"/>
      <c r="N2201" s="340"/>
      <c r="O2201" s="340"/>
    </row>
    <row r="2202" spans="2:15" x14ac:dyDescent="0.25">
      <c r="B2202" s="340">
        <v>64958</v>
      </c>
      <c r="C2202" s="340" t="s">
        <v>5274</v>
      </c>
      <c r="D2202" s="340" t="s">
        <v>1590</v>
      </c>
      <c r="E2202" s="349" t="str">
        <f>HYPERLINK(Table20[[#This Row],[Map Link]],Table20[[#This Row],[Map Text]])</f>
        <v>Open Map</v>
      </c>
      <c r="F2202" s="340" t="s">
        <v>306</v>
      </c>
      <c r="G2202" s="340" t="s">
        <v>213</v>
      </c>
      <c r="H2202" s="340">
        <v>50.741486999999999</v>
      </c>
      <c r="I2202" s="340">
        <v>-121.876293</v>
      </c>
      <c r="J2202" s="340" t="s">
        <v>1591</v>
      </c>
      <c r="K2202" s="340" t="s">
        <v>5275</v>
      </c>
      <c r="L2202" s="348" t="s">
        <v>181</v>
      </c>
      <c r="M2202" s="340"/>
      <c r="N2202" s="340"/>
      <c r="O2202" s="340"/>
    </row>
    <row r="2203" spans="2:15" x14ac:dyDescent="0.25">
      <c r="B2203" s="340">
        <v>64955</v>
      </c>
      <c r="C2203" s="340" t="s">
        <v>5276</v>
      </c>
      <c r="D2203" s="340" t="s">
        <v>1590</v>
      </c>
      <c r="E2203" s="349" t="str">
        <f>HYPERLINK(Table20[[#This Row],[Map Link]],Table20[[#This Row],[Map Text]])</f>
        <v>Open Map</v>
      </c>
      <c r="F2203" s="340" t="s">
        <v>306</v>
      </c>
      <c r="G2203" s="340" t="s">
        <v>213</v>
      </c>
      <c r="H2203" s="340">
        <v>50.74982</v>
      </c>
      <c r="I2203" s="340">
        <v>-121.88462699999999</v>
      </c>
      <c r="J2203" s="340" t="s">
        <v>1591</v>
      </c>
      <c r="K2203" s="340" t="s">
        <v>5277</v>
      </c>
      <c r="L2203" s="348" t="s">
        <v>181</v>
      </c>
      <c r="M2203" s="340"/>
      <c r="N2203" s="340"/>
      <c r="O2203" s="340"/>
    </row>
    <row r="2204" spans="2:15" x14ac:dyDescent="0.25">
      <c r="B2204" s="340">
        <v>64956</v>
      </c>
      <c r="C2204" s="340" t="s">
        <v>5278</v>
      </c>
      <c r="D2204" s="340" t="s">
        <v>1590</v>
      </c>
      <c r="E2204" s="349" t="str">
        <f>HYPERLINK(Table20[[#This Row],[Map Link]],Table20[[#This Row],[Map Text]])</f>
        <v>Open Map</v>
      </c>
      <c r="F2204" s="340" t="s">
        <v>306</v>
      </c>
      <c r="G2204" s="340" t="s">
        <v>213</v>
      </c>
      <c r="H2204" s="340">
        <v>50.74982</v>
      </c>
      <c r="I2204" s="340">
        <v>-121.86796</v>
      </c>
      <c r="J2204" s="340" t="s">
        <v>1591</v>
      </c>
      <c r="K2204" s="340" t="s">
        <v>5279</v>
      </c>
      <c r="L2204" s="348" t="s">
        <v>181</v>
      </c>
      <c r="M2204" s="340"/>
      <c r="N2204" s="340"/>
      <c r="O2204" s="340"/>
    </row>
    <row r="2205" spans="2:15" x14ac:dyDescent="0.25">
      <c r="B2205" s="340">
        <v>64961</v>
      </c>
      <c r="C2205" s="340" t="s">
        <v>5280</v>
      </c>
      <c r="D2205" s="340" t="s">
        <v>1590</v>
      </c>
      <c r="E2205" s="349" t="str">
        <f>HYPERLINK(Table20[[#This Row],[Map Link]],Table20[[#This Row],[Map Text]])</f>
        <v>Open Map</v>
      </c>
      <c r="F2205" s="340" t="s">
        <v>306</v>
      </c>
      <c r="G2205" s="340" t="s">
        <v>213</v>
      </c>
      <c r="H2205" s="340">
        <v>50.758153</v>
      </c>
      <c r="I2205" s="340">
        <v>-121.90129399999999</v>
      </c>
      <c r="J2205" s="340" t="s">
        <v>1591</v>
      </c>
      <c r="K2205" s="340" t="s">
        <v>5281</v>
      </c>
      <c r="L2205" s="348" t="s">
        <v>181</v>
      </c>
      <c r="M2205" s="340"/>
      <c r="N2205" s="340"/>
      <c r="O2205" s="340"/>
    </row>
    <row r="2206" spans="2:15" x14ac:dyDescent="0.25">
      <c r="B2206" s="340">
        <v>64962</v>
      </c>
      <c r="C2206" s="340" t="s">
        <v>5282</v>
      </c>
      <c r="D2206" s="340" t="s">
        <v>1590</v>
      </c>
      <c r="E2206" s="349" t="str">
        <f>HYPERLINK(Table20[[#This Row],[Map Link]],Table20[[#This Row],[Map Text]])</f>
        <v>Open Map</v>
      </c>
      <c r="F2206" s="340" t="s">
        <v>306</v>
      </c>
      <c r="G2206" s="340" t="s">
        <v>213</v>
      </c>
      <c r="H2206" s="340">
        <v>50.778987000000001</v>
      </c>
      <c r="I2206" s="340">
        <v>-121.845738</v>
      </c>
      <c r="J2206" s="340" t="s">
        <v>1591</v>
      </c>
      <c r="K2206" s="340" t="s">
        <v>5283</v>
      </c>
      <c r="L2206" s="348" t="s">
        <v>181</v>
      </c>
      <c r="M2206" s="340"/>
      <c r="N2206" s="340"/>
      <c r="O2206" s="340"/>
    </row>
    <row r="2207" spans="2:15" x14ac:dyDescent="0.25">
      <c r="B2207" s="340">
        <v>64959</v>
      </c>
      <c r="C2207" s="340" t="s">
        <v>5284</v>
      </c>
      <c r="D2207" s="340" t="s">
        <v>1590</v>
      </c>
      <c r="E2207" s="349" t="str">
        <f>HYPERLINK(Table20[[#This Row],[Map Link]],Table20[[#This Row],[Map Text]])</f>
        <v>Open Map</v>
      </c>
      <c r="F2207" s="340" t="s">
        <v>306</v>
      </c>
      <c r="G2207" s="340" t="s">
        <v>213</v>
      </c>
      <c r="H2207" s="340">
        <v>50.766488000000003</v>
      </c>
      <c r="I2207" s="340">
        <v>-121.834626</v>
      </c>
      <c r="J2207" s="340" t="s">
        <v>1591</v>
      </c>
      <c r="K2207" s="340" t="s">
        <v>5285</v>
      </c>
      <c r="L2207" s="348" t="s">
        <v>181</v>
      </c>
      <c r="M2207" s="340"/>
      <c r="N2207" s="340"/>
      <c r="O2207" s="340"/>
    </row>
    <row r="2208" spans="2:15" x14ac:dyDescent="0.25">
      <c r="B2208" s="340">
        <v>64960</v>
      </c>
      <c r="C2208" s="340" t="s">
        <v>5286</v>
      </c>
      <c r="D2208" s="340" t="s">
        <v>1590</v>
      </c>
      <c r="E2208" s="349" t="str">
        <f>HYPERLINK(Table20[[#This Row],[Map Link]],Table20[[#This Row],[Map Text]])</f>
        <v>Open Map</v>
      </c>
      <c r="F2208" s="340" t="s">
        <v>306</v>
      </c>
      <c r="G2208" s="340" t="s">
        <v>213</v>
      </c>
      <c r="H2208" s="340">
        <v>50.699821</v>
      </c>
      <c r="I2208" s="340">
        <v>-121.80128999999999</v>
      </c>
      <c r="J2208" s="340" t="s">
        <v>1591</v>
      </c>
      <c r="K2208" s="340" t="s">
        <v>5287</v>
      </c>
      <c r="L2208" s="348" t="s">
        <v>181</v>
      </c>
      <c r="M2208" s="340"/>
      <c r="N2208" s="340"/>
      <c r="O2208" s="340"/>
    </row>
    <row r="2209" spans="2:15" x14ac:dyDescent="0.25">
      <c r="B2209" s="340">
        <v>64970</v>
      </c>
      <c r="C2209" s="340" t="s">
        <v>5288</v>
      </c>
      <c r="D2209" s="340" t="s">
        <v>1590</v>
      </c>
      <c r="E2209" s="349" t="str">
        <f>HYPERLINK(Table20[[#This Row],[Map Link]],Table20[[#This Row],[Map Text]])</f>
        <v>Open Map</v>
      </c>
      <c r="F2209" s="340" t="s">
        <v>306</v>
      </c>
      <c r="G2209" s="340" t="s">
        <v>213</v>
      </c>
      <c r="H2209" s="340">
        <v>50.733153999999999</v>
      </c>
      <c r="I2209" s="340">
        <v>-121.867959</v>
      </c>
      <c r="J2209" s="340" t="s">
        <v>1591</v>
      </c>
      <c r="K2209" s="340" t="s">
        <v>5289</v>
      </c>
      <c r="L2209" s="348" t="s">
        <v>181</v>
      </c>
      <c r="M2209" s="340"/>
      <c r="N2209" s="340"/>
      <c r="O2209" s="340"/>
    </row>
    <row r="2210" spans="2:15" x14ac:dyDescent="0.25">
      <c r="B2210" s="340">
        <v>64963</v>
      </c>
      <c r="C2210" s="340" t="s">
        <v>5290</v>
      </c>
      <c r="D2210" s="340" t="s">
        <v>1590</v>
      </c>
      <c r="E2210" s="349" t="str">
        <f>HYPERLINK(Table20[[#This Row],[Map Link]],Table20[[#This Row],[Map Text]])</f>
        <v>Open Map</v>
      </c>
      <c r="F2210" s="340" t="s">
        <v>306</v>
      </c>
      <c r="G2210" s="340" t="s">
        <v>213</v>
      </c>
      <c r="H2210" s="340">
        <v>50.699820000000003</v>
      </c>
      <c r="I2210" s="340">
        <v>-121.83462400000001</v>
      </c>
      <c r="J2210" s="340" t="s">
        <v>1591</v>
      </c>
      <c r="K2210" s="340" t="s">
        <v>5291</v>
      </c>
      <c r="L2210" s="348" t="s">
        <v>181</v>
      </c>
      <c r="M2210" s="340"/>
      <c r="N2210" s="340"/>
      <c r="O2210" s="340"/>
    </row>
    <row r="2211" spans="2:15" x14ac:dyDescent="0.25">
      <c r="B2211" s="340">
        <v>3651</v>
      </c>
      <c r="C2211" s="340" t="s">
        <v>5292</v>
      </c>
      <c r="D2211" s="340" t="s">
        <v>1597</v>
      </c>
      <c r="E2211" s="349" t="str">
        <f>HYPERLINK(Table20[[#This Row],[Map Link]],Table20[[#This Row],[Map Text]])</f>
        <v>Open Map</v>
      </c>
      <c r="F2211" s="340" t="s">
        <v>306</v>
      </c>
      <c r="G2211" s="340" t="s">
        <v>213</v>
      </c>
      <c r="H2211" s="340">
        <v>50.733153999999999</v>
      </c>
      <c r="I2211" s="340">
        <v>-121.867959</v>
      </c>
      <c r="J2211" s="340" t="s">
        <v>1591</v>
      </c>
      <c r="K2211" s="340" t="s">
        <v>5293</v>
      </c>
      <c r="L2211" s="348" t="s">
        <v>103</v>
      </c>
      <c r="M2211" s="340"/>
      <c r="N2211" s="340"/>
      <c r="O2211" s="340"/>
    </row>
    <row r="2212" spans="2:15" x14ac:dyDescent="0.25">
      <c r="B2212" s="340">
        <v>54435</v>
      </c>
      <c r="C2212" s="340" t="s">
        <v>5294</v>
      </c>
      <c r="D2212" s="340" t="s">
        <v>1597</v>
      </c>
      <c r="E2212" s="349" t="str">
        <f>HYPERLINK(Table20[[#This Row],[Map Link]],Table20[[#This Row],[Map Text]])</f>
        <v>Open Map</v>
      </c>
      <c r="F2212" s="340" t="s">
        <v>306</v>
      </c>
      <c r="G2212" s="340" t="s">
        <v>213</v>
      </c>
      <c r="H2212" s="340">
        <v>49.583132999999997</v>
      </c>
      <c r="I2212" s="340">
        <v>-123.212416</v>
      </c>
      <c r="J2212" s="340" t="s">
        <v>1591</v>
      </c>
      <c r="K2212" s="340" t="s">
        <v>5295</v>
      </c>
      <c r="L2212" s="348" t="s">
        <v>103</v>
      </c>
      <c r="M2212" s="340"/>
      <c r="N2212" s="340"/>
      <c r="O2212" s="340"/>
    </row>
    <row r="2213" spans="2:15" x14ac:dyDescent="0.25">
      <c r="B2213" s="340">
        <v>37893</v>
      </c>
      <c r="C2213" s="340" t="s">
        <v>353</v>
      </c>
      <c r="D2213" s="340" t="s">
        <v>1597</v>
      </c>
      <c r="E2213" s="349" t="str">
        <f>HYPERLINK(Table20[[#This Row],[Map Link]],Table20[[#This Row],[Map Text]])</f>
        <v>Open Map</v>
      </c>
      <c r="F2213" s="340" t="s">
        <v>306</v>
      </c>
      <c r="G2213" s="340" t="s">
        <v>213</v>
      </c>
      <c r="H2213" s="340">
        <v>49.966467999999999</v>
      </c>
      <c r="I2213" s="340">
        <v>-123.151313</v>
      </c>
      <c r="J2213" s="340" t="s">
        <v>1591</v>
      </c>
      <c r="K2213" s="340" t="s">
        <v>5296</v>
      </c>
      <c r="L2213" s="348" t="s">
        <v>103</v>
      </c>
      <c r="M2213" s="340"/>
      <c r="N2213" s="340"/>
      <c r="O2213" s="340"/>
    </row>
    <row r="2214" spans="2:15" x14ac:dyDescent="0.25">
      <c r="B2214" s="340">
        <v>5322</v>
      </c>
      <c r="C2214" s="340" t="s">
        <v>5297</v>
      </c>
      <c r="D2214" s="340" t="s">
        <v>1036</v>
      </c>
      <c r="E2214" s="349" t="str">
        <f>HYPERLINK(Table20[[#This Row],[Map Link]],Table20[[#This Row],[Map Text]])</f>
        <v>Open Map</v>
      </c>
      <c r="F2214" s="340" t="s">
        <v>306</v>
      </c>
      <c r="G2214" s="340" t="s">
        <v>213</v>
      </c>
      <c r="H2214" s="340">
        <v>49.733134</v>
      </c>
      <c r="I2214" s="340">
        <v>-123.13463900000001</v>
      </c>
      <c r="J2214" s="340" t="s">
        <v>1591</v>
      </c>
      <c r="K2214" s="340" t="s">
        <v>5298</v>
      </c>
      <c r="L2214" s="348" t="s">
        <v>103</v>
      </c>
      <c r="M2214" s="340"/>
      <c r="N2214" s="340"/>
      <c r="O2214" s="340"/>
    </row>
    <row r="2215" spans="2:15" x14ac:dyDescent="0.25">
      <c r="B2215" s="340">
        <v>5362</v>
      </c>
      <c r="C2215" s="340" t="s">
        <v>5299</v>
      </c>
      <c r="D2215" s="340" t="s">
        <v>1597</v>
      </c>
      <c r="E2215" s="349" t="str">
        <f>HYPERLINK(Table20[[#This Row],[Map Link]],Table20[[#This Row],[Map Text]])</f>
        <v>Open Map</v>
      </c>
      <c r="F2215" s="340" t="s">
        <v>306</v>
      </c>
      <c r="G2215" s="340" t="s">
        <v>213</v>
      </c>
      <c r="H2215" s="340">
        <v>50.499811000000001</v>
      </c>
      <c r="I2215" s="340">
        <v>-122.53464099999999</v>
      </c>
      <c r="J2215" s="340" t="s">
        <v>1591</v>
      </c>
      <c r="K2215" s="340" t="s">
        <v>5300</v>
      </c>
      <c r="L2215" s="348" t="s">
        <v>103</v>
      </c>
      <c r="M2215" s="340"/>
      <c r="N2215" s="340"/>
      <c r="O2215" s="340"/>
    </row>
    <row r="2216" spans="2:15" x14ac:dyDescent="0.25">
      <c r="B2216" s="340">
        <v>34902</v>
      </c>
      <c r="C2216" s="340" t="s">
        <v>318</v>
      </c>
      <c r="D2216" s="340" t="s">
        <v>1036</v>
      </c>
      <c r="E2216" s="349" t="str">
        <f>HYPERLINK(Table20[[#This Row],[Map Link]],Table20[[#This Row],[Map Text]])</f>
        <v>Open Map</v>
      </c>
      <c r="F2216" s="340" t="s">
        <v>306</v>
      </c>
      <c r="G2216" s="340" t="s">
        <v>213</v>
      </c>
      <c r="H2216" s="340">
        <v>50.849809999999998</v>
      </c>
      <c r="I2216" s="340">
        <v>-122.834661</v>
      </c>
      <c r="J2216" s="340" t="s">
        <v>1591</v>
      </c>
      <c r="K2216" s="340" t="s">
        <v>5301</v>
      </c>
      <c r="L2216" s="348" t="s">
        <v>103</v>
      </c>
      <c r="M2216" s="340"/>
      <c r="N2216" s="340"/>
      <c r="O2216" s="340"/>
    </row>
    <row r="2217" spans="2:15" x14ac:dyDescent="0.25">
      <c r="B2217" s="340">
        <v>11633</v>
      </c>
      <c r="C2217" s="340" t="s">
        <v>5302</v>
      </c>
      <c r="D2217" s="340" t="s">
        <v>1597</v>
      </c>
      <c r="E2217" s="349" t="str">
        <f>HYPERLINK(Table20[[#This Row],[Map Link]],Table20[[#This Row],[Map Text]])</f>
        <v>Open Map</v>
      </c>
      <c r="F2217" s="340" t="s">
        <v>306</v>
      </c>
      <c r="G2217" s="340" t="s">
        <v>213</v>
      </c>
      <c r="H2217" s="340">
        <v>50.449809000000002</v>
      </c>
      <c r="I2217" s="340">
        <v>-122.684645</v>
      </c>
      <c r="J2217" s="340" t="s">
        <v>1591</v>
      </c>
      <c r="K2217" s="340" t="s">
        <v>5303</v>
      </c>
      <c r="L2217" s="348" t="s">
        <v>103</v>
      </c>
      <c r="M2217" s="340"/>
      <c r="N2217" s="340"/>
      <c r="O2217" s="340"/>
    </row>
    <row r="2218" spans="2:15" x14ac:dyDescent="0.25">
      <c r="B2218" s="340">
        <v>65592</v>
      </c>
      <c r="C2218" s="340" t="s">
        <v>5304</v>
      </c>
      <c r="D2218" s="340" t="s">
        <v>1590</v>
      </c>
      <c r="E2218" s="349" t="str">
        <f>HYPERLINK(Table20[[#This Row],[Map Link]],Table20[[#This Row],[Map Text]])</f>
        <v>Open Map</v>
      </c>
      <c r="F2218" s="340" t="s">
        <v>367</v>
      </c>
      <c r="G2218" s="340" t="s">
        <v>169</v>
      </c>
      <c r="H2218" s="340">
        <v>50.799826000000003</v>
      </c>
      <c r="I2218" s="340">
        <v>-121.401279</v>
      </c>
      <c r="J2218" s="340" t="s">
        <v>1591</v>
      </c>
      <c r="K2218" s="340" t="s">
        <v>5305</v>
      </c>
      <c r="L2218" s="348" t="s">
        <v>181</v>
      </c>
      <c r="M2218" s="340"/>
      <c r="N2218" s="340"/>
      <c r="O2218" s="340"/>
    </row>
    <row r="2219" spans="2:15" x14ac:dyDescent="0.25">
      <c r="B2219" s="340">
        <v>65747</v>
      </c>
      <c r="C2219" s="340" t="s">
        <v>5306</v>
      </c>
      <c r="D2219" s="340" t="s">
        <v>1590</v>
      </c>
      <c r="E2219" s="349" t="str">
        <f>HYPERLINK(Table20[[#This Row],[Map Link]],Table20[[#This Row],[Map Text]])</f>
        <v>Open Map</v>
      </c>
      <c r="F2219" s="340" t="s">
        <v>367</v>
      </c>
      <c r="G2219" s="340" t="s">
        <v>169</v>
      </c>
      <c r="H2219" s="340">
        <v>50.316490000000002</v>
      </c>
      <c r="I2219" s="340">
        <v>-121.40126600000001</v>
      </c>
      <c r="J2219" s="340" t="s">
        <v>1591</v>
      </c>
      <c r="K2219" s="340" t="s">
        <v>5307</v>
      </c>
      <c r="L2219" s="348" t="s">
        <v>181</v>
      </c>
      <c r="M2219" s="340"/>
      <c r="N2219" s="340"/>
      <c r="O2219" s="340"/>
    </row>
    <row r="2220" spans="2:15" x14ac:dyDescent="0.25">
      <c r="B2220" s="340">
        <v>65714</v>
      </c>
      <c r="C2220" s="340" t="s">
        <v>5308</v>
      </c>
      <c r="D2220" s="340" t="s">
        <v>1590</v>
      </c>
      <c r="E2220" s="349" t="str">
        <f>HYPERLINK(Table20[[#This Row],[Map Link]],Table20[[#This Row],[Map Text]])</f>
        <v>Open Map</v>
      </c>
      <c r="F2220" s="340" t="s">
        <v>367</v>
      </c>
      <c r="G2220" s="340" t="s">
        <v>169</v>
      </c>
      <c r="H2220" s="340">
        <v>50.299819999999997</v>
      </c>
      <c r="I2220" s="340">
        <v>-121.634607</v>
      </c>
      <c r="J2220" s="340" t="s">
        <v>1591</v>
      </c>
      <c r="K2220" s="340" t="s">
        <v>5309</v>
      </c>
      <c r="L2220" s="348" t="s">
        <v>181</v>
      </c>
      <c r="M2220" s="340"/>
      <c r="N2220" s="340"/>
      <c r="O2220" s="340"/>
    </row>
    <row r="2221" spans="2:15" x14ac:dyDescent="0.25">
      <c r="B2221" s="340">
        <v>65713</v>
      </c>
      <c r="C2221" s="340" t="s">
        <v>5310</v>
      </c>
      <c r="D2221" s="340" t="s">
        <v>1590</v>
      </c>
      <c r="E2221" s="349" t="str">
        <f>HYPERLINK(Table20[[#This Row],[Map Link]],Table20[[#This Row],[Map Text]])</f>
        <v>Open Map</v>
      </c>
      <c r="F2221" s="340" t="s">
        <v>367</v>
      </c>
      <c r="G2221" s="340" t="s">
        <v>169</v>
      </c>
      <c r="H2221" s="340">
        <v>50.299819999999997</v>
      </c>
      <c r="I2221" s="340">
        <v>-121.61794</v>
      </c>
      <c r="J2221" s="340" t="s">
        <v>1591</v>
      </c>
      <c r="K2221" s="340" t="s">
        <v>5311</v>
      </c>
      <c r="L2221" s="348" t="s">
        <v>181</v>
      </c>
      <c r="M2221" s="340"/>
      <c r="N2221" s="340"/>
      <c r="O2221" s="340"/>
    </row>
    <row r="2222" spans="2:15" x14ac:dyDescent="0.25">
      <c r="B2222" s="340">
        <v>65650</v>
      </c>
      <c r="C2222" s="340" t="s">
        <v>5312</v>
      </c>
      <c r="D2222" s="340" t="s">
        <v>1590</v>
      </c>
      <c r="E2222" s="349" t="str">
        <f>HYPERLINK(Table20[[#This Row],[Map Link]],Table20[[#This Row],[Map Text]])</f>
        <v>Open Map</v>
      </c>
      <c r="F2222" s="340" t="s">
        <v>367</v>
      </c>
      <c r="G2222" s="340" t="s">
        <v>169</v>
      </c>
      <c r="H2222" s="340">
        <v>50.599825000000003</v>
      </c>
      <c r="I2222" s="340">
        <v>-121.384607</v>
      </c>
      <c r="J2222" s="340" t="s">
        <v>1591</v>
      </c>
      <c r="K2222" s="340" t="s">
        <v>5313</v>
      </c>
      <c r="L2222" s="348" t="s">
        <v>181</v>
      </c>
      <c r="M2222" s="340"/>
      <c r="N2222" s="340"/>
      <c r="O2222" s="340"/>
    </row>
    <row r="2223" spans="2:15" x14ac:dyDescent="0.25">
      <c r="B2223" s="340">
        <v>65530</v>
      </c>
      <c r="C2223" s="340" t="s">
        <v>5314</v>
      </c>
      <c r="D2223" s="340" t="s">
        <v>1590</v>
      </c>
      <c r="E2223" s="349" t="str">
        <f>HYPERLINK(Table20[[#This Row],[Map Link]],Table20[[#This Row],[Map Text]])</f>
        <v>Open Map</v>
      </c>
      <c r="F2223" s="340" t="s">
        <v>367</v>
      </c>
      <c r="G2223" s="340" t="s">
        <v>169</v>
      </c>
      <c r="H2223" s="340">
        <v>51.099820999999999</v>
      </c>
      <c r="I2223" s="340">
        <v>-122.001307</v>
      </c>
      <c r="J2223" s="340" t="s">
        <v>1591</v>
      </c>
      <c r="K2223" s="340" t="s">
        <v>5315</v>
      </c>
      <c r="L2223" s="348" t="s">
        <v>181</v>
      </c>
      <c r="M2223" s="340"/>
      <c r="N2223" s="340"/>
      <c r="O2223" s="340"/>
    </row>
    <row r="2224" spans="2:15" x14ac:dyDescent="0.25">
      <c r="B2224" s="340">
        <v>65529</v>
      </c>
      <c r="C2224" s="340" t="s">
        <v>5316</v>
      </c>
      <c r="D2224" s="340" t="s">
        <v>1590</v>
      </c>
      <c r="E2224" s="349" t="str">
        <f>HYPERLINK(Table20[[#This Row],[Map Link]],Table20[[#This Row],[Map Text]])</f>
        <v>Open Map</v>
      </c>
      <c r="F2224" s="340" t="s">
        <v>367</v>
      </c>
      <c r="G2224" s="340" t="s">
        <v>169</v>
      </c>
      <c r="H2224" s="340">
        <v>51.099820999999999</v>
      </c>
      <c r="I2224" s="340">
        <v>-122.001307</v>
      </c>
      <c r="J2224" s="340" t="s">
        <v>1591</v>
      </c>
      <c r="K2224" s="340" t="s">
        <v>5317</v>
      </c>
      <c r="L2224" s="348" t="s">
        <v>181</v>
      </c>
      <c r="M2224" s="340"/>
      <c r="N2224" s="340"/>
      <c r="O2224" s="340"/>
    </row>
    <row r="2225" spans="2:15" x14ac:dyDescent="0.25">
      <c r="B2225" s="340">
        <v>65528</v>
      </c>
      <c r="C2225" s="340" t="s">
        <v>5318</v>
      </c>
      <c r="D2225" s="340" t="s">
        <v>1590</v>
      </c>
      <c r="E2225" s="349" t="str">
        <f>HYPERLINK(Table20[[#This Row],[Map Link]],Table20[[#This Row],[Map Text]])</f>
        <v>Open Map</v>
      </c>
      <c r="F2225" s="340" t="s">
        <v>367</v>
      </c>
      <c r="G2225" s="340" t="s">
        <v>169</v>
      </c>
      <c r="H2225" s="340">
        <v>51.083154999999998</v>
      </c>
      <c r="I2225" s="340">
        <v>-121.967972</v>
      </c>
      <c r="J2225" s="340" t="s">
        <v>1591</v>
      </c>
      <c r="K2225" s="340" t="s">
        <v>5319</v>
      </c>
      <c r="L2225" s="348" t="s">
        <v>181</v>
      </c>
      <c r="M2225" s="340"/>
      <c r="N2225" s="340"/>
      <c r="O2225" s="340"/>
    </row>
    <row r="2226" spans="2:15" x14ac:dyDescent="0.25">
      <c r="B2226" s="340">
        <v>65171</v>
      </c>
      <c r="C2226" s="340" t="s">
        <v>5320</v>
      </c>
      <c r="D2226" s="340" t="s">
        <v>1590</v>
      </c>
      <c r="E2226" s="349" t="str">
        <f>HYPERLINK(Table20[[#This Row],[Map Link]],Table20[[#This Row],[Map Text]])</f>
        <v>Open Map</v>
      </c>
      <c r="F2226" s="340" t="s">
        <v>367</v>
      </c>
      <c r="G2226" s="340" t="s">
        <v>169</v>
      </c>
      <c r="H2226" s="340">
        <v>51.066496999999998</v>
      </c>
      <c r="I2226" s="340">
        <v>-121.151278</v>
      </c>
      <c r="J2226" s="340" t="s">
        <v>1591</v>
      </c>
      <c r="K2226" s="340" t="s">
        <v>5321</v>
      </c>
      <c r="L2226" s="348" t="s">
        <v>181</v>
      </c>
      <c r="M2226" s="340"/>
      <c r="N2226" s="340"/>
      <c r="O2226" s="340"/>
    </row>
    <row r="2227" spans="2:15" x14ac:dyDescent="0.25">
      <c r="B2227" s="340">
        <v>65173</v>
      </c>
      <c r="C2227" s="340" t="s">
        <v>5322</v>
      </c>
      <c r="D2227" s="340" t="s">
        <v>1590</v>
      </c>
      <c r="E2227" s="349" t="str">
        <f>HYPERLINK(Table20[[#This Row],[Map Link]],Table20[[#This Row],[Map Text]])</f>
        <v>Open Map</v>
      </c>
      <c r="F2227" s="340" t="s">
        <v>367</v>
      </c>
      <c r="G2227" s="340" t="s">
        <v>169</v>
      </c>
      <c r="H2227" s="340">
        <v>51.066496999999998</v>
      </c>
      <c r="I2227" s="340">
        <v>-121.151278</v>
      </c>
      <c r="J2227" s="340" t="s">
        <v>1591</v>
      </c>
      <c r="K2227" s="340" t="s">
        <v>5323</v>
      </c>
      <c r="L2227" s="348" t="s">
        <v>181</v>
      </c>
      <c r="M2227" s="340"/>
      <c r="N2227" s="340"/>
      <c r="O2227" s="340"/>
    </row>
    <row r="2228" spans="2:15" x14ac:dyDescent="0.25">
      <c r="B2228" s="340">
        <v>65174</v>
      </c>
      <c r="C2228" s="340" t="s">
        <v>5324</v>
      </c>
      <c r="D2228" s="340" t="s">
        <v>1590</v>
      </c>
      <c r="E2228" s="349" t="str">
        <f>HYPERLINK(Table20[[#This Row],[Map Link]],Table20[[#This Row],[Map Text]])</f>
        <v>Open Map</v>
      </c>
      <c r="F2228" s="340" t="s">
        <v>367</v>
      </c>
      <c r="G2228" s="340" t="s">
        <v>169</v>
      </c>
      <c r="H2228" s="340">
        <v>51.049830999999998</v>
      </c>
      <c r="I2228" s="340">
        <v>-121.084609</v>
      </c>
      <c r="J2228" s="340" t="s">
        <v>1591</v>
      </c>
      <c r="K2228" s="340" t="s">
        <v>5325</v>
      </c>
      <c r="L2228" s="348" t="s">
        <v>181</v>
      </c>
      <c r="M2228" s="340"/>
      <c r="N2228" s="340"/>
      <c r="O2228" s="340"/>
    </row>
    <row r="2229" spans="2:15" x14ac:dyDescent="0.25">
      <c r="B2229" s="340">
        <v>18426</v>
      </c>
      <c r="C2229" s="340" t="s">
        <v>5326</v>
      </c>
      <c r="D2229" s="340" t="s">
        <v>1036</v>
      </c>
      <c r="E2229" s="349" t="str">
        <f>HYPERLINK(Table20[[#This Row],[Map Link]],Table20[[#This Row],[Map Text]])</f>
        <v>Open Map</v>
      </c>
      <c r="F2229" s="340" t="s">
        <v>306</v>
      </c>
      <c r="G2229" s="340" t="s">
        <v>213</v>
      </c>
      <c r="H2229" s="340">
        <v>49.699801000000001</v>
      </c>
      <c r="I2229" s="340">
        <v>-123.15130600000001</v>
      </c>
      <c r="J2229" s="340" t="s">
        <v>1591</v>
      </c>
      <c r="K2229" s="340" t="s">
        <v>5327</v>
      </c>
      <c r="L2229" s="348" t="s">
        <v>103</v>
      </c>
      <c r="M2229" s="340"/>
      <c r="N2229" s="340"/>
      <c r="O2229" s="340"/>
    </row>
    <row r="2230" spans="2:15" x14ac:dyDescent="0.25">
      <c r="B2230" s="340">
        <v>65693</v>
      </c>
      <c r="C2230" s="340" t="s">
        <v>5328</v>
      </c>
      <c r="D2230" s="340" t="s">
        <v>1590</v>
      </c>
      <c r="E2230" s="349" t="str">
        <f>HYPERLINK(Table20[[#This Row],[Map Link]],Table20[[#This Row],[Map Text]])</f>
        <v>Open Map</v>
      </c>
      <c r="F2230" s="340" t="s">
        <v>367</v>
      </c>
      <c r="G2230" s="340" t="s">
        <v>169</v>
      </c>
      <c r="H2230" s="340">
        <v>50.166486999999996</v>
      </c>
      <c r="I2230" s="340">
        <v>-121.584602</v>
      </c>
      <c r="J2230" s="340" t="s">
        <v>1591</v>
      </c>
      <c r="K2230" s="340" t="s">
        <v>5329</v>
      </c>
      <c r="L2230" s="348" t="s">
        <v>181</v>
      </c>
      <c r="M2230" s="340"/>
      <c r="N2230" s="340"/>
      <c r="O2230" s="340"/>
    </row>
    <row r="2231" spans="2:15" x14ac:dyDescent="0.25">
      <c r="B2231" s="340">
        <v>65703</v>
      </c>
      <c r="C2231" s="340" t="s">
        <v>5330</v>
      </c>
      <c r="D2231" s="340" t="s">
        <v>1590</v>
      </c>
      <c r="E2231" s="349" t="str">
        <f>HYPERLINK(Table20[[#This Row],[Map Link]],Table20[[#This Row],[Map Text]])</f>
        <v>Open Map</v>
      </c>
      <c r="F2231" s="340" t="s">
        <v>367</v>
      </c>
      <c r="G2231" s="340" t="s">
        <v>169</v>
      </c>
      <c r="H2231" s="340">
        <v>50.166486999999996</v>
      </c>
      <c r="I2231" s="340">
        <v>-121.584602</v>
      </c>
      <c r="J2231" s="340" t="s">
        <v>1591</v>
      </c>
      <c r="K2231" s="340" t="s">
        <v>5331</v>
      </c>
      <c r="L2231" s="348" t="s">
        <v>181</v>
      </c>
      <c r="M2231" s="340"/>
      <c r="N2231" s="340"/>
      <c r="O2231" s="340"/>
    </row>
    <row r="2232" spans="2:15" x14ac:dyDescent="0.25">
      <c r="B2232" s="340">
        <v>65755</v>
      </c>
      <c r="C2232" s="340" t="s">
        <v>5332</v>
      </c>
      <c r="D2232" s="340" t="s">
        <v>1590</v>
      </c>
      <c r="E2232" s="349" t="str">
        <f>HYPERLINK(Table20[[#This Row],[Map Link]],Table20[[#This Row],[Map Text]])</f>
        <v>Open Map</v>
      </c>
      <c r="F2232" s="340" t="s">
        <v>367</v>
      </c>
      <c r="G2232" s="340" t="s">
        <v>169</v>
      </c>
      <c r="H2232" s="340">
        <v>50.266486999999998</v>
      </c>
      <c r="I2232" s="340">
        <v>-121.584604</v>
      </c>
      <c r="J2232" s="340" t="s">
        <v>1591</v>
      </c>
      <c r="K2232" s="340" t="s">
        <v>5333</v>
      </c>
      <c r="L2232" s="348" t="s">
        <v>181</v>
      </c>
      <c r="M2232" s="340"/>
      <c r="N2232" s="340"/>
      <c r="O2232" s="340"/>
    </row>
    <row r="2233" spans="2:15" x14ac:dyDescent="0.25">
      <c r="B2233" s="340">
        <v>65757</v>
      </c>
      <c r="C2233" s="340" t="s">
        <v>5334</v>
      </c>
      <c r="D2233" s="340" t="s">
        <v>1590</v>
      </c>
      <c r="E2233" s="349" t="str">
        <f>HYPERLINK(Table20[[#This Row],[Map Link]],Table20[[#This Row],[Map Text]])</f>
        <v>Open Map</v>
      </c>
      <c r="F2233" s="340" t="s">
        <v>367</v>
      </c>
      <c r="G2233" s="340" t="s">
        <v>169</v>
      </c>
      <c r="H2233" s="340">
        <v>50.283154000000003</v>
      </c>
      <c r="I2233" s="340">
        <v>-121.60127199999999</v>
      </c>
      <c r="J2233" s="340" t="s">
        <v>1591</v>
      </c>
      <c r="K2233" s="340" t="s">
        <v>5335</v>
      </c>
      <c r="L2233" s="348" t="s">
        <v>181</v>
      </c>
      <c r="M2233" s="340"/>
      <c r="N2233" s="340"/>
      <c r="O2233" s="340"/>
    </row>
    <row r="2234" spans="2:15" x14ac:dyDescent="0.25">
      <c r="B2234" s="340">
        <v>65084</v>
      </c>
      <c r="C2234" s="340" t="s">
        <v>5336</v>
      </c>
      <c r="D2234" s="340" t="s">
        <v>1590</v>
      </c>
      <c r="E2234" s="349" t="str">
        <f>HYPERLINK(Table20[[#This Row],[Map Link]],Table20[[#This Row],[Map Text]])</f>
        <v>Open Map</v>
      </c>
      <c r="F2234" s="340" t="s">
        <v>367</v>
      </c>
      <c r="G2234" s="340" t="s">
        <v>169</v>
      </c>
      <c r="H2234" s="340">
        <v>50.183154000000002</v>
      </c>
      <c r="I2234" s="340">
        <v>-121.584602</v>
      </c>
      <c r="J2234" s="340" t="s">
        <v>1591</v>
      </c>
      <c r="K2234" s="340" t="s">
        <v>5337</v>
      </c>
      <c r="L2234" s="348" t="s">
        <v>181</v>
      </c>
      <c r="M2234" s="340"/>
      <c r="N2234" s="340"/>
      <c r="O2234" s="340"/>
    </row>
    <row r="2235" spans="2:15" x14ac:dyDescent="0.25">
      <c r="B2235" s="340">
        <v>27776</v>
      </c>
      <c r="C2235" s="340" t="s">
        <v>5338</v>
      </c>
      <c r="D2235" s="340" t="s">
        <v>1597</v>
      </c>
      <c r="E2235" s="349" t="str">
        <f>HYPERLINK(Table20[[#This Row],[Map Link]],Table20[[#This Row],[Map Text]])</f>
        <v>Open Map</v>
      </c>
      <c r="F2235" s="340" t="s">
        <v>367</v>
      </c>
      <c r="G2235" s="340" t="s">
        <v>169</v>
      </c>
      <c r="H2235" s="340">
        <v>51.249822999999999</v>
      </c>
      <c r="I2235" s="340">
        <v>-121.95131000000001</v>
      </c>
      <c r="J2235" s="340" t="s">
        <v>1591</v>
      </c>
      <c r="K2235" s="340" t="s">
        <v>5339</v>
      </c>
      <c r="L2235" s="348" t="s">
        <v>103</v>
      </c>
      <c r="M2235" s="340"/>
      <c r="N2235" s="340"/>
      <c r="O2235" s="340"/>
    </row>
    <row r="2236" spans="2:15" x14ac:dyDescent="0.25">
      <c r="B2236" s="340">
        <v>3013</v>
      </c>
      <c r="C2236" s="340" t="s">
        <v>1005</v>
      </c>
      <c r="D2236" s="340" t="s">
        <v>1597</v>
      </c>
      <c r="E2236" s="349" t="str">
        <f>HYPERLINK(Table20[[#This Row],[Map Link]],Table20[[#This Row],[Map Text]])</f>
        <v>Open Map</v>
      </c>
      <c r="F2236" s="340" t="s">
        <v>367</v>
      </c>
      <c r="G2236" s="340" t="s">
        <v>169</v>
      </c>
      <c r="H2236" s="340">
        <v>50.116486999999999</v>
      </c>
      <c r="I2236" s="340">
        <v>-121.567933</v>
      </c>
      <c r="J2236" s="340" t="s">
        <v>1591</v>
      </c>
      <c r="K2236" s="340" t="s">
        <v>5340</v>
      </c>
      <c r="L2236" s="348" t="s">
        <v>103</v>
      </c>
      <c r="M2236" s="340"/>
      <c r="N2236" s="340"/>
      <c r="O2236" s="340"/>
    </row>
    <row r="2237" spans="2:15" x14ac:dyDescent="0.25">
      <c r="B2237" s="340">
        <v>65521</v>
      </c>
      <c r="C2237" s="340" t="s">
        <v>5341</v>
      </c>
      <c r="D2237" s="340" t="s">
        <v>1590</v>
      </c>
      <c r="E2237" s="349" t="str">
        <f>HYPERLINK(Table20[[#This Row],[Map Link]],Table20[[#This Row],[Map Text]])</f>
        <v>Open Map</v>
      </c>
      <c r="F2237" s="340" t="s">
        <v>367</v>
      </c>
      <c r="G2237" s="340" t="s">
        <v>169</v>
      </c>
      <c r="H2237" s="340">
        <v>50.116486999999999</v>
      </c>
      <c r="I2237" s="340">
        <v>-121.567933</v>
      </c>
      <c r="J2237" s="340" t="s">
        <v>1591</v>
      </c>
      <c r="K2237" s="340" t="s">
        <v>5342</v>
      </c>
      <c r="L2237" s="348" t="s">
        <v>181</v>
      </c>
      <c r="M2237" s="340"/>
      <c r="N2237" s="340"/>
      <c r="O2237" s="340"/>
    </row>
    <row r="2238" spans="2:15" x14ac:dyDescent="0.25">
      <c r="B2238" s="340">
        <v>65520</v>
      </c>
      <c r="C2238" s="340" t="s">
        <v>5343</v>
      </c>
      <c r="D2238" s="340" t="s">
        <v>1590</v>
      </c>
      <c r="E2238" s="349" t="str">
        <f>HYPERLINK(Table20[[#This Row],[Map Link]],Table20[[#This Row],[Map Text]])</f>
        <v>Open Map</v>
      </c>
      <c r="F2238" s="340" t="s">
        <v>367</v>
      </c>
      <c r="G2238" s="340" t="s">
        <v>169</v>
      </c>
      <c r="H2238" s="340">
        <v>50.116486999999999</v>
      </c>
      <c r="I2238" s="340">
        <v>-121.567933</v>
      </c>
      <c r="J2238" s="340" t="s">
        <v>1591</v>
      </c>
      <c r="K2238" s="340" t="s">
        <v>5344</v>
      </c>
      <c r="L2238" s="348" t="s">
        <v>181</v>
      </c>
      <c r="M2238" s="340"/>
      <c r="N2238" s="340"/>
      <c r="O2238" s="340"/>
    </row>
    <row r="2239" spans="2:15" x14ac:dyDescent="0.25">
      <c r="B2239" s="340">
        <v>65614</v>
      </c>
      <c r="C2239" s="340" t="s">
        <v>5345</v>
      </c>
      <c r="D2239" s="340" t="s">
        <v>1590</v>
      </c>
      <c r="E2239" s="349" t="str">
        <f>HYPERLINK(Table20[[#This Row],[Map Link]],Table20[[#This Row],[Map Text]])</f>
        <v>Open Map</v>
      </c>
      <c r="F2239" s="340" t="s">
        <v>306</v>
      </c>
      <c r="G2239" s="340" t="s">
        <v>213</v>
      </c>
      <c r="H2239" s="340">
        <v>50.966487999999998</v>
      </c>
      <c r="I2239" s="340">
        <v>-121.88463299999999</v>
      </c>
      <c r="J2239" s="340" t="s">
        <v>1591</v>
      </c>
      <c r="K2239" s="340" t="s">
        <v>5346</v>
      </c>
      <c r="L2239" s="348" t="s">
        <v>181</v>
      </c>
      <c r="M2239" s="340"/>
      <c r="N2239" s="340"/>
      <c r="O2239" s="340"/>
    </row>
    <row r="2240" spans="2:15" x14ac:dyDescent="0.25">
      <c r="B2240" s="340">
        <v>28075</v>
      </c>
      <c r="C2240" s="340" t="s">
        <v>940</v>
      </c>
      <c r="D2240" s="340" t="s">
        <v>1597</v>
      </c>
      <c r="E2240" s="349" t="str">
        <f>HYPERLINK(Table20[[#This Row],[Map Link]],Table20[[#This Row],[Map Text]])</f>
        <v>Open Map</v>
      </c>
      <c r="F2240" s="340" t="s">
        <v>367</v>
      </c>
      <c r="G2240" s="340" t="s">
        <v>169</v>
      </c>
      <c r="H2240" s="340">
        <v>51.016489999999997</v>
      </c>
      <c r="I2240" s="340">
        <v>-121.76796400000001</v>
      </c>
      <c r="J2240" s="340" t="s">
        <v>1591</v>
      </c>
      <c r="K2240" s="340" t="s">
        <v>5347</v>
      </c>
      <c r="L2240" s="348" t="s">
        <v>103</v>
      </c>
      <c r="M2240" s="340"/>
      <c r="N2240" s="340"/>
      <c r="O2240" s="340"/>
    </row>
    <row r="2241" spans="2:15" x14ac:dyDescent="0.25">
      <c r="B2241" s="340">
        <v>64405</v>
      </c>
      <c r="C2241" s="340" t="s">
        <v>5348</v>
      </c>
      <c r="D2241" s="340" t="s">
        <v>1590</v>
      </c>
      <c r="E2241" s="349" t="str">
        <f>HYPERLINK(Table20[[#This Row],[Map Link]],Table20[[#This Row],[Map Text]])</f>
        <v>Open Map</v>
      </c>
      <c r="F2241" s="340" t="s">
        <v>306</v>
      </c>
      <c r="G2241" s="340" t="s">
        <v>213</v>
      </c>
      <c r="H2241" s="340">
        <v>50.616486000000002</v>
      </c>
      <c r="I2241" s="340">
        <v>-121.85128899999999</v>
      </c>
      <c r="J2241" s="340" t="s">
        <v>1591</v>
      </c>
      <c r="K2241" s="340" t="s">
        <v>5349</v>
      </c>
      <c r="L2241" s="348" t="s">
        <v>181</v>
      </c>
      <c r="M2241" s="340"/>
      <c r="N2241" s="340"/>
      <c r="O2241" s="340"/>
    </row>
    <row r="2242" spans="2:15" x14ac:dyDescent="0.25">
      <c r="B2242" s="340">
        <v>65756</v>
      </c>
      <c r="C2242" s="340" t="s">
        <v>5350</v>
      </c>
      <c r="D2242" s="340" t="s">
        <v>1590</v>
      </c>
      <c r="E2242" s="349" t="str">
        <f>HYPERLINK(Table20[[#This Row],[Map Link]],Table20[[#This Row],[Map Text]])</f>
        <v>Open Map</v>
      </c>
      <c r="F2242" s="340" t="s">
        <v>367</v>
      </c>
      <c r="G2242" s="340" t="s">
        <v>169</v>
      </c>
      <c r="H2242" s="340">
        <v>50.199820000000003</v>
      </c>
      <c r="I2242" s="340">
        <v>-121.56793500000001</v>
      </c>
      <c r="J2242" s="340" t="s">
        <v>1591</v>
      </c>
      <c r="K2242" s="340" t="s">
        <v>5351</v>
      </c>
      <c r="L2242" s="348" t="s">
        <v>181</v>
      </c>
      <c r="M2242" s="340"/>
      <c r="N2242" s="340"/>
      <c r="O2242" s="340"/>
    </row>
    <row r="2243" spans="2:15" x14ac:dyDescent="0.25">
      <c r="B2243" s="340">
        <v>65718</v>
      </c>
      <c r="C2243" s="340" t="s">
        <v>5352</v>
      </c>
      <c r="D2243" s="340" t="s">
        <v>1590</v>
      </c>
      <c r="E2243" s="349" t="str">
        <f>HYPERLINK(Table20[[#This Row],[Map Link]],Table20[[#This Row],[Map Text]])</f>
        <v>Open Map</v>
      </c>
      <c r="F2243" s="340" t="s">
        <v>367</v>
      </c>
      <c r="G2243" s="340" t="s">
        <v>169</v>
      </c>
      <c r="H2243" s="340">
        <v>50.233153999999999</v>
      </c>
      <c r="I2243" s="340">
        <v>-121.584603</v>
      </c>
      <c r="J2243" s="340" t="s">
        <v>1591</v>
      </c>
      <c r="K2243" s="340" t="s">
        <v>5353</v>
      </c>
      <c r="L2243" s="348" t="s">
        <v>181</v>
      </c>
      <c r="M2243" s="340"/>
      <c r="N2243" s="340"/>
      <c r="O2243" s="340"/>
    </row>
    <row r="2244" spans="2:15" x14ac:dyDescent="0.25">
      <c r="B2244" s="340">
        <v>65749</v>
      </c>
      <c r="C2244" s="340" t="s">
        <v>5354</v>
      </c>
      <c r="D2244" s="340" t="s">
        <v>1590</v>
      </c>
      <c r="E2244" s="349" t="str">
        <f>HYPERLINK(Table20[[#This Row],[Map Link]],Table20[[#This Row],[Map Text]])</f>
        <v>Open Map</v>
      </c>
      <c r="F2244" s="340" t="s">
        <v>367</v>
      </c>
      <c r="G2244" s="340" t="s">
        <v>169</v>
      </c>
      <c r="H2244" s="340">
        <v>50.316490000000002</v>
      </c>
      <c r="I2244" s="340">
        <v>-121.40126600000001</v>
      </c>
      <c r="J2244" s="340" t="s">
        <v>1591</v>
      </c>
      <c r="K2244" s="340" t="s">
        <v>5355</v>
      </c>
      <c r="L2244" s="348" t="s">
        <v>181</v>
      </c>
      <c r="M2244" s="340"/>
      <c r="N2244" s="340"/>
      <c r="O2244" s="340"/>
    </row>
    <row r="2245" spans="2:15" x14ac:dyDescent="0.25">
      <c r="B2245" s="340">
        <v>65760</v>
      </c>
      <c r="C2245" s="340" t="s">
        <v>5356</v>
      </c>
      <c r="D2245" s="340" t="s">
        <v>1590</v>
      </c>
      <c r="E2245" s="349" t="str">
        <f>HYPERLINK(Table20[[#This Row],[Map Link]],Table20[[#This Row],[Map Text]])</f>
        <v>Open Map</v>
      </c>
      <c r="F2245" s="340" t="s">
        <v>367</v>
      </c>
      <c r="G2245" s="340" t="s">
        <v>169</v>
      </c>
      <c r="H2245" s="340">
        <v>50.266486999999998</v>
      </c>
      <c r="I2245" s="340">
        <v>-121.567937</v>
      </c>
      <c r="J2245" s="340" t="s">
        <v>1591</v>
      </c>
      <c r="K2245" s="340" t="s">
        <v>5357</v>
      </c>
      <c r="L2245" s="348" t="s">
        <v>181</v>
      </c>
      <c r="M2245" s="340"/>
      <c r="N2245" s="340"/>
      <c r="O2245" s="340"/>
    </row>
    <row r="2246" spans="2:15" x14ac:dyDescent="0.25">
      <c r="B2246" s="340">
        <v>65759</v>
      </c>
      <c r="C2246" s="340" t="s">
        <v>5358</v>
      </c>
      <c r="D2246" s="340" t="s">
        <v>1590</v>
      </c>
      <c r="E2246" s="349" t="str">
        <f>HYPERLINK(Table20[[#This Row],[Map Link]],Table20[[#This Row],[Map Text]])</f>
        <v>Open Map</v>
      </c>
      <c r="F2246" s="340" t="s">
        <v>367</v>
      </c>
      <c r="G2246" s="340" t="s">
        <v>169</v>
      </c>
      <c r="H2246" s="340">
        <v>50.249820999999997</v>
      </c>
      <c r="I2246" s="340">
        <v>-121.567937</v>
      </c>
      <c r="J2246" s="340" t="s">
        <v>1591</v>
      </c>
      <c r="K2246" s="340" t="s">
        <v>5359</v>
      </c>
      <c r="L2246" s="348" t="s">
        <v>181</v>
      </c>
      <c r="M2246" s="340"/>
      <c r="N2246" s="340"/>
      <c r="O2246" s="340"/>
    </row>
    <row r="2247" spans="2:15" x14ac:dyDescent="0.25">
      <c r="B2247" s="340">
        <v>65754</v>
      </c>
      <c r="C2247" s="340" t="s">
        <v>5360</v>
      </c>
      <c r="D2247" s="340" t="s">
        <v>1590</v>
      </c>
      <c r="E2247" s="349" t="str">
        <f>HYPERLINK(Table20[[#This Row],[Map Link]],Table20[[#This Row],[Map Text]])</f>
        <v>Open Map</v>
      </c>
      <c r="F2247" s="340" t="s">
        <v>367</v>
      </c>
      <c r="G2247" s="340" t="s">
        <v>169</v>
      </c>
      <c r="H2247" s="340">
        <v>50.233153999999999</v>
      </c>
      <c r="I2247" s="340">
        <v>-121.584603</v>
      </c>
      <c r="J2247" s="340" t="s">
        <v>1591</v>
      </c>
      <c r="K2247" s="340" t="s">
        <v>5361</v>
      </c>
      <c r="L2247" s="348" t="s">
        <v>181</v>
      </c>
      <c r="M2247" s="340"/>
      <c r="N2247" s="340"/>
      <c r="O2247" s="340"/>
    </row>
    <row r="2248" spans="2:15" x14ac:dyDescent="0.25">
      <c r="B2248" s="340">
        <v>65541</v>
      </c>
      <c r="C2248" s="340" t="s">
        <v>5362</v>
      </c>
      <c r="D2248" s="340" t="s">
        <v>1590</v>
      </c>
      <c r="E2248" s="349" t="str">
        <f>HYPERLINK(Table20[[#This Row],[Map Link]],Table20[[#This Row],[Map Text]])</f>
        <v>Open Map</v>
      </c>
      <c r="F2248" s="340" t="s">
        <v>367</v>
      </c>
      <c r="G2248" s="340" t="s">
        <v>169</v>
      </c>
      <c r="H2248" s="340">
        <v>50.366492000000001</v>
      </c>
      <c r="I2248" s="340">
        <v>-121.234596</v>
      </c>
      <c r="J2248" s="340" t="s">
        <v>1591</v>
      </c>
      <c r="K2248" s="340" t="s">
        <v>5363</v>
      </c>
      <c r="L2248" s="348" t="s">
        <v>181</v>
      </c>
      <c r="M2248" s="340"/>
      <c r="N2248" s="340"/>
      <c r="O2248" s="340"/>
    </row>
    <row r="2249" spans="2:15" x14ac:dyDescent="0.25">
      <c r="B2249" s="340">
        <v>64622</v>
      </c>
      <c r="C2249" s="340" t="s">
        <v>5364</v>
      </c>
      <c r="D2249" s="340" t="s">
        <v>1590</v>
      </c>
      <c r="E2249" s="349" t="str">
        <f>HYPERLINK(Table20[[#This Row],[Map Link]],Table20[[#This Row],[Map Text]])</f>
        <v>Open Map</v>
      </c>
      <c r="F2249" s="340" t="s">
        <v>306</v>
      </c>
      <c r="G2249" s="340" t="s">
        <v>213</v>
      </c>
      <c r="H2249" s="340">
        <v>49.733134</v>
      </c>
      <c r="I2249" s="340">
        <v>-123.13463900000001</v>
      </c>
      <c r="J2249" s="340" t="s">
        <v>1591</v>
      </c>
      <c r="K2249" s="340" t="s">
        <v>5365</v>
      </c>
      <c r="L2249" s="348" t="s">
        <v>181</v>
      </c>
      <c r="M2249" s="340"/>
      <c r="N2249" s="340"/>
      <c r="O2249" s="340"/>
    </row>
    <row r="2250" spans="2:15" x14ac:dyDescent="0.25">
      <c r="B2250" s="340">
        <v>65617</v>
      </c>
      <c r="C2250" s="340" t="s">
        <v>5366</v>
      </c>
      <c r="D2250" s="340" t="s">
        <v>1590</v>
      </c>
      <c r="E2250" s="349" t="str">
        <f>HYPERLINK(Table20[[#This Row],[Map Link]],Table20[[#This Row],[Map Text]])</f>
        <v>Open Map</v>
      </c>
      <c r="F2250" s="340" t="s">
        <v>367</v>
      </c>
      <c r="G2250" s="340" t="s">
        <v>169</v>
      </c>
      <c r="H2250" s="340">
        <v>50.433157999999999</v>
      </c>
      <c r="I2250" s="340">
        <v>-121.317933</v>
      </c>
      <c r="J2250" s="340" t="s">
        <v>1591</v>
      </c>
      <c r="K2250" s="340" t="s">
        <v>5367</v>
      </c>
      <c r="L2250" s="348" t="s">
        <v>181</v>
      </c>
      <c r="M2250" s="340"/>
      <c r="N2250" s="340"/>
      <c r="O2250" s="340"/>
    </row>
    <row r="2251" spans="2:15" x14ac:dyDescent="0.25">
      <c r="B2251" s="340">
        <v>65696</v>
      </c>
      <c r="C2251" s="340" t="s">
        <v>5368</v>
      </c>
      <c r="D2251" s="340" t="s">
        <v>1590</v>
      </c>
      <c r="E2251" s="349" t="str">
        <f>HYPERLINK(Table20[[#This Row],[Map Link]],Table20[[#This Row],[Map Text]])</f>
        <v>Open Map</v>
      </c>
      <c r="F2251" s="340" t="s">
        <v>367</v>
      </c>
      <c r="G2251" s="340" t="s">
        <v>169</v>
      </c>
      <c r="H2251" s="340">
        <v>50.133153999999998</v>
      </c>
      <c r="I2251" s="340">
        <v>-121.551266</v>
      </c>
      <c r="J2251" s="340" t="s">
        <v>1591</v>
      </c>
      <c r="K2251" s="340" t="s">
        <v>5369</v>
      </c>
      <c r="L2251" s="348" t="s">
        <v>181</v>
      </c>
      <c r="M2251" s="340"/>
      <c r="N2251" s="340"/>
      <c r="O2251" s="340"/>
    </row>
    <row r="2252" spans="2:15" x14ac:dyDescent="0.25">
      <c r="B2252" s="340">
        <v>65695</v>
      </c>
      <c r="C2252" s="340" t="s">
        <v>5370</v>
      </c>
      <c r="D2252" s="340" t="s">
        <v>1590</v>
      </c>
      <c r="E2252" s="349" t="str">
        <f>HYPERLINK(Table20[[#This Row],[Map Link]],Table20[[#This Row],[Map Text]])</f>
        <v>Open Map</v>
      </c>
      <c r="F2252" s="340" t="s">
        <v>367</v>
      </c>
      <c r="G2252" s="340" t="s">
        <v>169</v>
      </c>
      <c r="H2252" s="340">
        <v>50.133153</v>
      </c>
      <c r="I2252" s="340">
        <v>-121.567933</v>
      </c>
      <c r="J2252" s="340" t="s">
        <v>1591</v>
      </c>
      <c r="K2252" s="340" t="s">
        <v>5371</v>
      </c>
      <c r="L2252" s="348" t="s">
        <v>181</v>
      </c>
      <c r="M2252" s="340"/>
      <c r="N2252" s="340"/>
      <c r="O2252" s="340"/>
    </row>
    <row r="2253" spans="2:15" x14ac:dyDescent="0.25">
      <c r="B2253" s="340">
        <v>65745</v>
      </c>
      <c r="C2253" s="340" t="s">
        <v>5372</v>
      </c>
      <c r="D2253" s="340" t="s">
        <v>1590</v>
      </c>
      <c r="E2253" s="349" t="str">
        <f>HYPERLINK(Table20[[#This Row],[Map Link]],Table20[[#This Row],[Map Text]])</f>
        <v>Open Map</v>
      </c>
      <c r="F2253" s="340" t="s">
        <v>367</v>
      </c>
      <c r="G2253" s="340" t="s">
        <v>169</v>
      </c>
      <c r="H2253" s="340">
        <v>50.266489</v>
      </c>
      <c r="I2253" s="340">
        <v>-121.384598</v>
      </c>
      <c r="J2253" s="340" t="s">
        <v>1591</v>
      </c>
      <c r="K2253" s="340" t="s">
        <v>5373</v>
      </c>
      <c r="L2253" s="348" t="s">
        <v>181</v>
      </c>
      <c r="M2253" s="340"/>
      <c r="N2253" s="340"/>
      <c r="O2253" s="340"/>
    </row>
    <row r="2254" spans="2:15" x14ac:dyDescent="0.25">
      <c r="B2254" s="340">
        <v>64429</v>
      </c>
      <c r="C2254" s="340" t="s">
        <v>5374</v>
      </c>
      <c r="D2254" s="340" t="s">
        <v>1590</v>
      </c>
      <c r="E2254" s="349" t="str">
        <f>HYPERLINK(Table20[[#This Row],[Map Link]],Table20[[#This Row],[Map Text]])</f>
        <v>Open Map</v>
      </c>
      <c r="F2254" s="340" t="s">
        <v>367</v>
      </c>
      <c r="G2254" s="340" t="s">
        <v>169</v>
      </c>
      <c r="H2254" s="340">
        <v>50.999820999999997</v>
      </c>
      <c r="I2254" s="340">
        <v>-121.917968</v>
      </c>
      <c r="J2254" s="340" t="s">
        <v>1591</v>
      </c>
      <c r="K2254" s="340" t="s">
        <v>5375</v>
      </c>
      <c r="L2254" s="348" t="s">
        <v>181</v>
      </c>
      <c r="M2254" s="340"/>
      <c r="N2254" s="340"/>
      <c r="O2254" s="340"/>
    </row>
    <row r="2255" spans="2:15" x14ac:dyDescent="0.25">
      <c r="B2255" s="340">
        <v>64428</v>
      </c>
      <c r="C2255" s="340" t="s">
        <v>5376</v>
      </c>
      <c r="D2255" s="340" t="s">
        <v>1590</v>
      </c>
      <c r="E2255" s="349" t="str">
        <f>HYPERLINK(Table20[[#This Row],[Map Link]],Table20[[#This Row],[Map Text]])</f>
        <v>Open Map</v>
      </c>
      <c r="F2255" s="340" t="s">
        <v>367</v>
      </c>
      <c r="G2255" s="340" t="s">
        <v>169</v>
      </c>
      <c r="H2255" s="340">
        <v>50.999820999999997</v>
      </c>
      <c r="I2255" s="340">
        <v>-121.917968</v>
      </c>
      <c r="J2255" s="340" t="s">
        <v>1591</v>
      </c>
      <c r="K2255" s="340" t="s">
        <v>5377</v>
      </c>
      <c r="L2255" s="348" t="s">
        <v>181</v>
      </c>
      <c r="M2255" s="340"/>
      <c r="N2255" s="340"/>
      <c r="O2255" s="340"/>
    </row>
    <row r="2256" spans="2:15" x14ac:dyDescent="0.25">
      <c r="B2256" s="340">
        <v>1843</v>
      </c>
      <c r="C2256" s="340" t="s">
        <v>371</v>
      </c>
      <c r="D2256" s="340" t="s">
        <v>1728</v>
      </c>
      <c r="E2256" s="349" t="str">
        <f>HYPERLINK(Table20[[#This Row],[Map Link]],Table20[[#This Row],[Map Text]])</f>
        <v>Open Map</v>
      </c>
      <c r="F2256" s="340" t="s">
        <v>306</v>
      </c>
      <c r="G2256" s="340" t="s">
        <v>213</v>
      </c>
      <c r="H2256" s="340">
        <v>50.693888999999999</v>
      </c>
      <c r="I2256" s="340">
        <v>-121.933611</v>
      </c>
      <c r="J2256" s="340" t="s">
        <v>1591</v>
      </c>
      <c r="K2256" s="340" t="s">
        <v>5378</v>
      </c>
      <c r="L2256" s="348" t="s">
        <v>103</v>
      </c>
      <c r="M2256" s="340"/>
      <c r="N2256" s="340"/>
      <c r="O2256" s="340"/>
    </row>
    <row r="2257" spans="2:15" x14ac:dyDescent="0.25">
      <c r="B2257" s="340">
        <v>64549</v>
      </c>
      <c r="C2257" s="340" t="s">
        <v>5379</v>
      </c>
      <c r="D2257" s="340" t="s">
        <v>1590</v>
      </c>
      <c r="E2257" s="349" t="str">
        <f>HYPERLINK(Table20[[#This Row],[Map Link]],Table20[[#This Row],[Map Text]])</f>
        <v>Open Map</v>
      </c>
      <c r="F2257" s="340" t="s">
        <v>306</v>
      </c>
      <c r="G2257" s="340" t="s">
        <v>213</v>
      </c>
      <c r="H2257" s="340">
        <v>50.699818999999998</v>
      </c>
      <c r="I2257" s="340">
        <v>-121.93462700000001</v>
      </c>
      <c r="J2257" s="340" t="s">
        <v>1591</v>
      </c>
      <c r="K2257" s="340" t="s">
        <v>5380</v>
      </c>
      <c r="L2257" s="348" t="s">
        <v>181</v>
      </c>
      <c r="M2257" s="340"/>
      <c r="N2257" s="340"/>
      <c r="O2257" s="340"/>
    </row>
    <row r="2258" spans="2:15" x14ac:dyDescent="0.25">
      <c r="B2258" s="340">
        <v>64667</v>
      </c>
      <c r="C2258" s="340" t="s">
        <v>5381</v>
      </c>
      <c r="D2258" s="340" t="s">
        <v>1590</v>
      </c>
      <c r="E2258" s="349" t="str">
        <f>HYPERLINK(Table20[[#This Row],[Map Link]],Table20[[#This Row],[Map Text]])</f>
        <v>Open Map</v>
      </c>
      <c r="F2258" s="340" t="s">
        <v>306</v>
      </c>
      <c r="G2258" s="340" t="s">
        <v>213</v>
      </c>
      <c r="H2258" s="340">
        <v>50.716486000000003</v>
      </c>
      <c r="I2258" s="340">
        <v>-121.934628</v>
      </c>
      <c r="J2258" s="340" t="s">
        <v>1591</v>
      </c>
      <c r="K2258" s="340" t="s">
        <v>5382</v>
      </c>
      <c r="L2258" s="348" t="s">
        <v>181</v>
      </c>
      <c r="M2258" s="340"/>
      <c r="N2258" s="340"/>
      <c r="O2258" s="340"/>
    </row>
    <row r="2259" spans="2:15" x14ac:dyDescent="0.25">
      <c r="B2259" s="340">
        <v>65833</v>
      </c>
      <c r="C2259" s="340" t="s">
        <v>5383</v>
      </c>
      <c r="D2259" s="340" t="s">
        <v>1590</v>
      </c>
      <c r="E2259" s="349" t="str">
        <f>HYPERLINK(Table20[[#This Row],[Map Link]],Table20[[#This Row],[Map Text]])</f>
        <v>Open Map</v>
      </c>
      <c r="F2259" s="340" t="s">
        <v>367</v>
      </c>
      <c r="G2259" s="340" t="s">
        <v>169</v>
      </c>
      <c r="H2259" s="340">
        <v>50.433157999999999</v>
      </c>
      <c r="I2259" s="340">
        <v>-121.33460100000001</v>
      </c>
      <c r="J2259" s="340" t="s">
        <v>1591</v>
      </c>
      <c r="K2259" s="340" t="s">
        <v>5384</v>
      </c>
      <c r="L2259" s="348" t="s">
        <v>181</v>
      </c>
      <c r="M2259" s="340"/>
      <c r="N2259" s="340"/>
      <c r="O2259" s="340"/>
    </row>
    <row r="2260" spans="2:15" x14ac:dyDescent="0.25">
      <c r="B2260" s="340">
        <v>64413</v>
      </c>
      <c r="C2260" s="340" t="s">
        <v>5385</v>
      </c>
      <c r="D2260" s="340" t="s">
        <v>1590</v>
      </c>
      <c r="E2260" s="349" t="str">
        <f>HYPERLINK(Table20[[#This Row],[Map Link]],Table20[[#This Row],[Map Text]])</f>
        <v>Open Map</v>
      </c>
      <c r="F2260" s="340" t="s">
        <v>306</v>
      </c>
      <c r="G2260" s="340" t="s">
        <v>213</v>
      </c>
      <c r="H2260" s="340">
        <v>50.383141999999999</v>
      </c>
      <c r="I2260" s="340">
        <v>-122.717977</v>
      </c>
      <c r="J2260" s="340" t="s">
        <v>1591</v>
      </c>
      <c r="K2260" s="340" t="s">
        <v>5386</v>
      </c>
      <c r="L2260" s="348" t="s">
        <v>181</v>
      </c>
      <c r="M2260" s="340"/>
      <c r="N2260" s="340"/>
      <c r="O2260" s="340"/>
    </row>
    <row r="2261" spans="2:15" x14ac:dyDescent="0.25">
      <c r="B2261" s="340">
        <v>29617</v>
      </c>
      <c r="C2261" s="340" t="s">
        <v>573</v>
      </c>
      <c r="D2261" s="340" t="s">
        <v>1597</v>
      </c>
      <c r="E2261" s="349" t="str">
        <f>HYPERLINK(Table20[[#This Row],[Map Link]],Table20[[#This Row],[Map Text]])</f>
        <v>Open Map</v>
      </c>
      <c r="F2261" s="340" t="s">
        <v>367</v>
      </c>
      <c r="G2261" s="340" t="s">
        <v>169</v>
      </c>
      <c r="H2261" s="340">
        <v>51.083162000000002</v>
      </c>
      <c r="I2261" s="340">
        <v>-121.301284</v>
      </c>
      <c r="J2261" s="340" t="s">
        <v>1591</v>
      </c>
      <c r="K2261" s="340" t="s">
        <v>5387</v>
      </c>
      <c r="L2261" s="348" t="s">
        <v>103</v>
      </c>
      <c r="M2261" s="340"/>
      <c r="N2261" s="340"/>
      <c r="O2261" s="340"/>
    </row>
    <row r="2262" spans="2:15" x14ac:dyDescent="0.25">
      <c r="B2262" s="340">
        <v>65594</v>
      </c>
      <c r="C2262" s="340" t="s">
        <v>5388</v>
      </c>
      <c r="D2262" s="340" t="s">
        <v>1590</v>
      </c>
      <c r="E2262" s="349" t="str">
        <f>HYPERLINK(Table20[[#This Row],[Map Link]],Table20[[#This Row],[Map Text]])</f>
        <v>Open Map</v>
      </c>
      <c r="F2262" s="340" t="s">
        <v>367</v>
      </c>
      <c r="G2262" s="340" t="s">
        <v>169</v>
      </c>
      <c r="H2262" s="340">
        <v>51.083162000000002</v>
      </c>
      <c r="I2262" s="340">
        <v>-121.33461800000001</v>
      </c>
      <c r="J2262" s="340" t="s">
        <v>1591</v>
      </c>
      <c r="K2262" s="340" t="s">
        <v>5389</v>
      </c>
      <c r="L2262" s="348" t="s">
        <v>181</v>
      </c>
      <c r="M2262" s="340"/>
      <c r="N2262" s="340"/>
      <c r="O2262" s="340"/>
    </row>
    <row r="2263" spans="2:15" x14ac:dyDescent="0.25">
      <c r="B2263" s="340">
        <v>65588</v>
      </c>
      <c r="C2263" s="340" t="s">
        <v>5390</v>
      </c>
      <c r="D2263" s="340" t="s">
        <v>1590</v>
      </c>
      <c r="E2263" s="349" t="str">
        <f>HYPERLINK(Table20[[#This Row],[Map Link]],Table20[[#This Row],[Map Text]])</f>
        <v>Open Map</v>
      </c>
      <c r="F2263" s="340" t="s">
        <v>367</v>
      </c>
      <c r="G2263" s="340" t="s">
        <v>169</v>
      </c>
      <c r="H2263" s="340">
        <v>50.883158999999999</v>
      </c>
      <c r="I2263" s="340">
        <v>-121.501285</v>
      </c>
      <c r="J2263" s="340" t="s">
        <v>1591</v>
      </c>
      <c r="K2263" s="340" t="s">
        <v>5391</v>
      </c>
      <c r="L2263" s="348" t="s">
        <v>181</v>
      </c>
      <c r="M2263" s="340"/>
      <c r="N2263" s="340"/>
      <c r="O2263" s="340"/>
    </row>
    <row r="2264" spans="2:15" x14ac:dyDescent="0.25">
      <c r="B2264" s="340">
        <v>65545</v>
      </c>
      <c r="C2264" s="340" t="s">
        <v>5392</v>
      </c>
      <c r="D2264" s="340" t="s">
        <v>1590</v>
      </c>
      <c r="E2264" s="349" t="str">
        <f>HYPERLINK(Table20[[#This Row],[Map Link]],Table20[[#This Row],[Map Text]])</f>
        <v>Open Map</v>
      </c>
      <c r="F2264" s="340" t="s">
        <v>367</v>
      </c>
      <c r="G2264" s="340" t="s">
        <v>169</v>
      </c>
      <c r="H2264" s="340">
        <v>50.416491000000001</v>
      </c>
      <c r="I2264" s="340">
        <v>-121.367935</v>
      </c>
      <c r="J2264" s="340" t="s">
        <v>1591</v>
      </c>
      <c r="K2264" s="340" t="s">
        <v>5393</v>
      </c>
      <c r="L2264" s="348" t="s">
        <v>181</v>
      </c>
      <c r="M2264" s="340"/>
      <c r="N2264" s="340"/>
      <c r="O2264" s="340"/>
    </row>
    <row r="2265" spans="2:15" x14ac:dyDescent="0.25">
      <c r="B2265" s="340">
        <v>35858</v>
      </c>
      <c r="C2265" s="340" t="s">
        <v>368</v>
      </c>
      <c r="D2265" s="340" t="s">
        <v>1880</v>
      </c>
      <c r="E2265" s="349" t="str">
        <f>HYPERLINK(Table20[[#This Row],[Map Link]],Table20[[#This Row],[Map Text]])</f>
        <v>Open Map</v>
      </c>
      <c r="F2265" s="340" t="s">
        <v>367</v>
      </c>
      <c r="G2265" s="340" t="s">
        <v>169</v>
      </c>
      <c r="H2265" s="340">
        <v>50.231110999999999</v>
      </c>
      <c r="I2265" s="340">
        <v>-121.581389</v>
      </c>
      <c r="J2265" s="340" t="s">
        <v>1591</v>
      </c>
      <c r="K2265" s="340" t="s">
        <v>5394</v>
      </c>
      <c r="L2265" s="348" t="s">
        <v>103</v>
      </c>
      <c r="M2265" s="340"/>
      <c r="N2265" s="340"/>
      <c r="O2265" s="340"/>
    </row>
    <row r="2266" spans="2:15" x14ac:dyDescent="0.25">
      <c r="B2266" s="340">
        <v>65716</v>
      </c>
      <c r="C2266" s="340" t="s">
        <v>5395</v>
      </c>
      <c r="D2266" s="340" t="s">
        <v>1590</v>
      </c>
      <c r="E2266" s="349" t="str">
        <f>HYPERLINK(Table20[[#This Row],[Map Link]],Table20[[#This Row],[Map Text]])</f>
        <v>Open Map</v>
      </c>
      <c r="F2266" s="340" t="s">
        <v>367</v>
      </c>
      <c r="G2266" s="340" t="s">
        <v>169</v>
      </c>
      <c r="H2266" s="340">
        <v>50.399819999999998</v>
      </c>
      <c r="I2266" s="340">
        <v>-121.684611</v>
      </c>
      <c r="J2266" s="340" t="s">
        <v>1591</v>
      </c>
      <c r="K2266" s="340" t="s">
        <v>5396</v>
      </c>
      <c r="L2266" s="348" t="s">
        <v>181</v>
      </c>
      <c r="M2266" s="340"/>
      <c r="N2266" s="340"/>
      <c r="O2266" s="340"/>
    </row>
    <row r="2267" spans="2:15" x14ac:dyDescent="0.25">
      <c r="B2267" s="340">
        <v>65758</v>
      </c>
      <c r="C2267" s="340" t="s">
        <v>5397</v>
      </c>
      <c r="D2267" s="340" t="s">
        <v>1590</v>
      </c>
      <c r="E2267" s="349" t="str">
        <f>HYPERLINK(Table20[[#This Row],[Map Link]],Table20[[#This Row],[Map Text]])</f>
        <v>Open Map</v>
      </c>
      <c r="F2267" s="340" t="s">
        <v>367</v>
      </c>
      <c r="G2267" s="340" t="s">
        <v>169</v>
      </c>
      <c r="H2267" s="340">
        <v>50.283154000000003</v>
      </c>
      <c r="I2267" s="340">
        <v>-121.584605</v>
      </c>
      <c r="J2267" s="340" t="s">
        <v>1591</v>
      </c>
      <c r="K2267" s="340" t="s">
        <v>5398</v>
      </c>
      <c r="L2267" s="348" t="s">
        <v>181</v>
      </c>
      <c r="M2267" s="340"/>
      <c r="N2267" s="340"/>
      <c r="O2267" s="340"/>
    </row>
    <row r="2268" spans="2:15" x14ac:dyDescent="0.25">
      <c r="B2268" s="340">
        <v>65766</v>
      </c>
      <c r="C2268" s="340" t="s">
        <v>5399</v>
      </c>
      <c r="D2268" s="340" t="s">
        <v>1590</v>
      </c>
      <c r="E2268" s="349" t="str">
        <f>HYPERLINK(Table20[[#This Row],[Map Link]],Table20[[#This Row],[Map Text]])</f>
        <v>Open Map</v>
      </c>
      <c r="F2268" s="340" t="s">
        <v>367</v>
      </c>
      <c r="G2268" s="340" t="s">
        <v>169</v>
      </c>
      <c r="H2268" s="340">
        <v>50.183152999999997</v>
      </c>
      <c r="I2268" s="340">
        <v>-121.601269</v>
      </c>
      <c r="J2268" s="340" t="s">
        <v>1591</v>
      </c>
      <c r="K2268" s="340" t="s">
        <v>5400</v>
      </c>
      <c r="L2268" s="348" t="s">
        <v>181</v>
      </c>
      <c r="M2268" s="340"/>
      <c r="N2268" s="340"/>
      <c r="O2268" s="340"/>
    </row>
    <row r="2269" spans="2:15" x14ac:dyDescent="0.25">
      <c r="B2269" s="340">
        <v>65767</v>
      </c>
      <c r="C2269" s="340" t="s">
        <v>5401</v>
      </c>
      <c r="D2269" s="340" t="s">
        <v>1590</v>
      </c>
      <c r="E2269" s="349" t="str">
        <f>HYPERLINK(Table20[[#This Row],[Map Link]],Table20[[#This Row],[Map Text]])</f>
        <v>Open Map</v>
      </c>
      <c r="F2269" s="340" t="s">
        <v>367</v>
      </c>
      <c r="G2269" s="340" t="s">
        <v>169</v>
      </c>
      <c r="H2269" s="340">
        <v>50.233153999999999</v>
      </c>
      <c r="I2269" s="340">
        <v>-121.601271</v>
      </c>
      <c r="J2269" s="340" t="s">
        <v>1591</v>
      </c>
      <c r="K2269" s="340" t="s">
        <v>5402</v>
      </c>
      <c r="L2269" s="348" t="s">
        <v>181</v>
      </c>
      <c r="M2269" s="340"/>
      <c r="N2269" s="340"/>
      <c r="O2269" s="340"/>
    </row>
    <row r="2270" spans="2:15" x14ac:dyDescent="0.25">
      <c r="B2270" s="340">
        <v>65738</v>
      </c>
      <c r="C2270" s="340" t="s">
        <v>5403</v>
      </c>
      <c r="D2270" s="340" t="s">
        <v>1590</v>
      </c>
      <c r="E2270" s="349" t="str">
        <f>HYPERLINK(Table20[[#This Row],[Map Link]],Table20[[#This Row],[Map Text]])</f>
        <v>Open Map</v>
      </c>
      <c r="F2270" s="340" t="s">
        <v>367</v>
      </c>
      <c r="G2270" s="340" t="s">
        <v>169</v>
      </c>
      <c r="H2270" s="340">
        <v>50.199820000000003</v>
      </c>
      <c r="I2270" s="340">
        <v>-121.60127</v>
      </c>
      <c r="J2270" s="340" t="s">
        <v>1591</v>
      </c>
      <c r="K2270" s="340" t="s">
        <v>5404</v>
      </c>
      <c r="L2270" s="348" t="s">
        <v>181</v>
      </c>
      <c r="M2270" s="340"/>
      <c r="N2270" s="340"/>
      <c r="O2270" s="340"/>
    </row>
    <row r="2271" spans="2:15" x14ac:dyDescent="0.25">
      <c r="B2271" s="340">
        <v>65739</v>
      </c>
      <c r="C2271" s="340" t="s">
        <v>5405</v>
      </c>
      <c r="D2271" s="340" t="s">
        <v>1590</v>
      </c>
      <c r="E2271" s="349" t="str">
        <f>HYPERLINK(Table20[[#This Row],[Map Link]],Table20[[#This Row],[Map Text]])</f>
        <v>Open Map</v>
      </c>
      <c r="F2271" s="340" t="s">
        <v>367</v>
      </c>
      <c r="G2271" s="340" t="s">
        <v>169</v>
      </c>
      <c r="H2271" s="340">
        <v>50.416486999999996</v>
      </c>
      <c r="I2271" s="340">
        <v>-121.684611</v>
      </c>
      <c r="J2271" s="340" t="s">
        <v>1591</v>
      </c>
      <c r="K2271" s="340" t="s">
        <v>5406</v>
      </c>
      <c r="L2271" s="348" t="s">
        <v>181</v>
      </c>
      <c r="M2271" s="340"/>
      <c r="N2271" s="340"/>
      <c r="O2271" s="340"/>
    </row>
    <row r="2272" spans="2:15" x14ac:dyDescent="0.25">
      <c r="B2272" s="340">
        <v>65740</v>
      </c>
      <c r="C2272" s="340" t="s">
        <v>5407</v>
      </c>
      <c r="D2272" s="340" t="s">
        <v>1590</v>
      </c>
      <c r="E2272" s="349" t="str">
        <f>HYPERLINK(Table20[[#This Row],[Map Link]],Table20[[#This Row],[Map Text]])</f>
        <v>Open Map</v>
      </c>
      <c r="F2272" s="340" t="s">
        <v>367</v>
      </c>
      <c r="G2272" s="340" t="s">
        <v>169</v>
      </c>
      <c r="H2272" s="340">
        <v>50.416486999999996</v>
      </c>
      <c r="I2272" s="340">
        <v>-121.717946</v>
      </c>
      <c r="J2272" s="340" t="s">
        <v>1591</v>
      </c>
      <c r="K2272" s="340" t="s">
        <v>5408</v>
      </c>
      <c r="L2272" s="348" t="s">
        <v>181</v>
      </c>
      <c r="M2272" s="340"/>
      <c r="N2272" s="340"/>
      <c r="O2272" s="340"/>
    </row>
    <row r="2273" spans="2:15" x14ac:dyDescent="0.25">
      <c r="B2273" s="340">
        <v>65727</v>
      </c>
      <c r="C2273" s="340" t="s">
        <v>5409</v>
      </c>
      <c r="D2273" s="340" t="s">
        <v>1590</v>
      </c>
      <c r="E2273" s="349" t="str">
        <f>HYPERLINK(Table20[[#This Row],[Map Link]],Table20[[#This Row],[Map Text]])</f>
        <v>Open Map</v>
      </c>
      <c r="F2273" s="340" t="s">
        <v>367</v>
      </c>
      <c r="G2273" s="340" t="s">
        <v>169</v>
      </c>
      <c r="H2273" s="340">
        <v>50.349820000000001</v>
      </c>
      <c r="I2273" s="340">
        <v>-121.667942</v>
      </c>
      <c r="J2273" s="340" t="s">
        <v>1591</v>
      </c>
      <c r="K2273" s="340" t="s">
        <v>5410</v>
      </c>
      <c r="L2273" s="348" t="s">
        <v>181</v>
      </c>
      <c r="M2273" s="340"/>
      <c r="N2273" s="340"/>
      <c r="O2273" s="340"/>
    </row>
    <row r="2274" spans="2:15" x14ac:dyDescent="0.25">
      <c r="B2274" s="340">
        <v>65725</v>
      </c>
      <c r="C2274" s="340" t="s">
        <v>5411</v>
      </c>
      <c r="D2274" s="340" t="s">
        <v>1590</v>
      </c>
      <c r="E2274" s="349" t="str">
        <f>HYPERLINK(Table20[[#This Row],[Map Link]],Table20[[#This Row],[Map Text]])</f>
        <v>Open Map</v>
      </c>
      <c r="F2274" s="340" t="s">
        <v>367</v>
      </c>
      <c r="G2274" s="340" t="s">
        <v>169</v>
      </c>
      <c r="H2274" s="340">
        <v>50.449820000000003</v>
      </c>
      <c r="I2274" s="340">
        <v>-121.717947</v>
      </c>
      <c r="J2274" s="340" t="s">
        <v>1591</v>
      </c>
      <c r="K2274" s="340" t="s">
        <v>5412</v>
      </c>
      <c r="L2274" s="348" t="s">
        <v>181</v>
      </c>
      <c r="M2274" s="340"/>
      <c r="N2274" s="340"/>
      <c r="O2274" s="340"/>
    </row>
    <row r="2275" spans="2:15" x14ac:dyDescent="0.25">
      <c r="B2275" s="340">
        <v>65732</v>
      </c>
      <c r="C2275" s="340" t="s">
        <v>5413</v>
      </c>
      <c r="D2275" s="340" t="s">
        <v>1590</v>
      </c>
      <c r="E2275" s="349" t="str">
        <f>HYPERLINK(Table20[[#This Row],[Map Link]],Table20[[#This Row],[Map Text]])</f>
        <v>Open Map</v>
      </c>
      <c r="F2275" s="340" t="s">
        <v>367</v>
      </c>
      <c r="G2275" s="340" t="s">
        <v>169</v>
      </c>
      <c r="H2275" s="340">
        <v>50.449820000000003</v>
      </c>
      <c r="I2275" s="340">
        <v>-121.717947</v>
      </c>
      <c r="J2275" s="340" t="s">
        <v>1591</v>
      </c>
      <c r="K2275" s="340" t="s">
        <v>5414</v>
      </c>
      <c r="L2275" s="348" t="s">
        <v>181</v>
      </c>
      <c r="M2275" s="340"/>
      <c r="N2275" s="340"/>
      <c r="O2275" s="340"/>
    </row>
    <row r="2276" spans="2:15" x14ac:dyDescent="0.25">
      <c r="B2276" s="340">
        <v>65731</v>
      </c>
      <c r="C2276" s="340" t="s">
        <v>5415</v>
      </c>
      <c r="D2276" s="340" t="s">
        <v>1590</v>
      </c>
      <c r="E2276" s="349" t="str">
        <f>HYPERLINK(Table20[[#This Row],[Map Link]],Table20[[#This Row],[Map Text]])</f>
        <v>Open Map</v>
      </c>
      <c r="F2276" s="340" t="s">
        <v>367</v>
      </c>
      <c r="G2276" s="340" t="s">
        <v>169</v>
      </c>
      <c r="H2276" s="340">
        <v>50.449820000000003</v>
      </c>
      <c r="I2276" s="340">
        <v>-121.717947</v>
      </c>
      <c r="J2276" s="340" t="s">
        <v>1591</v>
      </c>
      <c r="K2276" s="340" t="s">
        <v>5416</v>
      </c>
      <c r="L2276" s="348" t="s">
        <v>181</v>
      </c>
      <c r="M2276" s="340"/>
      <c r="N2276" s="340"/>
      <c r="O2276" s="340"/>
    </row>
    <row r="2277" spans="2:15" x14ac:dyDescent="0.25">
      <c r="B2277" s="340">
        <v>65730</v>
      </c>
      <c r="C2277" s="340" t="s">
        <v>5417</v>
      </c>
      <c r="D2277" s="340" t="s">
        <v>1590</v>
      </c>
      <c r="E2277" s="349" t="str">
        <f>HYPERLINK(Table20[[#This Row],[Map Link]],Table20[[#This Row],[Map Text]])</f>
        <v>Open Map</v>
      </c>
      <c r="F2277" s="340" t="s">
        <v>367</v>
      </c>
      <c r="G2277" s="340" t="s">
        <v>169</v>
      </c>
      <c r="H2277" s="340">
        <v>50.466487000000001</v>
      </c>
      <c r="I2277" s="340">
        <v>-121.717947</v>
      </c>
      <c r="J2277" s="340" t="s">
        <v>1591</v>
      </c>
      <c r="K2277" s="340" t="s">
        <v>5418</v>
      </c>
      <c r="L2277" s="348" t="s">
        <v>181</v>
      </c>
      <c r="M2277" s="340"/>
      <c r="N2277" s="340"/>
      <c r="O2277" s="340"/>
    </row>
    <row r="2278" spans="2:15" x14ac:dyDescent="0.25">
      <c r="B2278" s="340">
        <v>65729</v>
      </c>
      <c r="C2278" s="340" t="s">
        <v>5419</v>
      </c>
      <c r="D2278" s="340" t="s">
        <v>1590</v>
      </c>
      <c r="E2278" s="349" t="str">
        <f>HYPERLINK(Table20[[#This Row],[Map Link]],Table20[[#This Row],[Map Text]])</f>
        <v>Open Map</v>
      </c>
      <c r="F2278" s="340" t="s">
        <v>367</v>
      </c>
      <c r="G2278" s="340" t="s">
        <v>169</v>
      </c>
      <c r="H2278" s="340">
        <v>50.433154000000002</v>
      </c>
      <c r="I2278" s="340">
        <v>-121.701279</v>
      </c>
      <c r="J2278" s="340" t="s">
        <v>1591</v>
      </c>
      <c r="K2278" s="340" t="s">
        <v>5420</v>
      </c>
      <c r="L2278" s="348" t="s">
        <v>181</v>
      </c>
      <c r="M2278" s="340"/>
      <c r="N2278" s="340"/>
      <c r="O2278" s="340"/>
    </row>
    <row r="2279" spans="2:15" x14ac:dyDescent="0.25">
      <c r="B2279" s="340">
        <v>65736</v>
      </c>
      <c r="C2279" s="340" t="s">
        <v>5421</v>
      </c>
      <c r="D2279" s="340" t="s">
        <v>1590</v>
      </c>
      <c r="E2279" s="349" t="str">
        <f>HYPERLINK(Table20[[#This Row],[Map Link]],Table20[[#This Row],[Map Text]])</f>
        <v>Open Map</v>
      </c>
      <c r="F2279" s="340" t="s">
        <v>367</v>
      </c>
      <c r="G2279" s="340" t="s">
        <v>169</v>
      </c>
      <c r="H2279" s="340">
        <v>50.416486999999996</v>
      </c>
      <c r="I2279" s="340">
        <v>-121.701279</v>
      </c>
      <c r="J2279" s="340" t="s">
        <v>1591</v>
      </c>
      <c r="K2279" s="340" t="s">
        <v>5422</v>
      </c>
      <c r="L2279" s="348" t="s">
        <v>181</v>
      </c>
      <c r="M2279" s="340"/>
      <c r="N2279" s="340"/>
      <c r="O2279" s="340"/>
    </row>
    <row r="2280" spans="2:15" x14ac:dyDescent="0.25">
      <c r="B2280" s="340">
        <v>65734</v>
      </c>
      <c r="C2280" s="340" t="s">
        <v>5423</v>
      </c>
      <c r="D2280" s="340" t="s">
        <v>1590</v>
      </c>
      <c r="E2280" s="349" t="str">
        <f>HYPERLINK(Table20[[#This Row],[Map Link]],Table20[[#This Row],[Map Text]])</f>
        <v>Open Map</v>
      </c>
      <c r="F2280" s="340" t="s">
        <v>367</v>
      </c>
      <c r="G2280" s="340" t="s">
        <v>169</v>
      </c>
      <c r="H2280" s="340">
        <v>50.516486999999998</v>
      </c>
      <c r="I2280" s="340">
        <v>-121.751283</v>
      </c>
      <c r="J2280" s="340" t="s">
        <v>1591</v>
      </c>
      <c r="K2280" s="340" t="s">
        <v>5424</v>
      </c>
      <c r="L2280" s="348" t="s">
        <v>181</v>
      </c>
      <c r="M2280" s="340"/>
      <c r="N2280" s="340"/>
      <c r="O2280" s="340"/>
    </row>
    <row r="2281" spans="2:15" x14ac:dyDescent="0.25">
      <c r="B2281" s="340">
        <v>65711</v>
      </c>
      <c r="C2281" s="340" t="s">
        <v>5425</v>
      </c>
      <c r="D2281" s="340" t="s">
        <v>1590</v>
      </c>
      <c r="E2281" s="349" t="str">
        <f>HYPERLINK(Table20[[#This Row],[Map Link]],Table20[[#This Row],[Map Text]])</f>
        <v>Open Map</v>
      </c>
      <c r="F2281" s="340" t="s">
        <v>367</v>
      </c>
      <c r="G2281" s="340" t="s">
        <v>169</v>
      </c>
      <c r="H2281" s="340">
        <v>50.299819999999997</v>
      </c>
      <c r="I2281" s="340">
        <v>-121.651274</v>
      </c>
      <c r="J2281" s="340" t="s">
        <v>1591</v>
      </c>
      <c r="K2281" s="340" t="s">
        <v>5426</v>
      </c>
      <c r="L2281" s="348" t="s">
        <v>181</v>
      </c>
      <c r="M2281" s="340"/>
      <c r="N2281" s="340"/>
      <c r="O2281" s="340"/>
    </row>
    <row r="2282" spans="2:15" x14ac:dyDescent="0.25">
      <c r="B2282" s="340">
        <v>65704</v>
      </c>
      <c r="C2282" s="340" t="s">
        <v>5427</v>
      </c>
      <c r="D2282" s="340" t="s">
        <v>1590</v>
      </c>
      <c r="E2282" s="349" t="str">
        <f>HYPERLINK(Table20[[#This Row],[Map Link]],Table20[[#This Row],[Map Text]])</f>
        <v>Open Map</v>
      </c>
      <c r="F2282" s="340" t="s">
        <v>367</v>
      </c>
      <c r="G2282" s="340" t="s">
        <v>169</v>
      </c>
      <c r="H2282" s="340">
        <v>50.266486999999998</v>
      </c>
      <c r="I2282" s="340">
        <v>-121.61793900000001</v>
      </c>
      <c r="J2282" s="340" t="s">
        <v>1591</v>
      </c>
      <c r="K2282" s="340" t="s">
        <v>5428</v>
      </c>
      <c r="L2282" s="348" t="s">
        <v>181</v>
      </c>
      <c r="M2282" s="340"/>
      <c r="N2282" s="340"/>
      <c r="O2282" s="340"/>
    </row>
    <row r="2283" spans="2:15" x14ac:dyDescent="0.25">
      <c r="B2283" s="340">
        <v>65706</v>
      </c>
      <c r="C2283" s="340" t="s">
        <v>5429</v>
      </c>
      <c r="D2283" s="340" t="s">
        <v>1590</v>
      </c>
      <c r="E2283" s="349" t="str">
        <f>HYPERLINK(Table20[[#This Row],[Map Link]],Table20[[#This Row],[Map Text]])</f>
        <v>Open Map</v>
      </c>
      <c r="F2283" s="340" t="s">
        <v>367</v>
      </c>
      <c r="G2283" s="340" t="s">
        <v>169</v>
      </c>
      <c r="H2283" s="340">
        <v>50.266488000000003</v>
      </c>
      <c r="I2283" s="340">
        <v>-121.55127</v>
      </c>
      <c r="J2283" s="340" t="s">
        <v>1591</v>
      </c>
      <c r="K2283" s="340" t="s">
        <v>5430</v>
      </c>
      <c r="L2283" s="348" t="s">
        <v>181</v>
      </c>
      <c r="M2283" s="340"/>
      <c r="N2283" s="340"/>
      <c r="O2283" s="340"/>
    </row>
    <row r="2284" spans="2:15" x14ac:dyDescent="0.25">
      <c r="B2284" s="340">
        <v>64427</v>
      </c>
      <c r="C2284" s="340" t="s">
        <v>5431</v>
      </c>
      <c r="D2284" s="340" t="s">
        <v>1590</v>
      </c>
      <c r="E2284" s="349" t="str">
        <f>HYPERLINK(Table20[[#This Row],[Map Link]],Table20[[#This Row],[Map Text]])</f>
        <v>Open Map</v>
      </c>
      <c r="F2284" s="340" t="s">
        <v>367</v>
      </c>
      <c r="G2284" s="340" t="s">
        <v>169</v>
      </c>
      <c r="H2284" s="340">
        <v>50.816490000000002</v>
      </c>
      <c r="I2284" s="340">
        <v>-121.66795500000001</v>
      </c>
      <c r="J2284" s="340" t="s">
        <v>1591</v>
      </c>
      <c r="K2284" s="340" t="s">
        <v>5432</v>
      </c>
      <c r="L2284" s="348" t="s">
        <v>181</v>
      </c>
      <c r="M2284" s="340"/>
      <c r="N2284" s="340"/>
      <c r="O2284" s="340"/>
    </row>
    <row r="2285" spans="2:15" x14ac:dyDescent="0.25">
      <c r="B2285" s="340">
        <v>60401</v>
      </c>
      <c r="C2285" s="340" t="s">
        <v>5433</v>
      </c>
      <c r="D2285" s="340" t="s">
        <v>1590</v>
      </c>
      <c r="E2285" s="349" t="str">
        <f>HYPERLINK(Table20[[#This Row],[Map Link]],Table20[[#This Row],[Map Text]])</f>
        <v>Open Map</v>
      </c>
      <c r="F2285" s="340" t="s">
        <v>367</v>
      </c>
      <c r="G2285" s="340" t="s">
        <v>169</v>
      </c>
      <c r="H2285" s="340">
        <v>51.092222</v>
      </c>
      <c r="I2285" s="340">
        <v>-120.817778</v>
      </c>
      <c r="J2285" s="340" t="s">
        <v>1591</v>
      </c>
      <c r="K2285" s="340" t="s">
        <v>5434</v>
      </c>
      <c r="L2285" s="348" t="s">
        <v>181</v>
      </c>
      <c r="M2285" s="340"/>
      <c r="N2285" s="340"/>
      <c r="O2285" s="340"/>
    </row>
    <row r="2286" spans="2:15" x14ac:dyDescent="0.25">
      <c r="B2286" s="340">
        <v>65593</v>
      </c>
      <c r="C2286" s="340" t="s">
        <v>5435</v>
      </c>
      <c r="D2286" s="340" t="s">
        <v>1590</v>
      </c>
      <c r="E2286" s="349" t="str">
        <f>HYPERLINK(Table20[[#This Row],[Map Link]],Table20[[#This Row],[Map Text]])</f>
        <v>Open Map</v>
      </c>
      <c r="F2286" s="340" t="s">
        <v>367</v>
      </c>
      <c r="G2286" s="340" t="s">
        <v>169</v>
      </c>
      <c r="H2286" s="340">
        <v>50.783163000000002</v>
      </c>
      <c r="I2286" s="340">
        <v>-121.084602</v>
      </c>
      <c r="J2286" s="340" t="s">
        <v>1591</v>
      </c>
      <c r="K2286" s="340" t="s">
        <v>5436</v>
      </c>
      <c r="L2286" s="348" t="s">
        <v>181</v>
      </c>
      <c r="M2286" s="340"/>
      <c r="N2286" s="340"/>
      <c r="O2286" s="340"/>
    </row>
    <row r="2287" spans="2:15" x14ac:dyDescent="0.25">
      <c r="B2287" s="340">
        <v>64410</v>
      </c>
      <c r="C2287" s="340" t="s">
        <v>5437</v>
      </c>
      <c r="D2287" s="340" t="s">
        <v>1590</v>
      </c>
      <c r="E2287" s="349" t="str">
        <f>HYPERLINK(Table20[[#This Row],[Map Link]],Table20[[#This Row],[Map Text]])</f>
        <v>Open Map</v>
      </c>
      <c r="F2287" s="340" t="s">
        <v>306</v>
      </c>
      <c r="G2287" s="340" t="s">
        <v>213</v>
      </c>
      <c r="H2287" s="340">
        <v>50.649819000000001</v>
      </c>
      <c r="I2287" s="340">
        <v>-121.901292</v>
      </c>
      <c r="J2287" s="340" t="s">
        <v>1591</v>
      </c>
      <c r="K2287" s="340" t="s">
        <v>5438</v>
      </c>
      <c r="L2287" s="348" t="s">
        <v>181</v>
      </c>
      <c r="M2287" s="340"/>
      <c r="N2287" s="340"/>
      <c r="O2287" s="340"/>
    </row>
    <row r="2288" spans="2:15" x14ac:dyDescent="0.25">
      <c r="B2288" s="340">
        <v>26368</v>
      </c>
      <c r="C2288" s="340" t="s">
        <v>5439</v>
      </c>
      <c r="D2288" s="340" t="s">
        <v>1597</v>
      </c>
      <c r="E2288" s="349" t="str">
        <f>HYPERLINK(Table20[[#This Row],[Map Link]],Table20[[#This Row],[Map Text]])</f>
        <v>Open Map</v>
      </c>
      <c r="F2288" s="340" t="s">
        <v>306</v>
      </c>
      <c r="G2288" s="340" t="s">
        <v>213</v>
      </c>
      <c r="H2288" s="340">
        <v>50.616480000000003</v>
      </c>
      <c r="I2288" s="340">
        <v>-122.434641</v>
      </c>
      <c r="J2288" s="340" t="s">
        <v>1591</v>
      </c>
      <c r="K2288" s="340" t="s">
        <v>5440</v>
      </c>
      <c r="L2288" s="348" t="s">
        <v>103</v>
      </c>
      <c r="M2288" s="340"/>
      <c r="N2288" s="340"/>
      <c r="O2288" s="340"/>
    </row>
    <row r="2289" spans="2:15" x14ac:dyDescent="0.25">
      <c r="B2289" s="340">
        <v>19548</v>
      </c>
      <c r="C2289" s="340" t="s">
        <v>5441</v>
      </c>
      <c r="D2289" s="340" t="s">
        <v>1597</v>
      </c>
      <c r="E2289" s="349" t="str">
        <f>HYPERLINK(Table20[[#This Row],[Map Link]],Table20[[#This Row],[Map Text]])</f>
        <v>Open Map</v>
      </c>
      <c r="F2289" s="340" t="s">
        <v>306</v>
      </c>
      <c r="G2289" s="340" t="s">
        <v>213</v>
      </c>
      <c r="H2289" s="340">
        <v>50.055</v>
      </c>
      <c r="I2289" s="340">
        <v>-123.106944</v>
      </c>
      <c r="J2289" s="340" t="s">
        <v>1591</v>
      </c>
      <c r="K2289" s="340" t="s">
        <v>5442</v>
      </c>
      <c r="L2289" s="348" t="s">
        <v>103</v>
      </c>
      <c r="M2289" s="340"/>
      <c r="N2289" s="340"/>
      <c r="O2289" s="340"/>
    </row>
    <row r="2290" spans="2:15" x14ac:dyDescent="0.25">
      <c r="B2290" s="340">
        <v>65590</v>
      </c>
      <c r="C2290" s="340" t="s">
        <v>5443</v>
      </c>
      <c r="D2290" s="340" t="s">
        <v>1590</v>
      </c>
      <c r="E2290" s="349" t="str">
        <f>HYPERLINK(Table20[[#This Row],[Map Link]],Table20[[#This Row],[Map Text]])</f>
        <v>Open Map</v>
      </c>
      <c r="F2290" s="340" t="s">
        <v>367</v>
      </c>
      <c r="G2290" s="340" t="s">
        <v>169</v>
      </c>
      <c r="H2290" s="340">
        <v>50.783158999999998</v>
      </c>
      <c r="I2290" s="340">
        <v>-121.401279</v>
      </c>
      <c r="J2290" s="340" t="s">
        <v>1591</v>
      </c>
      <c r="K2290" s="340" t="s">
        <v>5444</v>
      </c>
      <c r="L2290" s="348" t="s">
        <v>181</v>
      </c>
      <c r="M2290" s="340"/>
      <c r="N2290" s="340"/>
      <c r="O2290" s="340"/>
    </row>
    <row r="2291" spans="2:15" x14ac:dyDescent="0.25">
      <c r="B2291" s="340">
        <v>24225</v>
      </c>
      <c r="C2291" s="340" t="s">
        <v>5445</v>
      </c>
      <c r="D2291" s="340" t="s">
        <v>1597</v>
      </c>
      <c r="E2291" s="349" t="str">
        <f>HYPERLINK(Table20[[#This Row],[Map Link]],Table20[[#This Row],[Map Text]])</f>
        <v>Open Map</v>
      </c>
      <c r="F2291" s="340" t="s">
        <v>306</v>
      </c>
      <c r="G2291" s="340" t="s">
        <v>213</v>
      </c>
      <c r="H2291" s="340">
        <v>49.616466000000003</v>
      </c>
      <c r="I2291" s="340">
        <v>-123.217972</v>
      </c>
      <c r="J2291" s="340" t="s">
        <v>1591</v>
      </c>
      <c r="K2291" s="340" t="s">
        <v>5446</v>
      </c>
      <c r="L2291" s="348" t="s">
        <v>103</v>
      </c>
      <c r="M2291" s="340"/>
      <c r="N2291" s="340"/>
      <c r="O2291" s="340"/>
    </row>
    <row r="2292" spans="2:15" x14ac:dyDescent="0.25">
      <c r="B2292" s="340">
        <v>64568</v>
      </c>
      <c r="C2292" s="340" t="s">
        <v>5447</v>
      </c>
      <c r="D2292" s="340" t="s">
        <v>1590</v>
      </c>
      <c r="E2292" s="349" t="str">
        <f>HYPERLINK(Table20[[#This Row],[Map Link]],Table20[[#This Row],[Map Text]])</f>
        <v>Open Map</v>
      </c>
      <c r="F2292" s="340" t="s">
        <v>306</v>
      </c>
      <c r="G2292" s="340" t="s">
        <v>213</v>
      </c>
      <c r="H2292" s="340">
        <v>50.699815000000001</v>
      </c>
      <c r="I2292" s="340">
        <v>-122.284639</v>
      </c>
      <c r="J2292" s="340" t="s">
        <v>1591</v>
      </c>
      <c r="K2292" s="340" t="s">
        <v>5448</v>
      </c>
      <c r="L2292" s="348" t="s">
        <v>181</v>
      </c>
      <c r="M2292" s="340"/>
      <c r="N2292" s="340"/>
      <c r="O2292" s="340"/>
    </row>
    <row r="2293" spans="2:15" x14ac:dyDescent="0.25">
      <c r="B2293" s="340">
        <v>6203</v>
      </c>
      <c r="C2293" s="340" t="s">
        <v>374</v>
      </c>
      <c r="D2293" s="340" t="s">
        <v>1597</v>
      </c>
      <c r="E2293" s="349" t="str">
        <f>HYPERLINK(Table20[[#This Row],[Map Link]],Table20[[#This Row],[Map Text]])</f>
        <v>Open Map</v>
      </c>
      <c r="F2293" s="340" t="s">
        <v>306</v>
      </c>
      <c r="G2293" s="340" t="s">
        <v>213</v>
      </c>
      <c r="H2293" s="340">
        <v>50.872039999999998</v>
      </c>
      <c r="I2293" s="340">
        <v>-122.170751</v>
      </c>
      <c r="J2293" s="340" t="s">
        <v>1591</v>
      </c>
      <c r="K2293" s="340" t="s">
        <v>5449</v>
      </c>
      <c r="L2293" s="348" t="s">
        <v>103</v>
      </c>
      <c r="M2293" s="340"/>
      <c r="N2293" s="340"/>
      <c r="O2293" s="340"/>
    </row>
    <row r="2294" spans="2:15" x14ac:dyDescent="0.25">
      <c r="B2294" s="340">
        <v>65697</v>
      </c>
      <c r="C2294" s="340" t="s">
        <v>5450</v>
      </c>
      <c r="D2294" s="340" t="s">
        <v>1590</v>
      </c>
      <c r="E2294" s="349" t="str">
        <f>HYPERLINK(Table20[[#This Row],[Map Link]],Table20[[#This Row],[Map Text]])</f>
        <v>Open Map</v>
      </c>
      <c r="F2294" s="340" t="s">
        <v>367</v>
      </c>
      <c r="G2294" s="340" t="s">
        <v>169</v>
      </c>
      <c r="H2294" s="340">
        <v>50.133153</v>
      </c>
      <c r="I2294" s="340">
        <v>-121.567933</v>
      </c>
      <c r="J2294" s="340" t="s">
        <v>1591</v>
      </c>
      <c r="K2294" s="340" t="s">
        <v>5451</v>
      </c>
      <c r="L2294" s="348" t="s">
        <v>181</v>
      </c>
      <c r="M2294" s="340"/>
      <c r="N2294" s="340"/>
      <c r="O2294" s="340"/>
    </row>
    <row r="2295" spans="2:15" x14ac:dyDescent="0.25">
      <c r="B2295" s="340">
        <v>8170</v>
      </c>
      <c r="C2295" s="340" t="s">
        <v>313</v>
      </c>
      <c r="D2295" s="340" t="s">
        <v>1036</v>
      </c>
      <c r="E2295" s="349" t="str">
        <f>HYPERLINK(Table20[[#This Row],[Map Link]],Table20[[#This Row],[Map Text]])</f>
        <v>Open Map</v>
      </c>
      <c r="F2295" s="340" t="s">
        <v>306</v>
      </c>
      <c r="G2295" s="340" t="s">
        <v>213</v>
      </c>
      <c r="H2295" s="340">
        <v>50.316474999999997</v>
      </c>
      <c r="I2295" s="340">
        <v>-122.717975</v>
      </c>
      <c r="J2295" s="340" t="s">
        <v>1591</v>
      </c>
      <c r="K2295" s="340" t="s">
        <v>5452</v>
      </c>
      <c r="L2295" s="348" t="s">
        <v>103</v>
      </c>
      <c r="M2295" s="340"/>
      <c r="N2295" s="340"/>
      <c r="O2295" s="340"/>
    </row>
    <row r="2296" spans="2:15" x14ac:dyDescent="0.25">
      <c r="B2296" s="340">
        <v>64548</v>
      </c>
      <c r="C2296" s="340" t="s">
        <v>5453</v>
      </c>
      <c r="D2296" s="340" t="s">
        <v>1590</v>
      </c>
      <c r="E2296" s="349" t="str">
        <f>HYPERLINK(Table20[[#This Row],[Map Link]],Table20[[#This Row],[Map Text]])</f>
        <v>Open Map</v>
      </c>
      <c r="F2296" s="340" t="s">
        <v>306</v>
      </c>
      <c r="G2296" s="340" t="s">
        <v>213</v>
      </c>
      <c r="H2296" s="340">
        <v>50.308141999999997</v>
      </c>
      <c r="I2296" s="340">
        <v>-122.717975</v>
      </c>
      <c r="J2296" s="340" t="s">
        <v>1591</v>
      </c>
      <c r="K2296" s="340" t="s">
        <v>5454</v>
      </c>
      <c r="L2296" s="348" t="s">
        <v>181</v>
      </c>
      <c r="M2296" s="340"/>
      <c r="N2296" s="340"/>
      <c r="O2296" s="340"/>
    </row>
    <row r="2297" spans="2:15" x14ac:dyDescent="0.25">
      <c r="B2297" s="340">
        <v>64415</v>
      </c>
      <c r="C2297" s="340" t="s">
        <v>5455</v>
      </c>
      <c r="D2297" s="340" t="s">
        <v>1590</v>
      </c>
      <c r="E2297" s="349" t="str">
        <f>HYPERLINK(Table20[[#This Row],[Map Link]],Table20[[#This Row],[Map Text]])</f>
        <v>Open Map</v>
      </c>
      <c r="F2297" s="340" t="s">
        <v>306</v>
      </c>
      <c r="G2297" s="340" t="s">
        <v>213</v>
      </c>
      <c r="H2297" s="340">
        <v>50.319253000000003</v>
      </c>
      <c r="I2297" s="340">
        <v>-122.720753</v>
      </c>
      <c r="J2297" s="340" t="s">
        <v>1591</v>
      </c>
      <c r="K2297" s="340" t="s">
        <v>5456</v>
      </c>
      <c r="L2297" s="348" t="s">
        <v>181</v>
      </c>
      <c r="M2297" s="340"/>
      <c r="N2297" s="340"/>
      <c r="O2297" s="340"/>
    </row>
    <row r="2298" spans="2:15" x14ac:dyDescent="0.25">
      <c r="B2298" s="340">
        <v>64546</v>
      </c>
      <c r="C2298" s="340" t="s">
        <v>5457</v>
      </c>
      <c r="D2298" s="340" t="s">
        <v>1590</v>
      </c>
      <c r="E2298" s="349" t="str">
        <f>HYPERLINK(Table20[[#This Row],[Map Link]],Table20[[#This Row],[Map Text]])</f>
        <v>Open Map</v>
      </c>
      <c r="F2298" s="340" t="s">
        <v>306</v>
      </c>
      <c r="G2298" s="340" t="s">
        <v>213</v>
      </c>
      <c r="H2298" s="340">
        <v>50.299807999999999</v>
      </c>
      <c r="I2298" s="340">
        <v>-122.73464199999999</v>
      </c>
      <c r="J2298" s="340" t="s">
        <v>1591</v>
      </c>
      <c r="K2298" s="340" t="s">
        <v>5458</v>
      </c>
      <c r="L2298" s="348" t="s">
        <v>181</v>
      </c>
      <c r="M2298" s="340"/>
      <c r="N2298" s="340"/>
      <c r="O2298" s="340"/>
    </row>
    <row r="2299" spans="2:15" x14ac:dyDescent="0.25">
      <c r="B2299" s="340">
        <v>64547</v>
      </c>
      <c r="C2299" s="340" t="s">
        <v>5459</v>
      </c>
      <c r="D2299" s="340" t="s">
        <v>1590</v>
      </c>
      <c r="E2299" s="349" t="str">
        <f>HYPERLINK(Table20[[#This Row],[Map Link]],Table20[[#This Row],[Map Text]])</f>
        <v>Open Map</v>
      </c>
      <c r="F2299" s="340" t="s">
        <v>306</v>
      </c>
      <c r="G2299" s="340" t="s">
        <v>213</v>
      </c>
      <c r="H2299" s="340">
        <v>50.316476000000002</v>
      </c>
      <c r="I2299" s="340">
        <v>-122.667974</v>
      </c>
      <c r="J2299" s="340" t="s">
        <v>1591</v>
      </c>
      <c r="K2299" s="340" t="s">
        <v>5460</v>
      </c>
      <c r="L2299" s="348" t="s">
        <v>181</v>
      </c>
      <c r="M2299" s="340"/>
      <c r="N2299" s="340"/>
      <c r="O2299" s="340"/>
    </row>
    <row r="2300" spans="2:15" x14ac:dyDescent="0.25">
      <c r="B2300" s="340">
        <v>64552</v>
      </c>
      <c r="C2300" s="340" t="s">
        <v>5461</v>
      </c>
      <c r="D2300" s="340" t="s">
        <v>1590</v>
      </c>
      <c r="E2300" s="349" t="str">
        <f>HYPERLINK(Table20[[#This Row],[Map Link]],Table20[[#This Row],[Map Text]])</f>
        <v>Open Map</v>
      </c>
      <c r="F2300" s="340" t="s">
        <v>306</v>
      </c>
      <c r="G2300" s="340" t="s">
        <v>213</v>
      </c>
      <c r="H2300" s="340">
        <v>50.349809</v>
      </c>
      <c r="I2300" s="340">
        <v>-122.70130899999999</v>
      </c>
      <c r="J2300" s="340" t="s">
        <v>1591</v>
      </c>
      <c r="K2300" s="340" t="s">
        <v>5462</v>
      </c>
      <c r="L2300" s="348" t="s">
        <v>181</v>
      </c>
      <c r="M2300" s="340"/>
      <c r="N2300" s="340"/>
      <c r="O2300" s="340"/>
    </row>
    <row r="2301" spans="2:15" x14ac:dyDescent="0.25">
      <c r="B2301" s="340">
        <v>64553</v>
      </c>
      <c r="C2301" s="340" t="s">
        <v>5463</v>
      </c>
      <c r="D2301" s="340" t="s">
        <v>1590</v>
      </c>
      <c r="E2301" s="349" t="str">
        <f>HYPERLINK(Table20[[#This Row],[Map Link]],Table20[[#This Row],[Map Text]])</f>
        <v>Open Map</v>
      </c>
      <c r="F2301" s="340" t="s">
        <v>306</v>
      </c>
      <c r="G2301" s="340" t="s">
        <v>213</v>
      </c>
      <c r="H2301" s="340">
        <v>50.299807999999999</v>
      </c>
      <c r="I2301" s="340">
        <v>-122.701308</v>
      </c>
      <c r="J2301" s="340" t="s">
        <v>1591</v>
      </c>
      <c r="K2301" s="340" t="s">
        <v>5464</v>
      </c>
      <c r="L2301" s="348" t="s">
        <v>181</v>
      </c>
      <c r="M2301" s="340"/>
      <c r="N2301" s="340"/>
      <c r="O2301" s="340"/>
    </row>
    <row r="2302" spans="2:15" x14ac:dyDescent="0.25">
      <c r="B2302" s="340">
        <v>65702</v>
      </c>
      <c r="C2302" s="340" t="s">
        <v>5465</v>
      </c>
      <c r="D2302" s="340" t="s">
        <v>1590</v>
      </c>
      <c r="E2302" s="349" t="str">
        <f>HYPERLINK(Table20[[#This Row],[Map Link]],Table20[[#This Row],[Map Text]])</f>
        <v>Open Map</v>
      </c>
      <c r="F2302" s="340" t="s">
        <v>367</v>
      </c>
      <c r="G2302" s="340" t="s">
        <v>169</v>
      </c>
      <c r="H2302" s="340">
        <v>50.139721999999999</v>
      </c>
      <c r="I2302" s="340">
        <v>-121.58194399999999</v>
      </c>
      <c r="J2302" s="340" t="s">
        <v>1591</v>
      </c>
      <c r="K2302" s="340" t="s">
        <v>5466</v>
      </c>
      <c r="L2302" s="348" t="s">
        <v>181</v>
      </c>
      <c r="M2302" s="340"/>
      <c r="N2302" s="340"/>
      <c r="O2302" s="340"/>
    </row>
    <row r="2303" spans="2:15" x14ac:dyDescent="0.25">
      <c r="B2303" s="340">
        <v>65724</v>
      </c>
      <c r="C2303" s="340" t="s">
        <v>5467</v>
      </c>
      <c r="D2303" s="340" t="s">
        <v>1590</v>
      </c>
      <c r="E2303" s="349" t="str">
        <f>HYPERLINK(Table20[[#This Row],[Map Link]],Table20[[#This Row],[Map Text]])</f>
        <v>Open Map</v>
      </c>
      <c r="F2303" s="340" t="s">
        <v>367</v>
      </c>
      <c r="G2303" s="340" t="s">
        <v>169</v>
      </c>
      <c r="H2303" s="340">
        <v>50.433154999999999</v>
      </c>
      <c r="I2303" s="340">
        <v>-121.567941</v>
      </c>
      <c r="J2303" s="340" t="s">
        <v>1591</v>
      </c>
      <c r="K2303" s="340" t="s">
        <v>5468</v>
      </c>
      <c r="L2303" s="348" t="s">
        <v>181</v>
      </c>
      <c r="M2303" s="340"/>
      <c r="N2303" s="340"/>
      <c r="O2303" s="340"/>
    </row>
    <row r="2304" spans="2:15" x14ac:dyDescent="0.25">
      <c r="B2304" s="340">
        <v>65664</v>
      </c>
      <c r="C2304" s="340" t="s">
        <v>5469</v>
      </c>
      <c r="D2304" s="340" t="s">
        <v>1590</v>
      </c>
      <c r="E2304" s="349" t="str">
        <f>HYPERLINK(Table20[[#This Row],[Map Link]],Table20[[#This Row],[Map Text]])</f>
        <v>Open Map</v>
      </c>
      <c r="F2304" s="340" t="s">
        <v>367</v>
      </c>
      <c r="G2304" s="340" t="s">
        <v>169</v>
      </c>
      <c r="H2304" s="340">
        <v>50.333157999999997</v>
      </c>
      <c r="I2304" s="340">
        <v>-121.234595</v>
      </c>
      <c r="J2304" s="340" t="s">
        <v>1591</v>
      </c>
      <c r="K2304" s="340" t="s">
        <v>5470</v>
      </c>
      <c r="L2304" s="348" t="s">
        <v>181</v>
      </c>
      <c r="M2304" s="340"/>
      <c r="N2304" s="340"/>
      <c r="O2304" s="340"/>
    </row>
    <row r="2305" spans="2:15" x14ac:dyDescent="0.25">
      <c r="B2305" s="340">
        <v>64569</v>
      </c>
      <c r="C2305" s="340" t="s">
        <v>5471</v>
      </c>
      <c r="D2305" s="340" t="s">
        <v>1590</v>
      </c>
      <c r="E2305" s="349" t="str">
        <f>HYPERLINK(Table20[[#This Row],[Map Link]],Table20[[#This Row],[Map Text]])</f>
        <v>Open Map</v>
      </c>
      <c r="F2305" s="340" t="s">
        <v>306</v>
      </c>
      <c r="G2305" s="340" t="s">
        <v>213</v>
      </c>
      <c r="H2305" s="340">
        <v>50.699815000000001</v>
      </c>
      <c r="I2305" s="340">
        <v>-122.284639</v>
      </c>
      <c r="J2305" s="340" t="s">
        <v>1591</v>
      </c>
      <c r="K2305" s="340" t="s">
        <v>5472</v>
      </c>
      <c r="L2305" s="348" t="s">
        <v>181</v>
      </c>
      <c r="M2305" s="340"/>
      <c r="N2305" s="340"/>
      <c r="O2305" s="340"/>
    </row>
    <row r="2306" spans="2:15" x14ac:dyDescent="0.25">
      <c r="B2306" s="340">
        <v>65522</v>
      </c>
      <c r="C2306" s="340" t="s">
        <v>5473</v>
      </c>
      <c r="D2306" s="340" t="s">
        <v>1590</v>
      </c>
      <c r="E2306" s="349" t="str">
        <f>HYPERLINK(Table20[[#This Row],[Map Link]],Table20[[#This Row],[Map Text]])</f>
        <v>Open Map</v>
      </c>
      <c r="F2306" s="340" t="s">
        <v>367</v>
      </c>
      <c r="G2306" s="340" t="s">
        <v>169</v>
      </c>
      <c r="H2306" s="340">
        <v>50.116486999999999</v>
      </c>
      <c r="I2306" s="340">
        <v>-121.551266</v>
      </c>
      <c r="J2306" s="340" t="s">
        <v>1591</v>
      </c>
      <c r="K2306" s="340" t="s">
        <v>5474</v>
      </c>
      <c r="L2306" s="348" t="s">
        <v>181</v>
      </c>
      <c r="M2306" s="340"/>
      <c r="N2306" s="340"/>
      <c r="O2306" s="340"/>
    </row>
    <row r="2307" spans="2:15" x14ac:dyDescent="0.25">
      <c r="B2307" s="340">
        <v>64901</v>
      </c>
      <c r="C2307" s="340" t="s">
        <v>5475</v>
      </c>
      <c r="D2307" s="340" t="s">
        <v>1590</v>
      </c>
      <c r="E2307" s="349" t="str">
        <f>HYPERLINK(Table20[[#This Row],[Map Link]],Table20[[#This Row],[Map Text]])</f>
        <v>Open Map</v>
      </c>
      <c r="F2307" s="340" t="s">
        <v>306</v>
      </c>
      <c r="G2307" s="340" t="s">
        <v>213</v>
      </c>
      <c r="H2307" s="340">
        <v>50.549812000000003</v>
      </c>
      <c r="I2307" s="340">
        <v>-122.484641</v>
      </c>
      <c r="J2307" s="340" t="s">
        <v>1591</v>
      </c>
      <c r="K2307" s="340" t="s">
        <v>5476</v>
      </c>
      <c r="L2307" s="348" t="s">
        <v>181</v>
      </c>
      <c r="M2307" s="340"/>
      <c r="N2307" s="340"/>
      <c r="O2307" s="340"/>
    </row>
    <row r="2308" spans="2:15" x14ac:dyDescent="0.25">
      <c r="B2308" s="340">
        <v>64900</v>
      </c>
      <c r="C2308" s="340" t="s">
        <v>5477</v>
      </c>
      <c r="D2308" s="340" t="s">
        <v>1590</v>
      </c>
      <c r="E2308" s="349" t="str">
        <f>HYPERLINK(Table20[[#This Row],[Map Link]],Table20[[#This Row],[Map Text]])</f>
        <v>Open Map</v>
      </c>
      <c r="F2308" s="340" t="s">
        <v>306</v>
      </c>
      <c r="G2308" s="340" t="s">
        <v>213</v>
      </c>
      <c r="H2308" s="340">
        <v>50.533146000000002</v>
      </c>
      <c r="I2308" s="340">
        <v>-122.48464</v>
      </c>
      <c r="J2308" s="340" t="s">
        <v>1591</v>
      </c>
      <c r="K2308" s="340" t="s">
        <v>5478</v>
      </c>
      <c r="L2308" s="348" t="s">
        <v>181</v>
      </c>
      <c r="M2308" s="340"/>
      <c r="N2308" s="340"/>
      <c r="O2308" s="340"/>
    </row>
    <row r="2309" spans="2:15" x14ac:dyDescent="0.25">
      <c r="B2309" s="340">
        <v>64435</v>
      </c>
      <c r="C2309" s="340" t="s">
        <v>5479</v>
      </c>
      <c r="D2309" s="340" t="s">
        <v>1590</v>
      </c>
      <c r="E2309" s="349" t="str">
        <f>HYPERLINK(Table20[[#This Row],[Map Link]],Table20[[#This Row],[Map Text]])</f>
        <v>Open Map</v>
      </c>
      <c r="F2309" s="340" t="s">
        <v>306</v>
      </c>
      <c r="G2309" s="340" t="s">
        <v>213</v>
      </c>
      <c r="H2309" s="340">
        <v>50.533146000000002</v>
      </c>
      <c r="I2309" s="340">
        <v>-122.48464</v>
      </c>
      <c r="J2309" s="340" t="s">
        <v>1591</v>
      </c>
      <c r="K2309" s="340" t="s">
        <v>5480</v>
      </c>
      <c r="L2309" s="348" t="s">
        <v>181</v>
      </c>
      <c r="M2309" s="340"/>
      <c r="N2309" s="340"/>
      <c r="O2309" s="340"/>
    </row>
    <row r="2310" spans="2:15" x14ac:dyDescent="0.25">
      <c r="B2310" s="340">
        <v>64899</v>
      </c>
      <c r="C2310" s="340" t="s">
        <v>5481</v>
      </c>
      <c r="D2310" s="340" t="s">
        <v>1590</v>
      </c>
      <c r="E2310" s="349" t="str">
        <f>HYPERLINK(Table20[[#This Row],[Map Link]],Table20[[#This Row],[Map Text]])</f>
        <v>Open Map</v>
      </c>
      <c r="F2310" s="340" t="s">
        <v>306</v>
      </c>
      <c r="G2310" s="340" t="s">
        <v>213</v>
      </c>
      <c r="H2310" s="340">
        <v>50.533146000000002</v>
      </c>
      <c r="I2310" s="340">
        <v>-122.48464</v>
      </c>
      <c r="J2310" s="340" t="s">
        <v>1591</v>
      </c>
      <c r="K2310" s="340" t="s">
        <v>5482</v>
      </c>
      <c r="L2310" s="348" t="s">
        <v>181</v>
      </c>
      <c r="M2310" s="340"/>
      <c r="N2310" s="340"/>
      <c r="O2310" s="340"/>
    </row>
    <row r="2311" spans="2:15" x14ac:dyDescent="0.25">
      <c r="B2311" s="340">
        <v>64914</v>
      </c>
      <c r="C2311" s="340" t="s">
        <v>5483</v>
      </c>
      <c r="D2311" s="340" t="s">
        <v>1590</v>
      </c>
      <c r="E2311" s="349" t="str">
        <f>HYPERLINK(Table20[[#This Row],[Map Link]],Table20[[#This Row],[Map Text]])</f>
        <v>Open Map</v>
      </c>
      <c r="F2311" s="340" t="s">
        <v>306</v>
      </c>
      <c r="G2311" s="340" t="s">
        <v>213</v>
      </c>
      <c r="H2311" s="340">
        <v>50.499811000000001</v>
      </c>
      <c r="I2311" s="340">
        <v>-122.55130800000001</v>
      </c>
      <c r="J2311" s="340" t="s">
        <v>1591</v>
      </c>
      <c r="K2311" s="340" t="s">
        <v>5484</v>
      </c>
      <c r="L2311" s="348" t="s">
        <v>181</v>
      </c>
      <c r="M2311" s="340"/>
      <c r="N2311" s="340"/>
      <c r="O2311" s="340"/>
    </row>
    <row r="2312" spans="2:15" x14ac:dyDescent="0.25">
      <c r="B2312" s="340">
        <v>65733</v>
      </c>
      <c r="C2312" s="340" t="s">
        <v>5485</v>
      </c>
      <c r="D2312" s="340" t="s">
        <v>1590</v>
      </c>
      <c r="E2312" s="349" t="str">
        <f>HYPERLINK(Table20[[#This Row],[Map Link]],Table20[[#This Row],[Map Text]])</f>
        <v>Open Map</v>
      </c>
      <c r="F2312" s="340" t="s">
        <v>306</v>
      </c>
      <c r="G2312" s="340" t="s">
        <v>213</v>
      </c>
      <c r="H2312" s="340">
        <v>50.549819999999997</v>
      </c>
      <c r="I2312" s="340">
        <v>-121.78461799999999</v>
      </c>
      <c r="J2312" s="340" t="s">
        <v>1591</v>
      </c>
      <c r="K2312" s="340" t="s">
        <v>5486</v>
      </c>
      <c r="L2312" s="348" t="s">
        <v>181</v>
      </c>
      <c r="M2312" s="340"/>
      <c r="N2312" s="340"/>
      <c r="O2312" s="340"/>
    </row>
    <row r="2313" spans="2:15" x14ac:dyDescent="0.25">
      <c r="B2313" s="340">
        <v>65832</v>
      </c>
      <c r="C2313" s="340" t="s">
        <v>5487</v>
      </c>
      <c r="D2313" s="340" t="s">
        <v>1590</v>
      </c>
      <c r="E2313" s="349" t="str">
        <f>HYPERLINK(Table20[[#This Row],[Map Link]],Table20[[#This Row],[Map Text]])</f>
        <v>Open Map</v>
      </c>
      <c r="F2313" s="340" t="s">
        <v>306</v>
      </c>
      <c r="G2313" s="340" t="s">
        <v>213</v>
      </c>
      <c r="H2313" s="340">
        <v>50.566487000000002</v>
      </c>
      <c r="I2313" s="340">
        <v>-121.78461900000001</v>
      </c>
      <c r="J2313" s="340" t="s">
        <v>1591</v>
      </c>
      <c r="K2313" s="340" t="s">
        <v>5488</v>
      </c>
      <c r="L2313" s="348" t="s">
        <v>181</v>
      </c>
      <c r="M2313" s="340"/>
      <c r="N2313" s="340"/>
      <c r="O2313" s="340"/>
    </row>
    <row r="2314" spans="2:15" x14ac:dyDescent="0.25">
      <c r="B2314" s="340">
        <v>34781</v>
      </c>
      <c r="C2314" s="340" t="s">
        <v>5489</v>
      </c>
      <c r="D2314" s="340" t="s">
        <v>1597</v>
      </c>
      <c r="E2314" s="349" t="str">
        <f>HYPERLINK(Table20[[#This Row],[Map Link]],Table20[[#This Row],[Map Text]])</f>
        <v>Open Map</v>
      </c>
      <c r="F2314" s="340" t="s">
        <v>306</v>
      </c>
      <c r="G2314" s="340" t="s">
        <v>213</v>
      </c>
      <c r="H2314" s="340">
        <v>50.133138000000002</v>
      </c>
      <c r="I2314" s="340">
        <v>-122.951311</v>
      </c>
      <c r="J2314" s="340" t="s">
        <v>1591</v>
      </c>
      <c r="K2314" s="340" t="s">
        <v>5490</v>
      </c>
      <c r="L2314" s="348" t="s">
        <v>103</v>
      </c>
      <c r="M2314" s="340"/>
      <c r="N2314" s="340"/>
      <c r="O2314" s="340"/>
    </row>
    <row r="2315" spans="2:15" x14ac:dyDescent="0.25">
      <c r="B2315" s="340">
        <v>64416</v>
      </c>
      <c r="C2315" s="340" t="s">
        <v>5491</v>
      </c>
      <c r="D2315" s="340" t="s">
        <v>1590</v>
      </c>
      <c r="E2315" s="349" t="str">
        <f>HYPERLINK(Table20[[#This Row],[Map Link]],Table20[[#This Row],[Map Text]])</f>
        <v>Open Map</v>
      </c>
      <c r="F2315" s="340" t="s">
        <v>306</v>
      </c>
      <c r="G2315" s="340" t="s">
        <v>213</v>
      </c>
      <c r="H2315" s="340">
        <v>50.299809000000003</v>
      </c>
      <c r="I2315" s="340">
        <v>-122.63463900000001</v>
      </c>
      <c r="J2315" s="340" t="s">
        <v>1591</v>
      </c>
      <c r="K2315" s="340" t="s">
        <v>5492</v>
      </c>
      <c r="L2315" s="348" t="s">
        <v>181</v>
      </c>
      <c r="M2315" s="340"/>
      <c r="N2315" s="340"/>
      <c r="O2315" s="340"/>
    </row>
    <row r="2316" spans="2:15" x14ac:dyDescent="0.25">
      <c r="B2316" s="340">
        <v>59962</v>
      </c>
      <c r="C2316" s="340" t="s">
        <v>5493</v>
      </c>
      <c r="D2316" s="340" t="s">
        <v>1590</v>
      </c>
      <c r="E2316" s="349" t="str">
        <f>HYPERLINK(Table20[[#This Row],[Map Link]],Table20[[#This Row],[Map Text]])</f>
        <v>Open Map</v>
      </c>
      <c r="F2316" s="340" t="s">
        <v>367</v>
      </c>
      <c r="G2316" s="340" t="s">
        <v>169</v>
      </c>
      <c r="H2316" s="340">
        <v>50.303610999999997</v>
      </c>
      <c r="I2316" s="340">
        <v>-121.555556</v>
      </c>
      <c r="J2316" s="340" t="s">
        <v>1591</v>
      </c>
      <c r="K2316" s="340" t="s">
        <v>5494</v>
      </c>
      <c r="L2316" s="348" t="s">
        <v>181</v>
      </c>
      <c r="M2316" s="340"/>
      <c r="N2316" s="340"/>
      <c r="O2316" s="340"/>
    </row>
    <row r="2317" spans="2:15" x14ac:dyDescent="0.25">
      <c r="B2317" s="340">
        <v>65726</v>
      </c>
      <c r="C2317" s="340" t="s">
        <v>5495</v>
      </c>
      <c r="D2317" s="340" t="s">
        <v>1590</v>
      </c>
      <c r="E2317" s="349" t="str">
        <f>HYPERLINK(Table20[[#This Row],[Map Link]],Table20[[#This Row],[Map Text]])</f>
        <v>Open Map</v>
      </c>
      <c r="F2317" s="340" t="s">
        <v>367</v>
      </c>
      <c r="G2317" s="340" t="s">
        <v>169</v>
      </c>
      <c r="H2317" s="340">
        <v>50.449820000000003</v>
      </c>
      <c r="I2317" s="340">
        <v>-121.70128</v>
      </c>
      <c r="J2317" s="340" t="s">
        <v>1591</v>
      </c>
      <c r="K2317" s="340" t="s">
        <v>5496</v>
      </c>
      <c r="L2317" s="348" t="s">
        <v>181</v>
      </c>
      <c r="M2317" s="340"/>
      <c r="N2317" s="340"/>
      <c r="O2317" s="340"/>
    </row>
    <row r="2318" spans="2:15" x14ac:dyDescent="0.25">
      <c r="B2318" s="340">
        <v>65764</v>
      </c>
      <c r="C2318" s="340" t="s">
        <v>5497</v>
      </c>
      <c r="D2318" s="340" t="s">
        <v>1590</v>
      </c>
      <c r="E2318" s="349" t="str">
        <f>HYPERLINK(Table20[[#This Row],[Map Link]],Table20[[#This Row],[Map Text]])</f>
        <v>Open Map</v>
      </c>
      <c r="F2318" s="340" t="s">
        <v>367</v>
      </c>
      <c r="G2318" s="340" t="s">
        <v>169</v>
      </c>
      <c r="H2318" s="340">
        <v>50.199820000000003</v>
      </c>
      <c r="I2318" s="340">
        <v>-121.584602</v>
      </c>
      <c r="J2318" s="340" t="s">
        <v>1591</v>
      </c>
      <c r="K2318" s="340" t="s">
        <v>5498</v>
      </c>
      <c r="L2318" s="348" t="s">
        <v>181</v>
      </c>
      <c r="M2318" s="340"/>
      <c r="N2318" s="340"/>
      <c r="O2318" s="340"/>
    </row>
    <row r="2319" spans="2:15" x14ac:dyDescent="0.25">
      <c r="B2319" s="340">
        <v>65544</v>
      </c>
      <c r="C2319" s="340" t="s">
        <v>5499</v>
      </c>
      <c r="D2319" s="340" t="s">
        <v>1590</v>
      </c>
      <c r="E2319" s="349" t="str">
        <f>HYPERLINK(Table20[[#This Row],[Map Link]],Table20[[#This Row],[Map Text]])</f>
        <v>Open Map</v>
      </c>
      <c r="F2319" s="340" t="s">
        <v>367</v>
      </c>
      <c r="G2319" s="340" t="s">
        <v>169</v>
      </c>
      <c r="H2319" s="340">
        <v>50.499823999999997</v>
      </c>
      <c r="I2319" s="340">
        <v>-121.384604</v>
      </c>
      <c r="J2319" s="340" t="s">
        <v>1591</v>
      </c>
      <c r="K2319" s="340" t="s">
        <v>5500</v>
      </c>
      <c r="L2319" s="348" t="s">
        <v>181</v>
      </c>
      <c r="M2319" s="340"/>
      <c r="N2319" s="340"/>
      <c r="O2319" s="340"/>
    </row>
    <row r="2320" spans="2:15" x14ac:dyDescent="0.25">
      <c r="B2320" s="340">
        <v>65744</v>
      </c>
      <c r="C2320" s="340" t="s">
        <v>5501</v>
      </c>
      <c r="D2320" s="340" t="s">
        <v>1590</v>
      </c>
      <c r="E2320" s="349" t="str">
        <f>HYPERLINK(Table20[[#This Row],[Map Link]],Table20[[#This Row],[Map Text]])</f>
        <v>Open Map</v>
      </c>
      <c r="F2320" s="340" t="s">
        <v>367</v>
      </c>
      <c r="G2320" s="340" t="s">
        <v>169</v>
      </c>
      <c r="H2320" s="340">
        <v>50.266489</v>
      </c>
      <c r="I2320" s="340">
        <v>-121.401265</v>
      </c>
      <c r="J2320" s="340" t="s">
        <v>1591</v>
      </c>
      <c r="K2320" s="340" t="s">
        <v>5502</v>
      </c>
      <c r="L2320" s="348" t="s">
        <v>181</v>
      </c>
      <c r="M2320" s="340"/>
      <c r="N2320" s="340"/>
      <c r="O2320" s="340"/>
    </row>
    <row r="2321" spans="2:15" x14ac:dyDescent="0.25">
      <c r="B2321" s="340">
        <v>65712</v>
      </c>
      <c r="C2321" s="340" t="s">
        <v>5503</v>
      </c>
      <c r="D2321" s="340" t="s">
        <v>1590</v>
      </c>
      <c r="E2321" s="349" t="str">
        <f>HYPERLINK(Table20[[#This Row],[Map Link]],Table20[[#This Row],[Map Text]])</f>
        <v>Open Map</v>
      </c>
      <c r="F2321" s="340" t="s">
        <v>367</v>
      </c>
      <c r="G2321" s="340" t="s">
        <v>169</v>
      </c>
      <c r="H2321" s="340">
        <v>50.316487000000002</v>
      </c>
      <c r="I2321" s="340">
        <v>-121.651274</v>
      </c>
      <c r="J2321" s="340" t="s">
        <v>1591</v>
      </c>
      <c r="K2321" s="340" t="s">
        <v>5504</v>
      </c>
      <c r="L2321" s="348" t="s">
        <v>181</v>
      </c>
      <c r="M2321" s="340"/>
      <c r="N2321" s="340"/>
      <c r="O2321" s="340"/>
    </row>
    <row r="2322" spans="2:15" x14ac:dyDescent="0.25">
      <c r="B2322" s="340">
        <v>65753</v>
      </c>
      <c r="C2322" s="340" t="s">
        <v>5505</v>
      </c>
      <c r="D2322" s="340" t="s">
        <v>1590</v>
      </c>
      <c r="E2322" s="349" t="str">
        <f>HYPERLINK(Table20[[#This Row],[Map Link]],Table20[[#This Row],[Map Text]])</f>
        <v>Open Map</v>
      </c>
      <c r="F2322" s="340" t="s">
        <v>367</v>
      </c>
      <c r="G2322" s="340" t="s">
        <v>169</v>
      </c>
      <c r="H2322" s="340">
        <v>50.266488000000003</v>
      </c>
      <c r="I2322" s="340">
        <v>-121.51793499999999</v>
      </c>
      <c r="J2322" s="340" t="s">
        <v>1591</v>
      </c>
      <c r="K2322" s="340" t="s">
        <v>5506</v>
      </c>
      <c r="L2322" s="348" t="s">
        <v>181</v>
      </c>
      <c r="M2322" s="340"/>
      <c r="N2322" s="340"/>
      <c r="O2322" s="340"/>
    </row>
    <row r="2323" spans="2:15" x14ac:dyDescent="0.25">
      <c r="B2323" s="340">
        <v>65762</v>
      </c>
      <c r="C2323" s="340" t="s">
        <v>5507</v>
      </c>
      <c r="D2323" s="340" t="s">
        <v>1590</v>
      </c>
      <c r="E2323" s="349" t="str">
        <f>HYPERLINK(Table20[[#This Row],[Map Link]],Table20[[#This Row],[Map Text]])</f>
        <v>Open Map</v>
      </c>
      <c r="F2323" s="340" t="s">
        <v>367</v>
      </c>
      <c r="G2323" s="340" t="s">
        <v>169</v>
      </c>
      <c r="H2323" s="340">
        <v>50.24982</v>
      </c>
      <c r="I2323" s="340">
        <v>-121.601271</v>
      </c>
      <c r="J2323" s="340" t="s">
        <v>1591</v>
      </c>
      <c r="K2323" s="340" t="s">
        <v>5508</v>
      </c>
      <c r="L2323" s="348" t="s">
        <v>181</v>
      </c>
      <c r="M2323" s="340"/>
      <c r="N2323" s="340"/>
      <c r="O2323" s="340"/>
    </row>
    <row r="2324" spans="2:15" x14ac:dyDescent="0.25">
      <c r="B2324" s="340">
        <v>30086</v>
      </c>
      <c r="C2324" s="340" t="s">
        <v>5509</v>
      </c>
      <c r="D2324" s="340" t="s">
        <v>1597</v>
      </c>
      <c r="E2324" s="349" t="str">
        <f>HYPERLINK(Table20[[#This Row],[Map Link]],Table20[[#This Row],[Map Text]])</f>
        <v>Open Map</v>
      </c>
      <c r="F2324" s="340" t="s">
        <v>367</v>
      </c>
      <c r="G2324" s="340" t="s">
        <v>169</v>
      </c>
      <c r="H2324" s="340">
        <v>51.399835000000003</v>
      </c>
      <c r="I2324" s="340">
        <v>-120.917947</v>
      </c>
      <c r="J2324" s="340" t="s">
        <v>1591</v>
      </c>
      <c r="K2324" s="340" t="s">
        <v>5510</v>
      </c>
      <c r="L2324" s="348" t="s">
        <v>103</v>
      </c>
      <c r="M2324" s="340"/>
      <c r="N2324" s="340"/>
      <c r="O2324" s="340"/>
    </row>
    <row r="2325" spans="2:15" x14ac:dyDescent="0.25">
      <c r="B2325" s="340">
        <v>17125</v>
      </c>
      <c r="C2325" s="340" t="s">
        <v>5511</v>
      </c>
      <c r="D2325" s="340" t="s">
        <v>1036</v>
      </c>
      <c r="E2325" s="349" t="str">
        <f>HYPERLINK(Table20[[#This Row],[Map Link]],Table20[[#This Row],[Map Text]])</f>
        <v>Open Map</v>
      </c>
      <c r="F2325" s="340" t="s">
        <v>306</v>
      </c>
      <c r="G2325" s="340" t="s">
        <v>213</v>
      </c>
      <c r="H2325" s="340">
        <v>49.699801000000001</v>
      </c>
      <c r="I2325" s="340">
        <v>-123.134638</v>
      </c>
      <c r="J2325" s="340" t="s">
        <v>1591</v>
      </c>
      <c r="K2325" s="340" t="s">
        <v>5512</v>
      </c>
      <c r="L2325" s="348" t="s">
        <v>103</v>
      </c>
      <c r="M2325" s="340"/>
      <c r="N2325" s="340"/>
      <c r="O2325" s="340"/>
    </row>
    <row r="2326" spans="2:15" x14ac:dyDescent="0.25">
      <c r="B2326" s="340">
        <v>65723</v>
      </c>
      <c r="C2326" s="340" t="s">
        <v>5513</v>
      </c>
      <c r="D2326" s="340" t="s">
        <v>1590</v>
      </c>
      <c r="E2326" s="349" t="str">
        <f>HYPERLINK(Table20[[#This Row],[Map Link]],Table20[[#This Row],[Map Text]])</f>
        <v>Open Map</v>
      </c>
      <c r="F2326" s="340" t="s">
        <v>367</v>
      </c>
      <c r="G2326" s="340" t="s">
        <v>169</v>
      </c>
      <c r="H2326" s="340">
        <v>50.266486999999998</v>
      </c>
      <c r="I2326" s="340">
        <v>-121.584604</v>
      </c>
      <c r="J2326" s="340" t="s">
        <v>1591</v>
      </c>
      <c r="K2326" s="340" t="s">
        <v>5514</v>
      </c>
      <c r="L2326" s="348" t="s">
        <v>181</v>
      </c>
      <c r="M2326" s="340"/>
      <c r="N2326" s="340"/>
      <c r="O2326" s="340"/>
    </row>
    <row r="2327" spans="2:15" x14ac:dyDescent="0.25">
      <c r="B2327" s="340">
        <v>65722</v>
      </c>
      <c r="C2327" s="340" t="s">
        <v>5515</v>
      </c>
      <c r="D2327" s="340" t="s">
        <v>1590</v>
      </c>
      <c r="E2327" s="349" t="str">
        <f>HYPERLINK(Table20[[#This Row],[Map Link]],Table20[[#This Row],[Map Text]])</f>
        <v>Open Map</v>
      </c>
      <c r="F2327" s="340" t="s">
        <v>367</v>
      </c>
      <c r="G2327" s="340" t="s">
        <v>169</v>
      </c>
      <c r="H2327" s="340">
        <v>50.249820999999997</v>
      </c>
      <c r="I2327" s="340">
        <v>-121.584604</v>
      </c>
      <c r="J2327" s="340" t="s">
        <v>1591</v>
      </c>
      <c r="K2327" s="340" t="s">
        <v>5516</v>
      </c>
      <c r="L2327" s="348" t="s">
        <v>181</v>
      </c>
      <c r="M2327" s="340"/>
      <c r="N2327" s="340"/>
      <c r="O2327" s="340"/>
    </row>
    <row r="2328" spans="2:15" x14ac:dyDescent="0.25">
      <c r="B2328" s="340">
        <v>65721</v>
      </c>
      <c r="C2328" s="340" t="s">
        <v>5517</v>
      </c>
      <c r="D2328" s="340" t="s">
        <v>1590</v>
      </c>
      <c r="E2328" s="349" t="str">
        <f>HYPERLINK(Table20[[#This Row],[Map Link]],Table20[[#This Row],[Map Text]])</f>
        <v>Open Map</v>
      </c>
      <c r="F2328" s="340" t="s">
        <v>367</v>
      </c>
      <c r="G2328" s="340" t="s">
        <v>169</v>
      </c>
      <c r="H2328" s="340">
        <v>50.266486999999998</v>
      </c>
      <c r="I2328" s="340">
        <v>-121.584604</v>
      </c>
      <c r="J2328" s="340" t="s">
        <v>1591</v>
      </c>
      <c r="K2328" s="340" t="s">
        <v>5518</v>
      </c>
      <c r="L2328" s="348" t="s">
        <v>181</v>
      </c>
      <c r="M2328" s="340"/>
      <c r="N2328" s="340"/>
      <c r="O2328" s="340"/>
    </row>
    <row r="2329" spans="2:15" x14ac:dyDescent="0.25">
      <c r="B2329" s="340">
        <v>68923</v>
      </c>
      <c r="C2329" s="340" t="s">
        <v>5519</v>
      </c>
      <c r="D2329" s="340" t="s">
        <v>1590</v>
      </c>
      <c r="E2329" s="349" t="str">
        <f>HYPERLINK(Table20[[#This Row],[Map Link]],Table20[[#This Row],[Map Text]])</f>
        <v>Open Map</v>
      </c>
      <c r="F2329" s="340" t="s">
        <v>306</v>
      </c>
      <c r="G2329" s="340" t="s">
        <v>213</v>
      </c>
      <c r="H2329" s="340">
        <v>50.679167</v>
      </c>
      <c r="I2329" s="340">
        <v>-122.117222</v>
      </c>
      <c r="J2329" s="340" t="s">
        <v>1591</v>
      </c>
      <c r="K2329" s="340" t="s">
        <v>5520</v>
      </c>
      <c r="L2329" s="348" t="s">
        <v>181</v>
      </c>
      <c r="M2329" s="340"/>
      <c r="N2329" s="340"/>
      <c r="O2329" s="340"/>
    </row>
    <row r="2330" spans="2:15" x14ac:dyDescent="0.25">
      <c r="B2330" s="340">
        <v>17956</v>
      </c>
      <c r="C2330" s="340" t="s">
        <v>317</v>
      </c>
      <c r="D2330" s="340" t="s">
        <v>1597</v>
      </c>
      <c r="E2330" s="349" t="str">
        <f>HYPERLINK(Table20[[#This Row],[Map Link]],Table20[[#This Row],[Map Text]])</f>
        <v>Open Map</v>
      </c>
      <c r="F2330" s="340" t="s">
        <v>306</v>
      </c>
      <c r="G2330" s="340" t="s">
        <v>213</v>
      </c>
      <c r="H2330" s="340">
        <v>50.781753999999999</v>
      </c>
      <c r="I2330" s="340">
        <v>-122.823547</v>
      </c>
      <c r="J2330" s="340" t="s">
        <v>1591</v>
      </c>
      <c r="K2330" s="340" t="s">
        <v>5521</v>
      </c>
      <c r="L2330" s="348" t="s">
        <v>103</v>
      </c>
      <c r="M2330" s="340"/>
      <c r="N2330" s="340"/>
      <c r="O2330" s="340"/>
    </row>
    <row r="2331" spans="2:15" x14ac:dyDescent="0.25">
      <c r="B2331" s="340">
        <v>54430</v>
      </c>
      <c r="C2331" s="340" t="s">
        <v>983</v>
      </c>
      <c r="D2331" s="340" t="s">
        <v>1036</v>
      </c>
      <c r="E2331" s="349" t="str">
        <f>HYPERLINK(Table20[[#This Row],[Map Link]],Table20[[#This Row],[Map Text]])</f>
        <v>Open Map</v>
      </c>
      <c r="F2331" s="340" t="s">
        <v>306</v>
      </c>
      <c r="G2331" s="340" t="s">
        <v>213</v>
      </c>
      <c r="H2331" s="340">
        <v>49.583132999999997</v>
      </c>
      <c r="I2331" s="340">
        <v>-123.222138</v>
      </c>
      <c r="J2331" s="340" t="s">
        <v>1591</v>
      </c>
      <c r="K2331" s="340" t="s">
        <v>5522</v>
      </c>
      <c r="L2331" s="348" t="s">
        <v>103</v>
      </c>
      <c r="M2331" s="340"/>
      <c r="N2331" s="340"/>
      <c r="O2331" s="340"/>
    </row>
    <row r="2332" spans="2:15" x14ac:dyDescent="0.25">
      <c r="B2332" s="340">
        <v>65647</v>
      </c>
      <c r="C2332" s="340" t="s">
        <v>5523</v>
      </c>
      <c r="D2332" s="340" t="s">
        <v>1590</v>
      </c>
      <c r="E2332" s="349" t="str">
        <f>HYPERLINK(Table20[[#This Row],[Map Link]],Table20[[#This Row],[Map Text]])</f>
        <v>Open Map</v>
      </c>
      <c r="F2332" s="340" t="s">
        <v>367</v>
      </c>
      <c r="G2332" s="340" t="s">
        <v>169</v>
      </c>
      <c r="H2332" s="340">
        <v>50.649824000000002</v>
      </c>
      <c r="I2332" s="340">
        <v>-121.451277</v>
      </c>
      <c r="J2332" s="340" t="s">
        <v>1591</v>
      </c>
      <c r="K2332" s="340" t="s">
        <v>5524</v>
      </c>
      <c r="L2332" s="348" t="s">
        <v>181</v>
      </c>
      <c r="M2332" s="340"/>
      <c r="N2332" s="340"/>
      <c r="O2332" s="340"/>
    </row>
    <row r="2333" spans="2:15" x14ac:dyDescent="0.25">
      <c r="B2333" s="340">
        <v>65645</v>
      </c>
      <c r="C2333" s="340" t="s">
        <v>5525</v>
      </c>
      <c r="D2333" s="340" t="s">
        <v>1590</v>
      </c>
      <c r="E2333" s="349" t="str">
        <f>HYPERLINK(Table20[[#This Row],[Map Link]],Table20[[#This Row],[Map Text]])</f>
        <v>Open Map</v>
      </c>
      <c r="F2333" s="340" t="s">
        <v>367</v>
      </c>
      <c r="G2333" s="340" t="s">
        <v>169</v>
      </c>
      <c r="H2333" s="340">
        <v>50.599825000000003</v>
      </c>
      <c r="I2333" s="340">
        <v>-121.317938</v>
      </c>
      <c r="J2333" s="340" t="s">
        <v>1591</v>
      </c>
      <c r="K2333" s="340" t="s">
        <v>5526</v>
      </c>
      <c r="L2333" s="348" t="s">
        <v>181</v>
      </c>
      <c r="M2333" s="340"/>
      <c r="N2333" s="340"/>
      <c r="O2333" s="340"/>
    </row>
    <row r="2334" spans="2:15" x14ac:dyDescent="0.25">
      <c r="B2334" s="340">
        <v>15160</v>
      </c>
      <c r="C2334" s="340" t="s">
        <v>5527</v>
      </c>
      <c r="D2334" s="340" t="s">
        <v>1597</v>
      </c>
      <c r="E2334" s="349" t="str">
        <f>HYPERLINK(Table20[[#This Row],[Map Link]],Table20[[#This Row],[Map Text]])</f>
        <v>Open Map</v>
      </c>
      <c r="F2334" s="340" t="s">
        <v>306</v>
      </c>
      <c r="G2334" s="340" t="s">
        <v>213</v>
      </c>
      <c r="H2334" s="340">
        <v>50.347222000000002</v>
      </c>
      <c r="I2334" s="340">
        <v>-122.733333</v>
      </c>
      <c r="J2334" s="340" t="s">
        <v>1591</v>
      </c>
      <c r="K2334" s="340" t="s">
        <v>5528</v>
      </c>
      <c r="L2334" s="348" t="s">
        <v>103</v>
      </c>
      <c r="M2334" s="340"/>
      <c r="N2334" s="340"/>
      <c r="O2334" s="340"/>
    </row>
    <row r="2335" spans="2:15" x14ac:dyDescent="0.25">
      <c r="B2335" s="340">
        <v>65654</v>
      </c>
      <c r="C2335" s="340" t="s">
        <v>5529</v>
      </c>
      <c r="D2335" s="340" t="s">
        <v>1590</v>
      </c>
      <c r="E2335" s="349" t="str">
        <f>HYPERLINK(Table20[[#This Row],[Map Link]],Table20[[#This Row],[Map Text]])</f>
        <v>Open Map</v>
      </c>
      <c r="F2335" s="340" t="s">
        <v>367</v>
      </c>
      <c r="G2335" s="340" t="s">
        <v>169</v>
      </c>
      <c r="H2335" s="340">
        <v>50.316491999999997</v>
      </c>
      <c r="I2335" s="340">
        <v>-121.151258</v>
      </c>
      <c r="J2335" s="340" t="s">
        <v>1591</v>
      </c>
      <c r="K2335" s="340" t="s">
        <v>5530</v>
      </c>
      <c r="L2335" s="348" t="s">
        <v>181</v>
      </c>
      <c r="M2335" s="340"/>
      <c r="N2335" s="340"/>
      <c r="O2335" s="340"/>
    </row>
    <row r="2336" spans="2:15" x14ac:dyDescent="0.25">
      <c r="B2336" s="340">
        <v>65765</v>
      </c>
      <c r="C2336" s="340" t="s">
        <v>5531</v>
      </c>
      <c r="D2336" s="340" t="s">
        <v>1590</v>
      </c>
      <c r="E2336" s="349" t="str">
        <f>HYPERLINK(Table20[[#This Row],[Map Link]],Table20[[#This Row],[Map Text]])</f>
        <v>Open Map</v>
      </c>
      <c r="F2336" s="340" t="s">
        <v>367</v>
      </c>
      <c r="G2336" s="340" t="s">
        <v>169</v>
      </c>
      <c r="H2336" s="340">
        <v>50.233153999999999</v>
      </c>
      <c r="I2336" s="340">
        <v>-121.584603</v>
      </c>
      <c r="J2336" s="340" t="s">
        <v>1591</v>
      </c>
      <c r="K2336" s="340" t="s">
        <v>5532</v>
      </c>
      <c r="L2336" s="348" t="s">
        <v>181</v>
      </c>
      <c r="M2336" s="340"/>
      <c r="N2336" s="340"/>
      <c r="O2336" s="340"/>
    </row>
    <row r="2337" spans="2:15" x14ac:dyDescent="0.25">
      <c r="B2337" s="340">
        <v>65768</v>
      </c>
      <c r="C2337" s="340" t="s">
        <v>5533</v>
      </c>
      <c r="D2337" s="340" t="s">
        <v>1590</v>
      </c>
      <c r="E2337" s="349" t="str">
        <f>HYPERLINK(Table20[[#This Row],[Map Link]],Table20[[#This Row],[Map Text]])</f>
        <v>Open Map</v>
      </c>
      <c r="F2337" s="340" t="s">
        <v>367</v>
      </c>
      <c r="G2337" s="340" t="s">
        <v>169</v>
      </c>
      <c r="H2337" s="340">
        <v>50.233153999999999</v>
      </c>
      <c r="I2337" s="340">
        <v>-121.601271</v>
      </c>
      <c r="J2337" s="340" t="s">
        <v>1591</v>
      </c>
      <c r="K2337" s="340" t="s">
        <v>5534</v>
      </c>
      <c r="L2337" s="348" t="s">
        <v>181</v>
      </c>
      <c r="M2337" s="340"/>
      <c r="N2337" s="340"/>
      <c r="O2337" s="340"/>
    </row>
    <row r="2338" spans="2:15" x14ac:dyDescent="0.25">
      <c r="B2338" s="340">
        <v>65737</v>
      </c>
      <c r="C2338" s="340" t="s">
        <v>5535</v>
      </c>
      <c r="D2338" s="340" t="s">
        <v>1590</v>
      </c>
      <c r="E2338" s="349" t="str">
        <f>HYPERLINK(Table20[[#This Row],[Map Link]],Table20[[#This Row],[Map Text]])</f>
        <v>Open Map</v>
      </c>
      <c r="F2338" s="340" t="s">
        <v>367</v>
      </c>
      <c r="G2338" s="340" t="s">
        <v>169</v>
      </c>
      <c r="H2338" s="340">
        <v>50.233153999999999</v>
      </c>
      <c r="I2338" s="340">
        <v>-121.584603</v>
      </c>
      <c r="J2338" s="340" t="s">
        <v>1591</v>
      </c>
      <c r="K2338" s="340" t="s">
        <v>5536</v>
      </c>
      <c r="L2338" s="348" t="s">
        <v>181</v>
      </c>
      <c r="M2338" s="340"/>
      <c r="N2338" s="340"/>
      <c r="O2338" s="340"/>
    </row>
    <row r="2339" spans="2:15" x14ac:dyDescent="0.25">
      <c r="B2339" s="340">
        <v>38026</v>
      </c>
      <c r="C2339" s="340" t="s">
        <v>5537</v>
      </c>
      <c r="D2339" s="340" t="s">
        <v>1597</v>
      </c>
      <c r="E2339" s="349" t="str">
        <f>HYPERLINK(Table20[[#This Row],[Map Link]],Table20[[#This Row],[Map Text]])</f>
        <v>Open Map</v>
      </c>
      <c r="F2339" s="340" t="s">
        <v>306</v>
      </c>
      <c r="G2339" s="340" t="s">
        <v>213</v>
      </c>
      <c r="H2339" s="340">
        <v>49.816468</v>
      </c>
      <c r="I2339" s="340">
        <v>-123.151309</v>
      </c>
      <c r="J2339" s="340" t="s">
        <v>1591</v>
      </c>
      <c r="K2339" s="340" t="s">
        <v>5538</v>
      </c>
      <c r="L2339" s="348" t="s">
        <v>103</v>
      </c>
      <c r="M2339" s="340"/>
      <c r="N2339" s="340"/>
      <c r="O2339" s="340"/>
    </row>
    <row r="2340" spans="2:15" x14ac:dyDescent="0.25">
      <c r="B2340" s="340">
        <v>65007</v>
      </c>
      <c r="C2340" s="340" t="s">
        <v>5539</v>
      </c>
      <c r="D2340" s="340" t="s">
        <v>1590</v>
      </c>
      <c r="E2340" s="349" t="str">
        <f>HYPERLINK(Table20[[#This Row],[Map Link]],Table20[[#This Row],[Map Text]])</f>
        <v>Open Map</v>
      </c>
      <c r="F2340" s="340" t="s">
        <v>306</v>
      </c>
      <c r="G2340" s="340" t="s">
        <v>213</v>
      </c>
      <c r="H2340" s="340">
        <v>50.649819000000001</v>
      </c>
      <c r="I2340" s="340">
        <v>-121.917959</v>
      </c>
      <c r="J2340" s="340" t="s">
        <v>1591</v>
      </c>
      <c r="K2340" s="340" t="s">
        <v>5540</v>
      </c>
      <c r="L2340" s="348" t="s">
        <v>181</v>
      </c>
      <c r="M2340" s="340"/>
      <c r="N2340" s="340"/>
      <c r="O2340" s="340"/>
    </row>
    <row r="2341" spans="2:15" x14ac:dyDescent="0.25">
      <c r="B2341" s="340">
        <v>65006</v>
      </c>
      <c r="C2341" s="340" t="s">
        <v>5541</v>
      </c>
      <c r="D2341" s="340" t="s">
        <v>1590</v>
      </c>
      <c r="E2341" s="349" t="str">
        <f>HYPERLINK(Table20[[#This Row],[Map Link]],Table20[[#This Row],[Map Text]])</f>
        <v>Open Map</v>
      </c>
      <c r="F2341" s="340" t="s">
        <v>306</v>
      </c>
      <c r="G2341" s="340" t="s">
        <v>213</v>
      </c>
      <c r="H2341" s="340">
        <v>50.649819000000001</v>
      </c>
      <c r="I2341" s="340">
        <v>-121.93462599999999</v>
      </c>
      <c r="J2341" s="340" t="s">
        <v>1591</v>
      </c>
      <c r="K2341" s="340" t="s">
        <v>5542</v>
      </c>
      <c r="L2341" s="348" t="s">
        <v>181</v>
      </c>
      <c r="M2341" s="340"/>
      <c r="N2341" s="340"/>
      <c r="O2341" s="340"/>
    </row>
    <row r="2342" spans="2:15" x14ac:dyDescent="0.25">
      <c r="B2342" s="340">
        <v>66041</v>
      </c>
      <c r="C2342" s="340" t="s">
        <v>5543</v>
      </c>
      <c r="D2342" s="340" t="s">
        <v>1590</v>
      </c>
      <c r="E2342" s="349" t="str">
        <f>HYPERLINK(Table20[[#This Row],[Map Link]],Table20[[#This Row],[Map Text]])</f>
        <v>Open Map</v>
      </c>
      <c r="F2342" s="340" t="s">
        <v>367</v>
      </c>
      <c r="G2342" s="340" t="s">
        <v>169</v>
      </c>
      <c r="H2342" s="340">
        <v>50.614443999999999</v>
      </c>
      <c r="I2342" s="340">
        <v>-121.31611100000001</v>
      </c>
      <c r="J2342" s="340" t="s">
        <v>1591</v>
      </c>
      <c r="K2342" s="340" t="s">
        <v>5544</v>
      </c>
      <c r="L2342" s="348" t="s">
        <v>181</v>
      </c>
      <c r="M2342" s="340"/>
      <c r="N2342" s="340"/>
      <c r="O2342" s="340"/>
    </row>
    <row r="2343" spans="2:15" x14ac:dyDescent="0.25">
      <c r="B2343" s="340">
        <v>38382</v>
      </c>
      <c r="C2343" s="340" t="s">
        <v>5545</v>
      </c>
      <c r="D2343" s="340" t="s">
        <v>1036</v>
      </c>
      <c r="E2343" s="349" t="str">
        <f>HYPERLINK(Table20[[#This Row],[Map Link]],Table20[[#This Row],[Map Text]])</f>
        <v>Open Map</v>
      </c>
      <c r="F2343" s="340" t="s">
        <v>306</v>
      </c>
      <c r="G2343" s="340" t="s">
        <v>213</v>
      </c>
      <c r="H2343" s="340">
        <v>50.883155000000002</v>
      </c>
      <c r="I2343" s="340">
        <v>-121.83462900000001</v>
      </c>
      <c r="J2343" s="340" t="s">
        <v>1591</v>
      </c>
      <c r="K2343" s="340" t="s">
        <v>5546</v>
      </c>
      <c r="L2343" s="348" t="s">
        <v>103</v>
      </c>
      <c r="M2343" s="340"/>
      <c r="N2343" s="340"/>
      <c r="O2343" s="340"/>
    </row>
    <row r="2344" spans="2:15" x14ac:dyDescent="0.25">
      <c r="B2344" s="340">
        <v>64430</v>
      </c>
      <c r="C2344" s="340" t="s">
        <v>5547</v>
      </c>
      <c r="D2344" s="340" t="s">
        <v>1590</v>
      </c>
      <c r="E2344" s="349" t="str">
        <f>HYPERLINK(Table20[[#This Row],[Map Link]],Table20[[#This Row],[Map Text]])</f>
        <v>Open Map</v>
      </c>
      <c r="F2344" s="340" t="s">
        <v>306</v>
      </c>
      <c r="G2344" s="340" t="s">
        <v>213</v>
      </c>
      <c r="H2344" s="340">
        <v>50.883155000000002</v>
      </c>
      <c r="I2344" s="340">
        <v>-121.851296</v>
      </c>
      <c r="J2344" s="340" t="s">
        <v>1591</v>
      </c>
      <c r="K2344" s="340" t="s">
        <v>5548</v>
      </c>
      <c r="L2344" s="348" t="s">
        <v>181</v>
      </c>
      <c r="M2344" s="340"/>
      <c r="N2344" s="340"/>
      <c r="O2344" s="340"/>
    </row>
    <row r="2345" spans="2:15" x14ac:dyDescent="0.25">
      <c r="B2345" s="340">
        <v>64550</v>
      </c>
      <c r="C2345" s="340" t="s">
        <v>5549</v>
      </c>
      <c r="D2345" s="340" t="s">
        <v>1590</v>
      </c>
      <c r="E2345" s="349" t="str">
        <f>HYPERLINK(Table20[[#This Row],[Map Link]],Table20[[#This Row],[Map Text]])</f>
        <v>Open Map</v>
      </c>
      <c r="F2345" s="340" t="s">
        <v>306</v>
      </c>
      <c r="G2345" s="340" t="s">
        <v>213</v>
      </c>
      <c r="H2345" s="340">
        <v>50.916488000000001</v>
      </c>
      <c r="I2345" s="340">
        <v>-121.90129899999999</v>
      </c>
      <c r="J2345" s="340" t="s">
        <v>1591</v>
      </c>
      <c r="K2345" s="340" t="s">
        <v>5550</v>
      </c>
      <c r="L2345" s="348" t="s">
        <v>181</v>
      </c>
      <c r="M2345" s="340"/>
      <c r="N2345" s="340"/>
      <c r="O2345" s="340"/>
    </row>
    <row r="2346" spans="2:15" x14ac:dyDescent="0.25">
      <c r="B2346" s="340">
        <v>64572</v>
      </c>
      <c r="C2346" s="340" t="s">
        <v>5551</v>
      </c>
      <c r="D2346" s="340" t="s">
        <v>1590</v>
      </c>
      <c r="E2346" s="349" t="str">
        <f>HYPERLINK(Table20[[#This Row],[Map Link]],Table20[[#This Row],[Map Text]])</f>
        <v>Open Map</v>
      </c>
      <c r="F2346" s="340" t="s">
        <v>367</v>
      </c>
      <c r="G2346" s="340" t="s">
        <v>169</v>
      </c>
      <c r="H2346" s="340">
        <v>50.816490000000002</v>
      </c>
      <c r="I2346" s="340">
        <v>-121.65128799999999</v>
      </c>
      <c r="J2346" s="340" t="s">
        <v>1591</v>
      </c>
      <c r="K2346" s="340" t="s">
        <v>5552</v>
      </c>
      <c r="L2346" s="348" t="s">
        <v>181</v>
      </c>
      <c r="M2346" s="340"/>
      <c r="N2346" s="340"/>
      <c r="O2346" s="340"/>
    </row>
    <row r="2347" spans="2:15" x14ac:dyDescent="0.25">
      <c r="B2347" s="340">
        <v>64433</v>
      </c>
      <c r="C2347" s="340" t="s">
        <v>5553</v>
      </c>
      <c r="D2347" s="340" t="s">
        <v>1590</v>
      </c>
      <c r="E2347" s="349" t="str">
        <f>HYPERLINK(Table20[[#This Row],[Map Link]],Table20[[#This Row],[Map Text]])</f>
        <v>Open Map</v>
      </c>
      <c r="F2347" s="340" t="s">
        <v>367</v>
      </c>
      <c r="G2347" s="340" t="s">
        <v>169</v>
      </c>
      <c r="H2347" s="340">
        <v>50.816490000000002</v>
      </c>
      <c r="I2347" s="340">
        <v>-121.65128799999999</v>
      </c>
      <c r="J2347" s="340" t="s">
        <v>1591</v>
      </c>
      <c r="K2347" s="340" t="s">
        <v>5554</v>
      </c>
      <c r="L2347" s="348" t="s">
        <v>181</v>
      </c>
      <c r="M2347" s="340"/>
      <c r="N2347" s="340"/>
      <c r="O2347" s="340"/>
    </row>
    <row r="2348" spans="2:15" x14ac:dyDescent="0.25">
      <c r="B2348" s="340">
        <v>65519</v>
      </c>
      <c r="C2348" s="340" t="s">
        <v>5555</v>
      </c>
      <c r="D2348" s="340" t="s">
        <v>1590</v>
      </c>
      <c r="E2348" s="349" t="str">
        <f>HYPERLINK(Table20[[#This Row],[Map Link]],Table20[[#This Row],[Map Text]])</f>
        <v>Open Map</v>
      </c>
      <c r="F2348" s="340" t="s">
        <v>367</v>
      </c>
      <c r="G2348" s="340" t="s">
        <v>169</v>
      </c>
      <c r="H2348" s="340">
        <v>50.116486999999999</v>
      </c>
      <c r="I2348" s="340">
        <v>-121.551266</v>
      </c>
      <c r="J2348" s="340" t="s">
        <v>1591</v>
      </c>
      <c r="K2348" s="340" t="s">
        <v>5556</v>
      </c>
      <c r="L2348" s="348" t="s">
        <v>181</v>
      </c>
      <c r="M2348" s="340"/>
      <c r="N2348" s="340"/>
      <c r="O2348" s="340"/>
    </row>
    <row r="2349" spans="2:15" x14ac:dyDescent="0.25">
      <c r="B2349" s="340">
        <v>65518</v>
      </c>
      <c r="C2349" s="340" t="s">
        <v>5557</v>
      </c>
      <c r="D2349" s="340" t="s">
        <v>1590</v>
      </c>
      <c r="E2349" s="349" t="str">
        <f>HYPERLINK(Table20[[#This Row],[Map Link]],Table20[[#This Row],[Map Text]])</f>
        <v>Open Map</v>
      </c>
      <c r="F2349" s="340" t="s">
        <v>367</v>
      </c>
      <c r="G2349" s="340" t="s">
        <v>169</v>
      </c>
      <c r="H2349" s="340">
        <v>50.116486999999999</v>
      </c>
      <c r="I2349" s="340">
        <v>-121.551266</v>
      </c>
      <c r="J2349" s="340" t="s">
        <v>1591</v>
      </c>
      <c r="K2349" s="340" t="s">
        <v>5558</v>
      </c>
      <c r="L2349" s="348" t="s">
        <v>181</v>
      </c>
      <c r="M2349" s="340"/>
      <c r="N2349" s="340"/>
      <c r="O2349" s="340"/>
    </row>
    <row r="2350" spans="2:15" x14ac:dyDescent="0.25">
      <c r="B2350" s="340">
        <v>38511</v>
      </c>
      <c r="C2350" s="340" t="s">
        <v>312</v>
      </c>
      <c r="D2350" s="340" t="s">
        <v>1880</v>
      </c>
      <c r="E2350" s="349" t="str">
        <f>HYPERLINK(Table20[[#This Row],[Map Link]],Table20[[#This Row],[Map Text]])</f>
        <v>Open Map</v>
      </c>
      <c r="F2350" s="340" t="s">
        <v>306</v>
      </c>
      <c r="G2350" s="340" t="s">
        <v>213</v>
      </c>
      <c r="H2350" s="340">
        <v>50.320556000000003</v>
      </c>
      <c r="I2350" s="340">
        <v>-122.807778</v>
      </c>
      <c r="J2350" s="340" t="s">
        <v>1591</v>
      </c>
      <c r="K2350" s="340" t="s">
        <v>5559</v>
      </c>
      <c r="L2350" s="348" t="s">
        <v>103</v>
      </c>
      <c r="M2350" s="340"/>
      <c r="N2350" s="340"/>
      <c r="O2350" s="340"/>
    </row>
    <row r="2351" spans="2:15" x14ac:dyDescent="0.25">
      <c r="B2351" s="340">
        <v>34776</v>
      </c>
      <c r="C2351" s="340" t="s">
        <v>316</v>
      </c>
      <c r="D2351" s="340" t="s">
        <v>1597</v>
      </c>
      <c r="E2351" s="349" t="str">
        <f>HYPERLINK(Table20[[#This Row],[Map Link]],Table20[[#This Row],[Map Text]])</f>
        <v>Open Map</v>
      </c>
      <c r="F2351" s="340" t="s">
        <v>306</v>
      </c>
      <c r="G2351" s="340" t="s">
        <v>213</v>
      </c>
      <c r="H2351" s="340">
        <v>50.441473000000002</v>
      </c>
      <c r="I2351" s="340">
        <v>-122.917985</v>
      </c>
      <c r="J2351" s="340" t="s">
        <v>1591</v>
      </c>
      <c r="K2351" s="340" t="s">
        <v>5560</v>
      </c>
      <c r="L2351" s="348" t="s">
        <v>103</v>
      </c>
      <c r="M2351" s="340"/>
      <c r="N2351" s="340"/>
      <c r="O2351" s="340"/>
    </row>
    <row r="2352" spans="2:15" x14ac:dyDescent="0.25">
      <c r="B2352" s="340">
        <v>65540</v>
      </c>
      <c r="C2352" s="340" t="s">
        <v>5561</v>
      </c>
      <c r="D2352" s="340" t="s">
        <v>1590</v>
      </c>
      <c r="E2352" s="349" t="str">
        <f>HYPERLINK(Table20[[#This Row],[Map Link]],Table20[[#This Row],[Map Text]])</f>
        <v>Open Map</v>
      </c>
      <c r="F2352" s="340" t="s">
        <v>367</v>
      </c>
      <c r="G2352" s="340" t="s">
        <v>169</v>
      </c>
      <c r="H2352" s="340">
        <v>50.499825000000001</v>
      </c>
      <c r="I2352" s="340">
        <v>-121.267934</v>
      </c>
      <c r="J2352" s="340" t="s">
        <v>1591</v>
      </c>
      <c r="K2352" s="340" t="s">
        <v>5562</v>
      </c>
      <c r="L2352" s="348" t="s">
        <v>181</v>
      </c>
      <c r="M2352" s="340"/>
      <c r="N2352" s="340"/>
      <c r="O2352" s="340"/>
    </row>
    <row r="2353" spans="2:15" x14ac:dyDescent="0.25">
      <c r="B2353" s="340">
        <v>59963</v>
      </c>
      <c r="C2353" s="340" t="s">
        <v>5563</v>
      </c>
      <c r="D2353" s="340" t="s">
        <v>1590</v>
      </c>
      <c r="E2353" s="349" t="str">
        <f>HYPERLINK(Table20[[#This Row],[Map Link]],Table20[[#This Row],[Map Text]])</f>
        <v>Open Map</v>
      </c>
      <c r="F2353" s="340" t="s">
        <v>367</v>
      </c>
      <c r="G2353" s="340" t="s">
        <v>169</v>
      </c>
      <c r="H2353" s="340">
        <v>50.615278000000004</v>
      </c>
      <c r="I2353" s="340">
        <v>-121.38</v>
      </c>
      <c r="J2353" s="340" t="s">
        <v>1591</v>
      </c>
      <c r="K2353" s="340" t="s">
        <v>5564</v>
      </c>
      <c r="L2353" s="348" t="s">
        <v>181</v>
      </c>
      <c r="M2353" s="340"/>
      <c r="N2353" s="340"/>
      <c r="O2353" s="340"/>
    </row>
    <row r="2354" spans="2:15" x14ac:dyDescent="0.25">
      <c r="B2354" s="340">
        <v>39397</v>
      </c>
      <c r="C2354" s="340" t="s">
        <v>5565</v>
      </c>
      <c r="D2354" s="340" t="s">
        <v>1597</v>
      </c>
      <c r="E2354" s="349" t="str">
        <f>HYPERLINK(Table20[[#This Row],[Map Link]],Table20[[#This Row],[Map Text]])</f>
        <v>Open Map</v>
      </c>
      <c r="F2354" s="340" t="s">
        <v>306</v>
      </c>
      <c r="G2354" s="340" t="s">
        <v>213</v>
      </c>
      <c r="H2354" s="340">
        <v>50.766477000000002</v>
      </c>
      <c r="I2354" s="340">
        <v>-122.784657</v>
      </c>
      <c r="J2354" s="340" t="s">
        <v>1591</v>
      </c>
      <c r="K2354" s="340" t="s">
        <v>5566</v>
      </c>
      <c r="L2354" s="348" t="s">
        <v>103</v>
      </c>
      <c r="M2354" s="340"/>
      <c r="N2354" s="340"/>
      <c r="O2354" s="340"/>
    </row>
    <row r="2355" spans="2:15" x14ac:dyDescent="0.25">
      <c r="B2355" s="340">
        <v>65537</v>
      </c>
      <c r="C2355" s="340" t="s">
        <v>5567</v>
      </c>
      <c r="D2355" s="340" t="s">
        <v>1590</v>
      </c>
      <c r="E2355" s="349" t="str">
        <f>HYPERLINK(Table20[[#This Row],[Map Link]],Table20[[#This Row],[Map Text]])</f>
        <v>Open Map</v>
      </c>
      <c r="F2355" s="340" t="s">
        <v>367</v>
      </c>
      <c r="G2355" s="340" t="s">
        <v>169</v>
      </c>
      <c r="H2355" s="340">
        <v>50.533158999999998</v>
      </c>
      <c r="I2355" s="340">
        <v>-121.28460200000001</v>
      </c>
      <c r="J2355" s="340" t="s">
        <v>1591</v>
      </c>
      <c r="K2355" s="340" t="s">
        <v>5568</v>
      </c>
      <c r="L2355" s="348" t="s">
        <v>181</v>
      </c>
      <c r="M2355" s="340"/>
      <c r="N2355" s="340"/>
      <c r="O2355" s="340"/>
    </row>
    <row r="2356" spans="2:15" x14ac:dyDescent="0.25">
      <c r="B2356" s="340">
        <v>65081</v>
      </c>
      <c r="C2356" s="340" t="s">
        <v>5569</v>
      </c>
      <c r="D2356" s="340" t="s">
        <v>1590</v>
      </c>
      <c r="E2356" s="349" t="str">
        <f>HYPERLINK(Table20[[#This Row],[Map Link]],Table20[[#This Row],[Map Text]])</f>
        <v>Open Map</v>
      </c>
      <c r="F2356" s="340" t="s">
        <v>367</v>
      </c>
      <c r="G2356" s="340" t="s">
        <v>169</v>
      </c>
      <c r="H2356" s="340">
        <v>50.166486999999996</v>
      </c>
      <c r="I2356" s="340">
        <v>-121.584602</v>
      </c>
      <c r="J2356" s="340" t="s">
        <v>1591</v>
      </c>
      <c r="K2356" s="340" t="s">
        <v>5570</v>
      </c>
      <c r="L2356" s="348" t="s">
        <v>181</v>
      </c>
      <c r="M2356" s="340"/>
      <c r="N2356" s="340"/>
      <c r="O2356" s="340"/>
    </row>
    <row r="2357" spans="2:15" x14ac:dyDescent="0.25">
      <c r="B2357" s="340">
        <v>65783</v>
      </c>
      <c r="C2357" s="340" t="s">
        <v>5571</v>
      </c>
      <c r="D2357" s="340" t="s">
        <v>1590</v>
      </c>
      <c r="E2357" s="349" t="str">
        <f>HYPERLINK(Table20[[#This Row],[Map Link]],Table20[[#This Row],[Map Text]])</f>
        <v>Open Map</v>
      </c>
      <c r="F2357" s="340" t="s">
        <v>306</v>
      </c>
      <c r="G2357" s="340" t="s">
        <v>213</v>
      </c>
      <c r="H2357" s="340">
        <v>49.783133999999997</v>
      </c>
      <c r="I2357" s="340">
        <v>-123.167975</v>
      </c>
      <c r="J2357" s="340" t="s">
        <v>1591</v>
      </c>
      <c r="K2357" s="340" t="s">
        <v>5572</v>
      </c>
      <c r="L2357" s="348" t="s">
        <v>181</v>
      </c>
      <c r="M2357" s="340"/>
      <c r="N2357" s="340"/>
      <c r="O2357" s="340"/>
    </row>
    <row r="2358" spans="2:15" x14ac:dyDescent="0.25">
      <c r="B2358" s="340">
        <v>16209</v>
      </c>
      <c r="C2358" s="340" t="s">
        <v>5573</v>
      </c>
      <c r="D2358" s="340" t="s">
        <v>1597</v>
      </c>
      <c r="E2358" s="349" t="str">
        <f>HYPERLINK(Table20[[#This Row],[Map Link]],Table20[[#This Row],[Map Text]])</f>
        <v>Open Map</v>
      </c>
      <c r="F2358" s="340" t="s">
        <v>306</v>
      </c>
      <c r="G2358" s="340" t="s">
        <v>213</v>
      </c>
      <c r="H2358" s="340">
        <v>49.549799</v>
      </c>
      <c r="I2358" s="340">
        <v>-123.234638</v>
      </c>
      <c r="J2358" s="340" t="s">
        <v>1591</v>
      </c>
      <c r="K2358" s="340" t="s">
        <v>5574</v>
      </c>
      <c r="L2358" s="348" t="s">
        <v>103</v>
      </c>
      <c r="M2358" s="340"/>
      <c r="N2358" s="340"/>
      <c r="O2358" s="340"/>
    </row>
    <row r="2359" spans="2:15" x14ac:dyDescent="0.25">
      <c r="B2359" s="340">
        <v>64599</v>
      </c>
      <c r="C2359" s="340" t="s">
        <v>5575</v>
      </c>
      <c r="D2359" s="340" t="s">
        <v>1590</v>
      </c>
      <c r="E2359" s="349" t="str">
        <f>HYPERLINK(Table20[[#This Row],[Map Link]],Table20[[#This Row],[Map Text]])</f>
        <v>Open Map</v>
      </c>
      <c r="F2359" s="340" t="s">
        <v>306</v>
      </c>
      <c r="G2359" s="340" t="s">
        <v>213</v>
      </c>
      <c r="H2359" s="340">
        <v>49.983133000000002</v>
      </c>
      <c r="I2359" s="340">
        <v>-123.31798499999999</v>
      </c>
      <c r="J2359" s="340" t="s">
        <v>1591</v>
      </c>
      <c r="K2359" s="340" t="s">
        <v>5576</v>
      </c>
      <c r="L2359" s="348" t="s">
        <v>181</v>
      </c>
      <c r="M2359" s="340"/>
      <c r="N2359" s="340"/>
      <c r="O2359" s="340"/>
    </row>
    <row r="2360" spans="2:15" x14ac:dyDescent="0.25">
      <c r="B2360" s="340">
        <v>65663</v>
      </c>
      <c r="C2360" s="340" t="s">
        <v>5577</v>
      </c>
      <c r="D2360" s="340" t="s">
        <v>1590</v>
      </c>
      <c r="E2360" s="349" t="str">
        <f>HYPERLINK(Table20[[#This Row],[Map Link]],Table20[[#This Row],[Map Text]])</f>
        <v>Open Map</v>
      </c>
      <c r="F2360" s="340" t="s">
        <v>367</v>
      </c>
      <c r="G2360" s="340" t="s">
        <v>169</v>
      </c>
      <c r="H2360" s="340">
        <v>50.249822000000002</v>
      </c>
      <c r="I2360" s="340">
        <v>-121.484601</v>
      </c>
      <c r="J2360" s="340" t="s">
        <v>1591</v>
      </c>
      <c r="K2360" s="340" t="s">
        <v>5578</v>
      </c>
      <c r="L2360" s="348" t="s">
        <v>181</v>
      </c>
      <c r="M2360" s="340"/>
      <c r="N2360" s="340"/>
      <c r="O2360" s="340"/>
    </row>
    <row r="2361" spans="2:15" x14ac:dyDescent="0.25">
      <c r="B2361" s="340">
        <v>64966</v>
      </c>
      <c r="C2361" s="340" t="s">
        <v>5579</v>
      </c>
      <c r="D2361" s="340" t="s">
        <v>1590</v>
      </c>
      <c r="E2361" s="349" t="str">
        <f>HYPERLINK(Table20[[#This Row],[Map Link]],Table20[[#This Row],[Map Text]])</f>
        <v>Open Map</v>
      </c>
      <c r="F2361" s="340" t="s">
        <v>306</v>
      </c>
      <c r="G2361" s="340" t="s">
        <v>213</v>
      </c>
      <c r="H2361" s="340">
        <v>50.683154000000002</v>
      </c>
      <c r="I2361" s="340">
        <v>-121.801289</v>
      </c>
      <c r="J2361" s="340" t="s">
        <v>1591</v>
      </c>
      <c r="K2361" s="340" t="s">
        <v>5580</v>
      </c>
      <c r="L2361" s="348" t="s">
        <v>181</v>
      </c>
      <c r="M2361" s="340"/>
      <c r="N2361" s="340"/>
      <c r="O2361" s="340"/>
    </row>
    <row r="2362" spans="2:15" x14ac:dyDescent="0.25">
      <c r="B2362" s="340">
        <v>65770</v>
      </c>
      <c r="C2362" s="340" t="s">
        <v>5581</v>
      </c>
      <c r="D2362" s="340" t="s">
        <v>1590</v>
      </c>
      <c r="E2362" s="349" t="str">
        <f>HYPERLINK(Table20[[#This Row],[Map Link]],Table20[[#This Row],[Map Text]])</f>
        <v>Open Map</v>
      </c>
      <c r="F2362" s="340" t="s">
        <v>306</v>
      </c>
      <c r="G2362" s="340" t="s">
        <v>213</v>
      </c>
      <c r="H2362" s="340">
        <v>50.599820000000001</v>
      </c>
      <c r="I2362" s="340">
        <v>-121.85128899999999</v>
      </c>
      <c r="J2362" s="340" t="s">
        <v>1591</v>
      </c>
      <c r="K2362" s="340" t="s">
        <v>5582</v>
      </c>
      <c r="L2362" s="348" t="s">
        <v>181</v>
      </c>
      <c r="M2362" s="340"/>
      <c r="N2362" s="340"/>
      <c r="O2362" s="340"/>
    </row>
    <row r="2363" spans="2:15" x14ac:dyDescent="0.25">
      <c r="B2363" s="340">
        <v>65746</v>
      </c>
      <c r="C2363" s="340" t="s">
        <v>5583</v>
      </c>
      <c r="D2363" s="340" t="s">
        <v>1590</v>
      </c>
      <c r="E2363" s="349" t="str">
        <f>HYPERLINK(Table20[[#This Row],[Map Link]],Table20[[#This Row],[Map Text]])</f>
        <v>Open Map</v>
      </c>
      <c r="F2363" s="340" t="s">
        <v>367</v>
      </c>
      <c r="G2363" s="340" t="s">
        <v>169</v>
      </c>
      <c r="H2363" s="340">
        <v>50.316490000000002</v>
      </c>
      <c r="I2363" s="340">
        <v>-121.40126600000001</v>
      </c>
      <c r="J2363" s="340" t="s">
        <v>1591</v>
      </c>
      <c r="K2363" s="340" t="s">
        <v>5584</v>
      </c>
      <c r="L2363" s="348" t="s">
        <v>181</v>
      </c>
      <c r="M2363" s="340"/>
      <c r="N2363" s="340"/>
      <c r="O2363" s="340"/>
    </row>
    <row r="2364" spans="2:15" x14ac:dyDescent="0.25">
      <c r="B2364" s="340">
        <v>17180</v>
      </c>
      <c r="C2364" s="340" t="s">
        <v>472</v>
      </c>
      <c r="D2364" s="340" t="s">
        <v>1036</v>
      </c>
      <c r="E2364" s="349" t="str">
        <f>HYPERLINK(Table20[[#This Row],[Map Link]],Table20[[#This Row],[Map Text]])</f>
        <v>Open Map</v>
      </c>
      <c r="F2364" s="340" t="s">
        <v>367</v>
      </c>
      <c r="G2364" s="340" t="s">
        <v>169</v>
      </c>
      <c r="H2364" s="340">
        <v>50.749831999999998</v>
      </c>
      <c r="I2364" s="340">
        <v>-120.834593</v>
      </c>
      <c r="J2364" s="340" t="s">
        <v>1591</v>
      </c>
      <c r="K2364" s="340" t="s">
        <v>5585</v>
      </c>
      <c r="L2364" s="348" t="s">
        <v>103</v>
      </c>
      <c r="M2364" s="340"/>
      <c r="N2364" s="340"/>
      <c r="O2364" s="340"/>
    </row>
    <row r="2365" spans="2:15" x14ac:dyDescent="0.25">
      <c r="B2365" s="340">
        <v>65534</v>
      </c>
      <c r="C2365" s="340" t="s">
        <v>5586</v>
      </c>
      <c r="D2365" s="340" t="s">
        <v>1590</v>
      </c>
      <c r="E2365" s="349" t="str">
        <f>HYPERLINK(Table20[[#This Row],[Map Link]],Table20[[#This Row],[Map Text]])</f>
        <v>Open Map</v>
      </c>
      <c r="F2365" s="340" t="s">
        <v>367</v>
      </c>
      <c r="G2365" s="340" t="s">
        <v>169</v>
      </c>
      <c r="H2365" s="340">
        <v>50.416491000000001</v>
      </c>
      <c r="I2365" s="340">
        <v>-121.35126700000001</v>
      </c>
      <c r="J2365" s="340" t="s">
        <v>1591</v>
      </c>
      <c r="K2365" s="340" t="s">
        <v>5587</v>
      </c>
      <c r="L2365" s="348" t="s">
        <v>181</v>
      </c>
      <c r="M2365" s="340"/>
      <c r="N2365" s="340"/>
      <c r="O2365" s="340"/>
    </row>
    <row r="2366" spans="2:15" x14ac:dyDescent="0.25">
      <c r="B2366" s="340">
        <v>65735</v>
      </c>
      <c r="C2366" s="340" t="s">
        <v>5588</v>
      </c>
      <c r="D2366" s="340" t="s">
        <v>1590</v>
      </c>
      <c r="E2366" s="349" t="str">
        <f>HYPERLINK(Table20[[#This Row],[Map Link]],Table20[[#This Row],[Map Text]])</f>
        <v>Open Map</v>
      </c>
      <c r="F2366" s="340" t="s">
        <v>367</v>
      </c>
      <c r="G2366" s="340" t="s">
        <v>169</v>
      </c>
      <c r="H2366" s="340">
        <v>50.49982</v>
      </c>
      <c r="I2366" s="340">
        <v>-121.73461500000001</v>
      </c>
      <c r="J2366" s="340" t="s">
        <v>1591</v>
      </c>
      <c r="K2366" s="340" t="s">
        <v>5589</v>
      </c>
      <c r="L2366" s="348" t="s">
        <v>181</v>
      </c>
      <c r="M2366" s="340"/>
      <c r="N2366" s="340"/>
      <c r="O2366" s="340"/>
    </row>
    <row r="2367" spans="2:15" x14ac:dyDescent="0.25">
      <c r="B2367" s="340">
        <v>64621</v>
      </c>
      <c r="C2367" s="340" t="s">
        <v>5590</v>
      </c>
      <c r="D2367" s="340" t="s">
        <v>1590</v>
      </c>
      <c r="E2367" s="349" t="str">
        <f>HYPERLINK(Table20[[#This Row],[Map Link]],Table20[[#This Row],[Map Text]])</f>
        <v>Open Map</v>
      </c>
      <c r="F2367" s="340" t="s">
        <v>306</v>
      </c>
      <c r="G2367" s="340" t="s">
        <v>213</v>
      </c>
      <c r="H2367" s="340">
        <v>49.749800999999998</v>
      </c>
      <c r="I2367" s="340">
        <v>-123.13464</v>
      </c>
      <c r="J2367" s="340" t="s">
        <v>1591</v>
      </c>
      <c r="K2367" s="340" t="s">
        <v>5591</v>
      </c>
      <c r="L2367" s="348" t="s">
        <v>181</v>
      </c>
      <c r="M2367" s="340"/>
      <c r="N2367" s="340"/>
      <c r="O2367" s="340"/>
    </row>
    <row r="2368" spans="2:15" x14ac:dyDescent="0.25">
      <c r="B2368" s="340">
        <v>64407</v>
      </c>
      <c r="C2368" s="340" t="s">
        <v>5592</v>
      </c>
      <c r="D2368" s="340" t="s">
        <v>1590</v>
      </c>
      <c r="E2368" s="349" t="str">
        <f>HYPERLINK(Table20[[#This Row],[Map Link]],Table20[[#This Row],[Map Text]])</f>
        <v>Open Map</v>
      </c>
      <c r="F2368" s="340" t="s">
        <v>306</v>
      </c>
      <c r="G2368" s="340" t="s">
        <v>213</v>
      </c>
      <c r="H2368" s="340">
        <v>50.666485000000002</v>
      </c>
      <c r="I2368" s="340">
        <v>-121.984628</v>
      </c>
      <c r="J2368" s="340" t="s">
        <v>1591</v>
      </c>
      <c r="K2368" s="340" t="s">
        <v>5593</v>
      </c>
      <c r="L2368" s="348" t="s">
        <v>181</v>
      </c>
      <c r="M2368" s="340"/>
      <c r="N2368" s="340"/>
      <c r="O2368" s="340"/>
    </row>
    <row r="2369" spans="2:15" x14ac:dyDescent="0.25">
      <c r="B2369" s="340">
        <v>64563</v>
      </c>
      <c r="C2369" s="340" t="s">
        <v>5594</v>
      </c>
      <c r="D2369" s="340" t="s">
        <v>1590</v>
      </c>
      <c r="E2369" s="349" t="str">
        <f>HYPERLINK(Table20[[#This Row],[Map Link]],Table20[[#This Row],[Map Text]])</f>
        <v>Open Map</v>
      </c>
      <c r="F2369" s="340" t="s">
        <v>306</v>
      </c>
      <c r="G2369" s="340" t="s">
        <v>213</v>
      </c>
      <c r="H2369" s="340">
        <v>50.716481999999999</v>
      </c>
      <c r="I2369" s="340">
        <v>-122.301306</v>
      </c>
      <c r="J2369" s="340" t="s">
        <v>1591</v>
      </c>
      <c r="K2369" s="340" t="s">
        <v>5595</v>
      </c>
      <c r="L2369" s="348" t="s">
        <v>181</v>
      </c>
      <c r="M2369" s="340"/>
      <c r="N2369" s="340"/>
      <c r="O2369" s="340"/>
    </row>
    <row r="2370" spans="2:15" x14ac:dyDescent="0.25">
      <c r="B2370" s="340">
        <v>18907</v>
      </c>
      <c r="C2370" s="340" t="s">
        <v>373</v>
      </c>
      <c r="D2370" s="340" t="s">
        <v>1036</v>
      </c>
      <c r="E2370" s="349" t="str">
        <f>HYPERLINK(Table20[[#This Row],[Map Link]],Table20[[#This Row],[Map Text]])</f>
        <v>Open Map</v>
      </c>
      <c r="F2370" s="340" t="s">
        <v>306</v>
      </c>
      <c r="G2370" s="340" t="s">
        <v>213</v>
      </c>
      <c r="H2370" s="340">
        <v>50.706944</v>
      </c>
      <c r="I2370" s="340">
        <v>-122.288889</v>
      </c>
      <c r="J2370" s="340" t="s">
        <v>1591</v>
      </c>
      <c r="K2370" s="340" t="s">
        <v>5596</v>
      </c>
      <c r="L2370" s="348" t="s">
        <v>103</v>
      </c>
      <c r="M2370" s="340"/>
      <c r="N2370" s="340"/>
      <c r="O2370" s="340"/>
    </row>
    <row r="2371" spans="2:15" x14ac:dyDescent="0.25">
      <c r="B2371" s="340">
        <v>65656</v>
      </c>
      <c r="C2371" s="340" t="s">
        <v>5597</v>
      </c>
      <c r="D2371" s="340" t="s">
        <v>1590</v>
      </c>
      <c r="E2371" s="349" t="str">
        <f>HYPERLINK(Table20[[#This Row],[Map Link]],Table20[[#This Row],[Map Text]])</f>
        <v>Open Map</v>
      </c>
      <c r="F2371" s="340" t="s">
        <v>367</v>
      </c>
      <c r="G2371" s="340" t="s">
        <v>169</v>
      </c>
      <c r="H2371" s="340">
        <v>50.283158</v>
      </c>
      <c r="I2371" s="340">
        <v>-121.20125899999999</v>
      </c>
      <c r="J2371" s="340" t="s">
        <v>1591</v>
      </c>
      <c r="K2371" s="340" t="s">
        <v>5598</v>
      </c>
      <c r="L2371" s="348" t="s">
        <v>181</v>
      </c>
      <c r="M2371" s="340"/>
      <c r="N2371" s="340"/>
      <c r="O2371" s="340"/>
    </row>
    <row r="2372" spans="2:15" x14ac:dyDescent="0.25">
      <c r="B2372" s="340">
        <v>15339</v>
      </c>
      <c r="C2372" s="340" t="s">
        <v>5599</v>
      </c>
      <c r="D2372" s="340" t="s">
        <v>1036</v>
      </c>
      <c r="E2372" s="349" t="str">
        <f>HYPERLINK(Table20[[#This Row],[Map Link]],Table20[[#This Row],[Map Text]])</f>
        <v>Open Map</v>
      </c>
      <c r="F2372" s="340" t="s">
        <v>306</v>
      </c>
      <c r="G2372" s="340" t="s">
        <v>213</v>
      </c>
      <c r="H2372" s="340">
        <v>50.727221999999998</v>
      </c>
      <c r="I2372" s="340">
        <v>-122.216944</v>
      </c>
      <c r="J2372" s="340" t="s">
        <v>1591</v>
      </c>
      <c r="K2372" s="340" t="s">
        <v>5600</v>
      </c>
      <c r="L2372" s="348" t="s">
        <v>103</v>
      </c>
      <c r="M2372" s="340"/>
      <c r="N2372" s="340"/>
      <c r="O2372" s="340"/>
    </row>
    <row r="2373" spans="2:15" x14ac:dyDescent="0.25">
      <c r="B2373" s="340">
        <v>65619</v>
      </c>
      <c r="C2373" s="340" t="s">
        <v>5601</v>
      </c>
      <c r="D2373" s="340" t="s">
        <v>1590</v>
      </c>
      <c r="E2373" s="349" t="str">
        <f>HYPERLINK(Table20[[#This Row],[Map Link]],Table20[[#This Row],[Map Text]])</f>
        <v>Open Map</v>
      </c>
      <c r="F2373" s="340" t="s">
        <v>367</v>
      </c>
      <c r="G2373" s="340" t="s">
        <v>169</v>
      </c>
      <c r="H2373" s="340">
        <v>50.416491000000001</v>
      </c>
      <c r="I2373" s="340">
        <v>-121.367935</v>
      </c>
      <c r="J2373" s="340" t="s">
        <v>1591</v>
      </c>
      <c r="K2373" s="340" t="s">
        <v>5602</v>
      </c>
      <c r="L2373" s="348" t="s">
        <v>181</v>
      </c>
      <c r="M2373" s="340"/>
      <c r="N2373" s="340"/>
      <c r="O2373" s="340"/>
    </row>
    <row r="2374" spans="2:15" x14ac:dyDescent="0.25">
      <c r="B2374" s="340">
        <v>65546</v>
      </c>
      <c r="C2374" s="340" t="s">
        <v>5603</v>
      </c>
      <c r="D2374" s="340" t="s">
        <v>1590</v>
      </c>
      <c r="E2374" s="349" t="str">
        <f>HYPERLINK(Table20[[#This Row],[Map Link]],Table20[[#This Row],[Map Text]])</f>
        <v>Open Map</v>
      </c>
      <c r="F2374" s="340" t="s">
        <v>367</v>
      </c>
      <c r="G2374" s="340" t="s">
        <v>169</v>
      </c>
      <c r="H2374" s="340">
        <v>50.416491000000001</v>
      </c>
      <c r="I2374" s="340">
        <v>-121.35126700000001</v>
      </c>
      <c r="J2374" s="340" t="s">
        <v>1591</v>
      </c>
      <c r="K2374" s="340" t="s">
        <v>5604</v>
      </c>
      <c r="L2374" s="348" t="s">
        <v>181</v>
      </c>
      <c r="M2374" s="340"/>
      <c r="N2374" s="340"/>
      <c r="O2374" s="340"/>
    </row>
    <row r="2375" spans="2:15" x14ac:dyDescent="0.25">
      <c r="B2375" s="340">
        <v>65751</v>
      </c>
      <c r="C2375" s="340" t="s">
        <v>5605</v>
      </c>
      <c r="D2375" s="340" t="s">
        <v>1590</v>
      </c>
      <c r="E2375" s="349" t="str">
        <f>HYPERLINK(Table20[[#This Row],[Map Link]],Table20[[#This Row],[Map Text]])</f>
        <v>Open Map</v>
      </c>
      <c r="F2375" s="340" t="s">
        <v>367</v>
      </c>
      <c r="G2375" s="340" t="s">
        <v>169</v>
      </c>
      <c r="H2375" s="340">
        <v>50.266489</v>
      </c>
      <c r="I2375" s="340">
        <v>-121.43459900000001</v>
      </c>
      <c r="J2375" s="340" t="s">
        <v>1591</v>
      </c>
      <c r="K2375" s="340" t="s">
        <v>5606</v>
      </c>
      <c r="L2375" s="348" t="s">
        <v>181</v>
      </c>
      <c r="M2375" s="340"/>
      <c r="N2375" s="340"/>
      <c r="O2375" s="340"/>
    </row>
    <row r="2376" spans="2:15" x14ac:dyDescent="0.25">
      <c r="B2376" s="340">
        <v>65531</v>
      </c>
      <c r="C2376" s="340" t="s">
        <v>5607</v>
      </c>
      <c r="D2376" s="340" t="s">
        <v>1590</v>
      </c>
      <c r="E2376" s="349" t="str">
        <f>HYPERLINK(Table20[[#This Row],[Map Link]],Table20[[#This Row],[Map Text]])</f>
        <v>Open Map</v>
      </c>
      <c r="F2376" s="340" t="s">
        <v>367</v>
      </c>
      <c r="G2376" s="340" t="s">
        <v>169</v>
      </c>
      <c r="H2376" s="340">
        <v>50.543610999999999</v>
      </c>
      <c r="I2376" s="340">
        <v>-121.281944</v>
      </c>
      <c r="J2376" s="340" t="s">
        <v>1591</v>
      </c>
      <c r="K2376" s="340" t="s">
        <v>5608</v>
      </c>
      <c r="L2376" s="348" t="s">
        <v>181</v>
      </c>
      <c r="M2376" s="340"/>
      <c r="N2376" s="340"/>
      <c r="O2376" s="340"/>
    </row>
    <row r="2377" spans="2:15" x14ac:dyDescent="0.25">
      <c r="B2377" s="340">
        <v>65662</v>
      </c>
      <c r="C2377" s="340" t="s">
        <v>5609</v>
      </c>
      <c r="D2377" s="340" t="s">
        <v>1590</v>
      </c>
      <c r="E2377" s="349" t="str">
        <f>HYPERLINK(Table20[[#This Row],[Map Link]],Table20[[#This Row],[Map Text]])</f>
        <v>Open Map</v>
      </c>
      <c r="F2377" s="340" t="s">
        <v>367</v>
      </c>
      <c r="G2377" s="340" t="s">
        <v>169</v>
      </c>
      <c r="H2377" s="340">
        <v>50.266489</v>
      </c>
      <c r="I2377" s="340">
        <v>-121.467934</v>
      </c>
      <c r="J2377" s="340" t="s">
        <v>1591</v>
      </c>
      <c r="K2377" s="340" t="s">
        <v>5610</v>
      </c>
      <c r="L2377" s="348" t="s">
        <v>181</v>
      </c>
      <c r="M2377" s="340"/>
      <c r="N2377" s="340"/>
      <c r="O2377" s="340"/>
    </row>
    <row r="2378" spans="2:15" x14ac:dyDescent="0.25">
      <c r="B2378" s="340">
        <v>64565</v>
      </c>
      <c r="C2378" s="340" t="s">
        <v>5611</v>
      </c>
      <c r="D2378" s="340" t="s">
        <v>1590</v>
      </c>
      <c r="E2378" s="349" t="str">
        <f>HYPERLINK(Table20[[#This Row],[Map Link]],Table20[[#This Row],[Map Text]])</f>
        <v>Open Map</v>
      </c>
      <c r="F2378" s="340" t="s">
        <v>306</v>
      </c>
      <c r="G2378" s="340" t="s">
        <v>213</v>
      </c>
      <c r="H2378" s="340">
        <v>50.699817000000003</v>
      </c>
      <c r="I2378" s="340">
        <v>-122.101299</v>
      </c>
      <c r="J2378" s="340" t="s">
        <v>1591</v>
      </c>
      <c r="K2378" s="340" t="s">
        <v>5612</v>
      </c>
      <c r="L2378" s="348" t="s">
        <v>181</v>
      </c>
      <c r="M2378" s="340"/>
      <c r="N2378" s="340"/>
      <c r="O2378" s="340"/>
    </row>
    <row r="2379" spans="2:15" x14ac:dyDescent="0.25">
      <c r="B2379" s="340">
        <v>65698</v>
      </c>
      <c r="C2379" s="340" t="s">
        <v>5613</v>
      </c>
      <c r="D2379" s="340" t="s">
        <v>1590</v>
      </c>
      <c r="E2379" s="349" t="str">
        <f>HYPERLINK(Table20[[#This Row],[Map Link]],Table20[[#This Row],[Map Text]])</f>
        <v>Open Map</v>
      </c>
      <c r="F2379" s="340" t="s">
        <v>367</v>
      </c>
      <c r="G2379" s="340" t="s">
        <v>169</v>
      </c>
      <c r="H2379" s="340">
        <v>50.133153</v>
      </c>
      <c r="I2379" s="340">
        <v>-121.567933</v>
      </c>
      <c r="J2379" s="340" t="s">
        <v>1591</v>
      </c>
      <c r="K2379" s="340" t="s">
        <v>5614</v>
      </c>
      <c r="L2379" s="348" t="s">
        <v>181</v>
      </c>
      <c r="M2379" s="340"/>
      <c r="N2379" s="340"/>
      <c r="O2379" s="340"/>
    </row>
    <row r="2380" spans="2:15" x14ac:dyDescent="0.25">
      <c r="B2380" s="340">
        <v>65691</v>
      </c>
      <c r="C2380" s="340" t="s">
        <v>5615</v>
      </c>
      <c r="D2380" s="340" t="s">
        <v>1590</v>
      </c>
      <c r="E2380" s="349" t="str">
        <f>HYPERLINK(Table20[[#This Row],[Map Link]],Table20[[#This Row],[Map Text]])</f>
        <v>Open Map</v>
      </c>
      <c r="F2380" s="340" t="s">
        <v>367</v>
      </c>
      <c r="G2380" s="340" t="s">
        <v>169</v>
      </c>
      <c r="H2380" s="340">
        <v>50.148611000000002</v>
      </c>
      <c r="I2380" s="340">
        <v>-121.57083299999999</v>
      </c>
      <c r="J2380" s="340" t="s">
        <v>1591</v>
      </c>
      <c r="K2380" s="340" t="s">
        <v>5616</v>
      </c>
      <c r="L2380" s="348" t="s">
        <v>181</v>
      </c>
      <c r="M2380" s="340"/>
      <c r="N2380" s="340"/>
      <c r="O2380" s="340"/>
    </row>
    <row r="2381" spans="2:15" x14ac:dyDescent="0.25">
      <c r="B2381" s="340">
        <v>65694</v>
      </c>
      <c r="C2381" s="340" t="s">
        <v>5617</v>
      </c>
      <c r="D2381" s="340" t="s">
        <v>1590</v>
      </c>
      <c r="E2381" s="349" t="str">
        <f>HYPERLINK(Table20[[#This Row],[Map Link]],Table20[[#This Row],[Map Text]])</f>
        <v>Open Map</v>
      </c>
      <c r="F2381" s="340" t="s">
        <v>367</v>
      </c>
      <c r="G2381" s="340" t="s">
        <v>169</v>
      </c>
      <c r="H2381" s="340">
        <v>50.149819999999998</v>
      </c>
      <c r="I2381" s="340">
        <v>-121.58460100000001</v>
      </c>
      <c r="J2381" s="340" t="s">
        <v>1591</v>
      </c>
      <c r="K2381" s="340" t="s">
        <v>5618</v>
      </c>
      <c r="L2381" s="348" t="s">
        <v>181</v>
      </c>
      <c r="M2381" s="340"/>
      <c r="N2381" s="340"/>
      <c r="O2381" s="340"/>
    </row>
    <row r="2382" spans="2:15" x14ac:dyDescent="0.25">
      <c r="B2382" s="340">
        <v>65705</v>
      </c>
      <c r="C2382" s="340" t="s">
        <v>5619</v>
      </c>
      <c r="D2382" s="340" t="s">
        <v>1590</v>
      </c>
      <c r="E2382" s="349" t="str">
        <f>HYPERLINK(Table20[[#This Row],[Map Link]],Table20[[#This Row],[Map Text]])</f>
        <v>Open Map</v>
      </c>
      <c r="F2382" s="340" t="s">
        <v>367</v>
      </c>
      <c r="G2382" s="340" t="s">
        <v>169</v>
      </c>
      <c r="H2382" s="340">
        <v>50.133153</v>
      </c>
      <c r="I2382" s="340">
        <v>-121.567933</v>
      </c>
      <c r="J2382" s="340" t="s">
        <v>1591</v>
      </c>
      <c r="K2382" s="340" t="s">
        <v>5620</v>
      </c>
      <c r="L2382" s="348" t="s">
        <v>181</v>
      </c>
      <c r="M2382" s="340"/>
      <c r="N2382" s="340"/>
      <c r="O2382" s="340"/>
    </row>
    <row r="2383" spans="2:15" x14ac:dyDescent="0.25">
      <c r="B2383" s="340">
        <v>65665</v>
      </c>
      <c r="C2383" s="340" t="s">
        <v>5621</v>
      </c>
      <c r="D2383" s="340" t="s">
        <v>1590</v>
      </c>
      <c r="E2383" s="349" t="str">
        <f>HYPERLINK(Table20[[#This Row],[Map Link]],Table20[[#This Row],[Map Text]])</f>
        <v>Open Map</v>
      </c>
      <c r="F2383" s="340" t="s">
        <v>367</v>
      </c>
      <c r="G2383" s="340" t="s">
        <v>169</v>
      </c>
      <c r="H2383" s="340">
        <v>50.349825000000003</v>
      </c>
      <c r="I2383" s="340">
        <v>-121.26793000000001</v>
      </c>
      <c r="J2383" s="340" t="s">
        <v>1591</v>
      </c>
      <c r="K2383" s="340" t="s">
        <v>5622</v>
      </c>
      <c r="L2383" s="348" t="s">
        <v>181</v>
      </c>
      <c r="M2383" s="340"/>
      <c r="N2383" s="340"/>
      <c r="O2383" s="340"/>
    </row>
    <row r="2384" spans="2:15" x14ac:dyDescent="0.25">
      <c r="B2384" s="340">
        <v>65774</v>
      </c>
      <c r="C2384" s="340" t="s">
        <v>1003</v>
      </c>
      <c r="D2384" s="340" t="s">
        <v>1590</v>
      </c>
      <c r="E2384" s="349" t="str">
        <f>HYPERLINK(Table20[[#This Row],[Map Link]],Table20[[#This Row],[Map Text]])</f>
        <v>Open Map</v>
      </c>
      <c r="F2384" s="340" t="s">
        <v>367</v>
      </c>
      <c r="G2384" s="340" t="s">
        <v>169</v>
      </c>
      <c r="H2384" s="340">
        <v>50.805385999999999</v>
      </c>
      <c r="I2384" s="340">
        <v>-120.959598</v>
      </c>
      <c r="J2384" s="340" t="s">
        <v>1591</v>
      </c>
      <c r="K2384" s="340" t="s">
        <v>5623</v>
      </c>
      <c r="L2384" s="348" t="s">
        <v>181</v>
      </c>
      <c r="M2384" s="340"/>
      <c r="N2384" s="340"/>
      <c r="O2384" s="340"/>
    </row>
    <row r="2385" spans="2:15" x14ac:dyDescent="0.25">
      <c r="B2385" s="340">
        <v>65668</v>
      </c>
      <c r="C2385" s="340" t="s">
        <v>5624</v>
      </c>
      <c r="D2385" s="340" t="s">
        <v>1590</v>
      </c>
      <c r="E2385" s="349" t="str">
        <f>HYPERLINK(Table20[[#This Row],[Map Link]],Table20[[#This Row],[Map Text]])</f>
        <v>Open Map</v>
      </c>
      <c r="F2385" s="340" t="s">
        <v>367</v>
      </c>
      <c r="G2385" s="340" t="s">
        <v>169</v>
      </c>
      <c r="H2385" s="340">
        <v>50.299824000000001</v>
      </c>
      <c r="I2385" s="340">
        <v>-121.284595</v>
      </c>
      <c r="J2385" s="340" t="s">
        <v>1591</v>
      </c>
      <c r="K2385" s="340" t="s">
        <v>5625</v>
      </c>
      <c r="L2385" s="348" t="s">
        <v>181</v>
      </c>
      <c r="M2385" s="340"/>
      <c r="N2385" s="340"/>
      <c r="O2385" s="340"/>
    </row>
    <row r="2386" spans="2:15" x14ac:dyDescent="0.25">
      <c r="B2386" s="340">
        <v>65748</v>
      </c>
      <c r="C2386" s="340" t="s">
        <v>5626</v>
      </c>
      <c r="D2386" s="340" t="s">
        <v>1590</v>
      </c>
      <c r="E2386" s="349" t="str">
        <f>HYPERLINK(Table20[[#This Row],[Map Link]],Table20[[#This Row],[Map Text]])</f>
        <v>Open Map</v>
      </c>
      <c r="F2386" s="340" t="s">
        <v>367</v>
      </c>
      <c r="G2386" s="340" t="s">
        <v>169</v>
      </c>
      <c r="H2386" s="340">
        <v>50.299823000000004</v>
      </c>
      <c r="I2386" s="340">
        <v>-121.40126600000001</v>
      </c>
      <c r="J2386" s="340" t="s">
        <v>1591</v>
      </c>
      <c r="K2386" s="340" t="s">
        <v>5627</v>
      </c>
      <c r="L2386" s="348" t="s">
        <v>181</v>
      </c>
      <c r="M2386" s="340"/>
      <c r="N2386" s="340"/>
      <c r="O2386" s="340"/>
    </row>
    <row r="2387" spans="2:15" x14ac:dyDescent="0.25">
      <c r="B2387" s="340">
        <v>65620</v>
      </c>
      <c r="C2387" s="340" t="s">
        <v>5628</v>
      </c>
      <c r="D2387" s="340" t="s">
        <v>1590</v>
      </c>
      <c r="E2387" s="349" t="str">
        <f>HYPERLINK(Table20[[#This Row],[Map Link]],Table20[[#This Row],[Map Text]])</f>
        <v>Open Map</v>
      </c>
      <c r="F2387" s="340" t="s">
        <v>367</v>
      </c>
      <c r="G2387" s="340" t="s">
        <v>169</v>
      </c>
      <c r="H2387" s="340">
        <v>50.366489999999999</v>
      </c>
      <c r="I2387" s="340">
        <v>-121.401268</v>
      </c>
      <c r="J2387" s="340" t="s">
        <v>1591</v>
      </c>
      <c r="K2387" s="340" t="s">
        <v>5629</v>
      </c>
      <c r="L2387" s="348" t="s">
        <v>181</v>
      </c>
      <c r="M2387" s="340"/>
      <c r="N2387" s="340"/>
      <c r="O2387" s="340"/>
    </row>
    <row r="2388" spans="2:15" x14ac:dyDescent="0.25">
      <c r="B2388" s="340">
        <v>64597</v>
      </c>
      <c r="C2388" s="340" t="s">
        <v>5630</v>
      </c>
      <c r="D2388" s="340" t="s">
        <v>1590</v>
      </c>
      <c r="E2388" s="349" t="str">
        <f>HYPERLINK(Table20[[#This Row],[Map Link]],Table20[[#This Row],[Map Text]])</f>
        <v>Open Map</v>
      </c>
      <c r="F2388" s="340" t="s">
        <v>306</v>
      </c>
      <c r="G2388" s="340" t="s">
        <v>213</v>
      </c>
      <c r="H2388" s="340">
        <v>49.933132999999998</v>
      </c>
      <c r="I2388" s="340">
        <v>-123.301317</v>
      </c>
      <c r="J2388" s="340" t="s">
        <v>1591</v>
      </c>
      <c r="K2388" s="340" t="s">
        <v>5631</v>
      </c>
      <c r="L2388" s="348" t="s">
        <v>181</v>
      </c>
      <c r="M2388" s="340"/>
      <c r="N2388" s="340"/>
      <c r="O2388" s="340"/>
    </row>
    <row r="2389" spans="2:15" x14ac:dyDescent="0.25">
      <c r="B2389" s="340">
        <v>64594</v>
      </c>
      <c r="C2389" s="340" t="s">
        <v>5632</v>
      </c>
      <c r="D2389" s="340" t="s">
        <v>1590</v>
      </c>
      <c r="E2389" s="349" t="str">
        <f>HYPERLINK(Table20[[#This Row],[Map Link]],Table20[[#This Row],[Map Text]])</f>
        <v>Open Map</v>
      </c>
      <c r="F2389" s="340" t="s">
        <v>306</v>
      </c>
      <c r="G2389" s="340" t="s">
        <v>213</v>
      </c>
      <c r="H2389" s="340">
        <v>49.916466999999997</v>
      </c>
      <c r="I2389" s="340">
        <v>-123.284649</v>
      </c>
      <c r="J2389" s="340" t="s">
        <v>1591</v>
      </c>
      <c r="K2389" s="340" t="s">
        <v>5633</v>
      </c>
      <c r="L2389" s="348" t="s">
        <v>181</v>
      </c>
      <c r="M2389" s="340"/>
      <c r="N2389" s="340"/>
      <c r="O2389" s="340"/>
    </row>
    <row r="2390" spans="2:15" x14ac:dyDescent="0.25">
      <c r="B2390" s="340">
        <v>65128</v>
      </c>
      <c r="C2390" s="340" t="s">
        <v>5634</v>
      </c>
      <c r="D2390" s="340" t="s">
        <v>1590</v>
      </c>
      <c r="E2390" s="349" t="str">
        <f>HYPERLINK(Table20[[#This Row],[Map Link]],Table20[[#This Row],[Map Text]])</f>
        <v>Open Map</v>
      </c>
      <c r="F2390" s="340" t="s">
        <v>367</v>
      </c>
      <c r="G2390" s="340" t="s">
        <v>169</v>
      </c>
      <c r="H2390" s="340">
        <v>50.175277999999999</v>
      </c>
      <c r="I2390" s="340">
        <v>-121.565556</v>
      </c>
      <c r="J2390" s="340" t="s">
        <v>1591</v>
      </c>
      <c r="K2390" s="340" t="s">
        <v>5635</v>
      </c>
      <c r="L2390" s="348" t="s">
        <v>181</v>
      </c>
      <c r="M2390" s="340"/>
      <c r="N2390" s="340"/>
      <c r="O2390" s="340"/>
    </row>
    <row r="2391" spans="2:15" x14ac:dyDescent="0.25">
      <c r="B2391" s="340">
        <v>65083</v>
      </c>
      <c r="C2391" s="340" t="s">
        <v>5636</v>
      </c>
      <c r="D2391" s="340" t="s">
        <v>1590</v>
      </c>
      <c r="E2391" s="349" t="str">
        <f>HYPERLINK(Table20[[#This Row],[Map Link]],Table20[[#This Row],[Map Text]])</f>
        <v>Open Map</v>
      </c>
      <c r="F2391" s="340" t="s">
        <v>367</v>
      </c>
      <c r="G2391" s="340" t="s">
        <v>169</v>
      </c>
      <c r="H2391" s="340">
        <v>50.199820000000003</v>
      </c>
      <c r="I2391" s="340">
        <v>-121.584602</v>
      </c>
      <c r="J2391" s="340" t="s">
        <v>1591</v>
      </c>
      <c r="K2391" s="340" t="s">
        <v>5637</v>
      </c>
      <c r="L2391" s="348" t="s">
        <v>181</v>
      </c>
      <c r="M2391" s="340"/>
      <c r="N2391" s="340"/>
      <c r="O2391" s="340"/>
    </row>
    <row r="2392" spans="2:15" x14ac:dyDescent="0.25">
      <c r="B2392" s="340">
        <v>65082</v>
      </c>
      <c r="C2392" s="340" t="s">
        <v>5638</v>
      </c>
      <c r="D2392" s="340" t="s">
        <v>1590</v>
      </c>
      <c r="E2392" s="349" t="str">
        <f>HYPERLINK(Table20[[#This Row],[Map Link]],Table20[[#This Row],[Map Text]])</f>
        <v>Open Map</v>
      </c>
      <c r="F2392" s="340" t="s">
        <v>367</v>
      </c>
      <c r="G2392" s="340" t="s">
        <v>169</v>
      </c>
      <c r="H2392" s="340">
        <v>50.199820000000003</v>
      </c>
      <c r="I2392" s="340">
        <v>-121.584602</v>
      </c>
      <c r="J2392" s="340" t="s">
        <v>1591</v>
      </c>
      <c r="K2392" s="340" t="s">
        <v>5639</v>
      </c>
      <c r="L2392" s="348" t="s">
        <v>181</v>
      </c>
      <c r="M2392" s="340"/>
      <c r="N2392" s="340"/>
      <c r="O2392" s="340"/>
    </row>
    <row r="2393" spans="2:15" x14ac:dyDescent="0.25">
      <c r="B2393" s="340">
        <v>65088</v>
      </c>
      <c r="C2393" s="340" t="s">
        <v>5640</v>
      </c>
      <c r="D2393" s="340" t="s">
        <v>1590</v>
      </c>
      <c r="E2393" s="349" t="str">
        <f>HYPERLINK(Table20[[#This Row],[Map Link]],Table20[[#This Row],[Map Text]])</f>
        <v>Open Map</v>
      </c>
      <c r="F2393" s="340" t="s">
        <v>367</v>
      </c>
      <c r="G2393" s="340" t="s">
        <v>169</v>
      </c>
      <c r="H2393" s="340">
        <v>50.166486999999996</v>
      </c>
      <c r="I2393" s="340">
        <v>-121.584602</v>
      </c>
      <c r="J2393" s="340" t="s">
        <v>1591</v>
      </c>
      <c r="K2393" s="340" t="s">
        <v>5641</v>
      </c>
      <c r="L2393" s="348" t="s">
        <v>181</v>
      </c>
      <c r="M2393" s="340"/>
      <c r="N2393" s="340"/>
      <c r="O2393" s="340"/>
    </row>
    <row r="2394" spans="2:15" x14ac:dyDescent="0.25">
      <c r="B2394" s="340">
        <v>65087</v>
      </c>
      <c r="C2394" s="340" t="s">
        <v>5642</v>
      </c>
      <c r="D2394" s="340" t="s">
        <v>1590</v>
      </c>
      <c r="E2394" s="349" t="str">
        <f>HYPERLINK(Table20[[#This Row],[Map Link]],Table20[[#This Row],[Map Text]])</f>
        <v>Open Map</v>
      </c>
      <c r="F2394" s="340" t="s">
        <v>367</v>
      </c>
      <c r="G2394" s="340" t="s">
        <v>169</v>
      </c>
      <c r="H2394" s="340">
        <v>50.166486999999996</v>
      </c>
      <c r="I2394" s="340">
        <v>-121.584602</v>
      </c>
      <c r="J2394" s="340" t="s">
        <v>1591</v>
      </c>
      <c r="K2394" s="340" t="s">
        <v>5643</v>
      </c>
      <c r="L2394" s="348" t="s">
        <v>181</v>
      </c>
      <c r="M2394" s="340"/>
      <c r="N2394" s="340"/>
      <c r="O2394" s="340"/>
    </row>
    <row r="2395" spans="2:15" x14ac:dyDescent="0.25">
      <c r="B2395" s="340">
        <v>65086</v>
      </c>
      <c r="C2395" s="340" t="s">
        <v>5644</v>
      </c>
      <c r="D2395" s="340" t="s">
        <v>1590</v>
      </c>
      <c r="E2395" s="349" t="str">
        <f>HYPERLINK(Table20[[#This Row],[Map Link]],Table20[[#This Row],[Map Text]])</f>
        <v>Open Map</v>
      </c>
      <c r="F2395" s="340" t="s">
        <v>367</v>
      </c>
      <c r="G2395" s="340" t="s">
        <v>169</v>
      </c>
      <c r="H2395" s="340">
        <v>50.166486999999996</v>
      </c>
      <c r="I2395" s="340">
        <v>-121.56793399999999</v>
      </c>
      <c r="J2395" s="340" t="s">
        <v>1591</v>
      </c>
      <c r="K2395" s="340" t="s">
        <v>5645</v>
      </c>
      <c r="L2395" s="348" t="s">
        <v>181</v>
      </c>
      <c r="M2395" s="340"/>
      <c r="N2395" s="340"/>
      <c r="O2395" s="340"/>
    </row>
    <row r="2396" spans="2:15" x14ac:dyDescent="0.25">
      <c r="B2396" s="340">
        <v>65763</v>
      </c>
      <c r="C2396" s="340" t="s">
        <v>5646</v>
      </c>
      <c r="D2396" s="340" t="s">
        <v>1590</v>
      </c>
      <c r="E2396" s="349" t="str">
        <f>HYPERLINK(Table20[[#This Row],[Map Link]],Table20[[#This Row],[Map Text]])</f>
        <v>Open Map</v>
      </c>
      <c r="F2396" s="340" t="s">
        <v>367</v>
      </c>
      <c r="G2396" s="340" t="s">
        <v>169</v>
      </c>
      <c r="H2396" s="340">
        <v>50.199820000000003</v>
      </c>
      <c r="I2396" s="340">
        <v>-121.584602</v>
      </c>
      <c r="J2396" s="340" t="s">
        <v>1591</v>
      </c>
      <c r="K2396" s="340" t="s">
        <v>5647</v>
      </c>
      <c r="L2396" s="348" t="s">
        <v>181</v>
      </c>
      <c r="M2396" s="340"/>
      <c r="N2396" s="340"/>
      <c r="O2396" s="340"/>
    </row>
    <row r="2397" spans="2:15" x14ac:dyDescent="0.25">
      <c r="B2397" s="340">
        <v>65750</v>
      </c>
      <c r="C2397" s="340" t="s">
        <v>5648</v>
      </c>
      <c r="D2397" s="340" t="s">
        <v>1590</v>
      </c>
      <c r="E2397" s="349" t="str">
        <f>HYPERLINK(Table20[[#This Row],[Map Link]],Table20[[#This Row],[Map Text]])</f>
        <v>Open Map</v>
      </c>
      <c r="F2397" s="340" t="s">
        <v>367</v>
      </c>
      <c r="G2397" s="340" t="s">
        <v>169</v>
      </c>
      <c r="H2397" s="340">
        <v>50.349823000000001</v>
      </c>
      <c r="I2397" s="340">
        <v>-121.401267</v>
      </c>
      <c r="J2397" s="340" t="s">
        <v>1591</v>
      </c>
      <c r="K2397" s="340" t="s">
        <v>5649</v>
      </c>
      <c r="L2397" s="348" t="s">
        <v>181</v>
      </c>
      <c r="M2397" s="340"/>
      <c r="N2397" s="340"/>
      <c r="O2397" s="340"/>
    </row>
    <row r="2398" spans="2:15" x14ac:dyDescent="0.25">
      <c r="B2398" s="340">
        <v>64564</v>
      </c>
      <c r="C2398" s="340" t="s">
        <v>5650</v>
      </c>
      <c r="D2398" s="340" t="s">
        <v>1590</v>
      </c>
      <c r="E2398" s="349" t="str">
        <f>HYPERLINK(Table20[[#This Row],[Map Link]],Table20[[#This Row],[Map Text]])</f>
        <v>Open Map</v>
      </c>
      <c r="F2398" s="340" t="s">
        <v>306</v>
      </c>
      <c r="G2398" s="340" t="s">
        <v>213</v>
      </c>
      <c r="H2398" s="340">
        <v>50.733150000000002</v>
      </c>
      <c r="I2398" s="340">
        <v>-122.21797100000001</v>
      </c>
      <c r="J2398" s="340" t="s">
        <v>1591</v>
      </c>
      <c r="K2398" s="340" t="s">
        <v>5651</v>
      </c>
      <c r="L2398" s="348" t="s">
        <v>181</v>
      </c>
      <c r="M2398" s="340"/>
      <c r="N2398" s="340"/>
      <c r="O2398" s="340"/>
    </row>
    <row r="2399" spans="2:15" x14ac:dyDescent="0.25">
      <c r="B2399" s="340">
        <v>64562</v>
      </c>
      <c r="C2399" s="340" t="s">
        <v>5652</v>
      </c>
      <c r="D2399" s="340" t="s">
        <v>1590</v>
      </c>
      <c r="E2399" s="349" t="str">
        <f>HYPERLINK(Table20[[#This Row],[Map Link]],Table20[[#This Row],[Map Text]])</f>
        <v>Open Map</v>
      </c>
      <c r="F2399" s="340" t="s">
        <v>306</v>
      </c>
      <c r="G2399" s="340" t="s">
        <v>213</v>
      </c>
      <c r="H2399" s="340">
        <v>50.733150000000002</v>
      </c>
      <c r="I2399" s="340">
        <v>-122.20130399999999</v>
      </c>
      <c r="J2399" s="340" t="s">
        <v>1591</v>
      </c>
      <c r="K2399" s="340" t="s">
        <v>5653</v>
      </c>
      <c r="L2399" s="348" t="s">
        <v>181</v>
      </c>
      <c r="M2399" s="340"/>
      <c r="N2399" s="340"/>
      <c r="O2399" s="340"/>
    </row>
    <row r="2400" spans="2:15" x14ac:dyDescent="0.25">
      <c r="B2400" s="340">
        <v>65653</v>
      </c>
      <c r="C2400" s="340" t="s">
        <v>5654</v>
      </c>
      <c r="D2400" s="340" t="s">
        <v>1590</v>
      </c>
      <c r="E2400" s="349" t="str">
        <f>HYPERLINK(Table20[[#This Row],[Map Link]],Table20[[#This Row],[Map Text]])</f>
        <v>Open Map</v>
      </c>
      <c r="F2400" s="340" t="s">
        <v>367</v>
      </c>
      <c r="G2400" s="340" t="s">
        <v>169</v>
      </c>
      <c r="H2400" s="340">
        <v>50.349826</v>
      </c>
      <c r="I2400" s="340">
        <v>-121.16792599999999</v>
      </c>
      <c r="J2400" s="340" t="s">
        <v>1591</v>
      </c>
      <c r="K2400" s="340" t="s">
        <v>5655</v>
      </c>
      <c r="L2400" s="348" t="s">
        <v>181</v>
      </c>
      <c r="M2400" s="340"/>
      <c r="N2400" s="340"/>
      <c r="O2400" s="340"/>
    </row>
    <row r="2401" spans="2:15" x14ac:dyDescent="0.25">
      <c r="B2401" s="340">
        <v>65659</v>
      </c>
      <c r="C2401" s="340" t="s">
        <v>5656</v>
      </c>
      <c r="D2401" s="340" t="s">
        <v>1590</v>
      </c>
      <c r="E2401" s="349" t="str">
        <f>HYPERLINK(Table20[[#This Row],[Map Link]],Table20[[#This Row],[Map Text]])</f>
        <v>Open Map</v>
      </c>
      <c r="F2401" s="340" t="s">
        <v>367</v>
      </c>
      <c r="G2401" s="340" t="s">
        <v>169</v>
      </c>
      <c r="H2401" s="340">
        <v>50.633159999999997</v>
      </c>
      <c r="I2401" s="340">
        <v>-121.267937</v>
      </c>
      <c r="J2401" s="340" t="s">
        <v>1591</v>
      </c>
      <c r="K2401" s="340" t="s">
        <v>5657</v>
      </c>
      <c r="L2401" s="348" t="s">
        <v>181</v>
      </c>
      <c r="M2401" s="340"/>
      <c r="N2401" s="340"/>
      <c r="O2401" s="340"/>
    </row>
    <row r="2402" spans="2:15" x14ac:dyDescent="0.25">
      <c r="B2402" s="340">
        <v>20709</v>
      </c>
      <c r="C2402" s="340" t="s">
        <v>372</v>
      </c>
      <c r="D2402" s="340" t="s">
        <v>1036</v>
      </c>
      <c r="E2402" s="349" t="str">
        <f>HYPERLINK(Table20[[#This Row],[Map Link]],Table20[[#This Row],[Map Text]])</f>
        <v>Open Map</v>
      </c>
      <c r="F2402" s="340" t="s">
        <v>306</v>
      </c>
      <c r="G2402" s="340" t="s">
        <v>213</v>
      </c>
      <c r="H2402" s="340">
        <v>50.716482999999997</v>
      </c>
      <c r="I2402" s="340">
        <v>-122.251305</v>
      </c>
      <c r="J2402" s="340" t="s">
        <v>1591</v>
      </c>
      <c r="K2402" s="340" t="s">
        <v>5658</v>
      </c>
      <c r="L2402" s="348" t="s">
        <v>103</v>
      </c>
      <c r="M2402" s="340"/>
      <c r="N2402" s="340"/>
      <c r="O2402" s="340"/>
    </row>
    <row r="2403" spans="2:15" x14ac:dyDescent="0.25">
      <c r="B2403" s="340">
        <v>21666</v>
      </c>
      <c r="C2403" s="340" t="s">
        <v>5659</v>
      </c>
      <c r="D2403" s="340" t="s">
        <v>1597</v>
      </c>
      <c r="E2403" s="349" t="str">
        <f>HYPERLINK(Table20[[#This Row],[Map Link]],Table20[[#This Row],[Map Text]])</f>
        <v>Open Map</v>
      </c>
      <c r="F2403" s="340" t="s">
        <v>367</v>
      </c>
      <c r="G2403" s="340" t="s">
        <v>169</v>
      </c>
      <c r="H2403" s="340">
        <v>50.549824999999998</v>
      </c>
      <c r="I2403" s="340">
        <v>-121.301269</v>
      </c>
      <c r="J2403" s="340" t="s">
        <v>1591</v>
      </c>
      <c r="K2403" s="340" t="s">
        <v>5660</v>
      </c>
      <c r="L2403" s="348" t="s">
        <v>103</v>
      </c>
      <c r="M2403" s="340"/>
      <c r="N2403" s="340"/>
      <c r="O2403" s="340"/>
    </row>
    <row r="2404" spans="2:15" x14ac:dyDescent="0.25">
      <c r="B2404" s="340">
        <v>65538</v>
      </c>
      <c r="C2404" s="340" t="s">
        <v>5661</v>
      </c>
      <c r="D2404" s="340" t="s">
        <v>1590</v>
      </c>
      <c r="E2404" s="349" t="str">
        <f>HYPERLINK(Table20[[#This Row],[Map Link]],Table20[[#This Row],[Map Text]])</f>
        <v>Open Map</v>
      </c>
      <c r="F2404" s="340" t="s">
        <v>367</v>
      </c>
      <c r="G2404" s="340" t="s">
        <v>169</v>
      </c>
      <c r="H2404" s="340">
        <v>50.566491999999997</v>
      </c>
      <c r="I2404" s="340">
        <v>-121.284603</v>
      </c>
      <c r="J2404" s="340" t="s">
        <v>1591</v>
      </c>
      <c r="K2404" s="340" t="s">
        <v>5662</v>
      </c>
      <c r="L2404" s="348" t="s">
        <v>181</v>
      </c>
      <c r="M2404" s="340"/>
      <c r="N2404" s="340"/>
      <c r="O2404" s="340"/>
    </row>
    <row r="2405" spans="2:15" x14ac:dyDescent="0.25">
      <c r="B2405" s="340">
        <v>65535</v>
      </c>
      <c r="C2405" s="340" t="s">
        <v>5663</v>
      </c>
      <c r="D2405" s="340" t="s">
        <v>1590</v>
      </c>
      <c r="E2405" s="349" t="str">
        <f>HYPERLINK(Table20[[#This Row],[Map Link]],Table20[[#This Row],[Map Text]])</f>
        <v>Open Map</v>
      </c>
      <c r="F2405" s="340" t="s">
        <v>367</v>
      </c>
      <c r="G2405" s="340" t="s">
        <v>169</v>
      </c>
      <c r="H2405" s="340">
        <v>50.583159000000002</v>
      </c>
      <c r="I2405" s="340">
        <v>-121.30127</v>
      </c>
      <c r="J2405" s="340" t="s">
        <v>1591</v>
      </c>
      <c r="K2405" s="340" t="s">
        <v>5664</v>
      </c>
      <c r="L2405" s="348" t="s">
        <v>181</v>
      </c>
      <c r="M2405" s="340"/>
      <c r="N2405" s="340"/>
      <c r="O2405" s="340"/>
    </row>
    <row r="2406" spans="2:15" x14ac:dyDescent="0.25">
      <c r="B2406" s="340">
        <v>16462</v>
      </c>
      <c r="C2406" s="340" t="s">
        <v>382</v>
      </c>
      <c r="D2406" s="340" t="s">
        <v>1036</v>
      </c>
      <c r="E2406" s="349" t="str">
        <f>HYPERLINK(Table20[[#This Row],[Map Link]],Table20[[#This Row],[Map Text]])</f>
        <v>Open Map</v>
      </c>
      <c r="F2406" s="340" t="s">
        <v>367</v>
      </c>
      <c r="G2406" s="340" t="s">
        <v>169</v>
      </c>
      <c r="H2406" s="340">
        <v>50.421944000000003</v>
      </c>
      <c r="I2406" s="340">
        <v>-121.343889</v>
      </c>
      <c r="J2406" s="340" t="s">
        <v>1591</v>
      </c>
      <c r="K2406" s="340" t="s">
        <v>5665</v>
      </c>
      <c r="L2406" s="348" t="s">
        <v>103</v>
      </c>
      <c r="M2406" s="340"/>
      <c r="N2406" s="340"/>
      <c r="O2406" s="340"/>
    </row>
    <row r="2407" spans="2:15" x14ac:dyDescent="0.25">
      <c r="B2407" s="340">
        <v>65547</v>
      </c>
      <c r="C2407" s="340" t="s">
        <v>5666</v>
      </c>
      <c r="D2407" s="340" t="s">
        <v>1590</v>
      </c>
      <c r="E2407" s="349" t="str">
        <f>HYPERLINK(Table20[[#This Row],[Map Link]],Table20[[#This Row],[Map Text]])</f>
        <v>Open Map</v>
      </c>
      <c r="F2407" s="340" t="s">
        <v>367</v>
      </c>
      <c r="G2407" s="340" t="s">
        <v>169</v>
      </c>
      <c r="H2407" s="340">
        <v>50.416491000000001</v>
      </c>
      <c r="I2407" s="340">
        <v>-121.367935</v>
      </c>
      <c r="J2407" s="340" t="s">
        <v>1591</v>
      </c>
      <c r="K2407" s="340" t="s">
        <v>5667</v>
      </c>
      <c r="L2407" s="348" t="s">
        <v>181</v>
      </c>
      <c r="M2407" s="340"/>
      <c r="N2407" s="340"/>
      <c r="O2407" s="340"/>
    </row>
    <row r="2408" spans="2:15" x14ac:dyDescent="0.25">
      <c r="B2408" s="340">
        <v>65548</v>
      </c>
      <c r="C2408" s="340" t="s">
        <v>5668</v>
      </c>
      <c r="D2408" s="340" t="s">
        <v>1590</v>
      </c>
      <c r="E2408" s="349" t="str">
        <f>HYPERLINK(Table20[[#This Row],[Map Link]],Table20[[#This Row],[Map Text]])</f>
        <v>Open Map</v>
      </c>
      <c r="F2408" s="340" t="s">
        <v>367</v>
      </c>
      <c r="G2408" s="340" t="s">
        <v>169</v>
      </c>
      <c r="H2408" s="340">
        <v>50.416491000000001</v>
      </c>
      <c r="I2408" s="340">
        <v>-121.33459999999999</v>
      </c>
      <c r="J2408" s="340" t="s">
        <v>1591</v>
      </c>
      <c r="K2408" s="340" t="s">
        <v>5669</v>
      </c>
      <c r="L2408" s="348" t="s">
        <v>181</v>
      </c>
      <c r="M2408" s="340"/>
      <c r="N2408" s="340"/>
      <c r="O2408" s="340"/>
    </row>
    <row r="2409" spans="2:15" x14ac:dyDescent="0.25">
      <c r="B2409" s="340">
        <v>64509</v>
      </c>
      <c r="C2409" s="340" t="s">
        <v>5670</v>
      </c>
      <c r="D2409" s="340" t="s">
        <v>1590</v>
      </c>
      <c r="E2409" s="349" t="str">
        <f>HYPERLINK(Table20[[#This Row],[Map Link]],Table20[[#This Row],[Map Text]])</f>
        <v>Open Map</v>
      </c>
      <c r="F2409" s="340" t="s">
        <v>367</v>
      </c>
      <c r="G2409" s="340" t="s">
        <v>169</v>
      </c>
      <c r="H2409" s="340">
        <v>51.449824</v>
      </c>
      <c r="I2409" s="340">
        <v>-122.001317</v>
      </c>
      <c r="J2409" s="340" t="s">
        <v>1591</v>
      </c>
      <c r="K2409" s="340" t="s">
        <v>5671</v>
      </c>
      <c r="L2409" s="348" t="s">
        <v>181</v>
      </c>
      <c r="M2409" s="340"/>
      <c r="N2409" s="340"/>
      <c r="O2409" s="340"/>
    </row>
    <row r="2410" spans="2:15" x14ac:dyDescent="0.25">
      <c r="B2410" s="340">
        <v>65728</v>
      </c>
      <c r="C2410" s="340" t="s">
        <v>5672</v>
      </c>
      <c r="D2410" s="340" t="s">
        <v>1590</v>
      </c>
      <c r="E2410" s="349" t="str">
        <f>HYPERLINK(Table20[[#This Row],[Map Link]],Table20[[#This Row],[Map Text]])</f>
        <v>Open Map</v>
      </c>
      <c r="F2410" s="340" t="s">
        <v>367</v>
      </c>
      <c r="G2410" s="340" t="s">
        <v>169</v>
      </c>
      <c r="H2410" s="340">
        <v>50.333154</v>
      </c>
      <c r="I2410" s="340">
        <v>-121.651275</v>
      </c>
      <c r="J2410" s="340" t="s">
        <v>1591</v>
      </c>
      <c r="K2410" s="340" t="s">
        <v>5673</v>
      </c>
      <c r="L2410" s="348" t="s">
        <v>181</v>
      </c>
      <c r="M2410" s="340"/>
      <c r="N2410" s="340"/>
      <c r="O2410" s="340"/>
    </row>
    <row r="2411" spans="2:15" x14ac:dyDescent="0.25">
      <c r="B2411" s="340">
        <v>22252</v>
      </c>
      <c r="C2411" s="340" t="s">
        <v>5674</v>
      </c>
      <c r="D2411" s="340" t="s">
        <v>1597</v>
      </c>
      <c r="E2411" s="349" t="str">
        <f>HYPERLINK(Table20[[#This Row],[Map Link]],Table20[[#This Row],[Map Text]])</f>
        <v>Open Map</v>
      </c>
      <c r="F2411" s="340" t="s">
        <v>306</v>
      </c>
      <c r="G2411" s="340" t="s">
        <v>213</v>
      </c>
      <c r="H2411" s="340">
        <v>50.083137000000001</v>
      </c>
      <c r="I2411" s="340">
        <v>-123.034646</v>
      </c>
      <c r="J2411" s="340" t="s">
        <v>1591</v>
      </c>
      <c r="K2411" s="340" t="s">
        <v>5675</v>
      </c>
      <c r="L2411" s="348" t="s">
        <v>103</v>
      </c>
      <c r="M2411" s="340"/>
      <c r="N2411" s="340"/>
      <c r="O2411" s="340"/>
    </row>
    <row r="2412" spans="2:15" x14ac:dyDescent="0.25">
      <c r="B2412" s="340">
        <v>38680</v>
      </c>
      <c r="C2412" s="340" t="s">
        <v>307</v>
      </c>
      <c r="D2412" s="340" t="s">
        <v>1728</v>
      </c>
      <c r="E2412" s="349" t="str">
        <f>HYPERLINK(Table20[[#This Row],[Map Link]],Table20[[#This Row],[Map Text]])</f>
        <v>Open Map</v>
      </c>
      <c r="F2412" s="340" t="s">
        <v>306</v>
      </c>
      <c r="G2412" s="340" t="s">
        <v>213</v>
      </c>
      <c r="H2412" s="340">
        <v>49.698056000000001</v>
      </c>
      <c r="I2412" s="340">
        <v>-123.155833</v>
      </c>
      <c r="J2412" s="340" t="s">
        <v>1591</v>
      </c>
      <c r="K2412" s="340" t="s">
        <v>5676</v>
      </c>
      <c r="L2412" s="348" t="s">
        <v>103</v>
      </c>
      <c r="M2412" s="340"/>
      <c r="N2412" s="340"/>
      <c r="O2412" s="340"/>
    </row>
    <row r="2413" spans="2:15" x14ac:dyDescent="0.25">
      <c r="B2413" s="340">
        <v>65667</v>
      </c>
      <c r="C2413" s="340" t="s">
        <v>5677</v>
      </c>
      <c r="D2413" s="340" t="s">
        <v>1590</v>
      </c>
      <c r="E2413" s="349" t="str">
        <f>HYPERLINK(Table20[[#This Row],[Map Link]],Table20[[#This Row],[Map Text]])</f>
        <v>Open Map</v>
      </c>
      <c r="F2413" s="340" t="s">
        <v>367</v>
      </c>
      <c r="G2413" s="340" t="s">
        <v>169</v>
      </c>
      <c r="H2413" s="340">
        <v>50.349823999999998</v>
      </c>
      <c r="I2413" s="340">
        <v>-121.317931</v>
      </c>
      <c r="J2413" s="340" t="s">
        <v>1591</v>
      </c>
      <c r="K2413" s="340" t="s">
        <v>5678</v>
      </c>
      <c r="L2413" s="348" t="s">
        <v>181</v>
      </c>
      <c r="M2413" s="340"/>
      <c r="N2413" s="340"/>
      <c r="O2413" s="340"/>
    </row>
    <row r="2414" spans="2:15" x14ac:dyDescent="0.25">
      <c r="B2414" s="340">
        <v>65641</v>
      </c>
      <c r="C2414" s="340" t="s">
        <v>5679</v>
      </c>
      <c r="D2414" s="340" t="s">
        <v>1590</v>
      </c>
      <c r="E2414" s="349" t="str">
        <f>HYPERLINK(Table20[[#This Row],[Map Link]],Table20[[#This Row],[Map Text]])</f>
        <v>Open Map</v>
      </c>
      <c r="F2414" s="340" t="s">
        <v>367</v>
      </c>
      <c r="G2414" s="340" t="s">
        <v>169</v>
      </c>
      <c r="H2414" s="340">
        <v>50.066487000000002</v>
      </c>
      <c r="I2414" s="340">
        <v>-121.551265</v>
      </c>
      <c r="J2414" s="340" t="s">
        <v>1591</v>
      </c>
      <c r="K2414" s="340" t="s">
        <v>5680</v>
      </c>
      <c r="L2414" s="348" t="s">
        <v>181</v>
      </c>
      <c r="M2414" s="340"/>
      <c r="N2414" s="340"/>
      <c r="O2414" s="340"/>
    </row>
    <row r="2415" spans="2:15" x14ac:dyDescent="0.25">
      <c r="B2415" s="340">
        <v>64617</v>
      </c>
      <c r="C2415" s="340" t="s">
        <v>5681</v>
      </c>
      <c r="D2415" s="340" t="s">
        <v>1590</v>
      </c>
      <c r="E2415" s="349" t="str">
        <f>HYPERLINK(Table20[[#This Row],[Map Link]],Table20[[#This Row],[Map Text]])</f>
        <v>Open Map</v>
      </c>
      <c r="F2415" s="340" t="s">
        <v>306</v>
      </c>
      <c r="G2415" s="340" t="s">
        <v>213</v>
      </c>
      <c r="H2415" s="340">
        <v>49.683134000000003</v>
      </c>
      <c r="I2415" s="340">
        <v>-123.15130499999999</v>
      </c>
      <c r="J2415" s="340" t="s">
        <v>1591</v>
      </c>
      <c r="K2415" s="340" t="s">
        <v>5682</v>
      </c>
      <c r="L2415" s="348" t="s">
        <v>181</v>
      </c>
      <c r="M2415" s="340"/>
      <c r="N2415" s="340"/>
      <c r="O2415" s="340"/>
    </row>
    <row r="2416" spans="2:15" x14ac:dyDescent="0.25">
      <c r="B2416" s="340">
        <v>65707</v>
      </c>
      <c r="C2416" s="340" t="s">
        <v>5683</v>
      </c>
      <c r="D2416" s="340" t="s">
        <v>1590</v>
      </c>
      <c r="E2416" s="349" t="str">
        <f>HYPERLINK(Table20[[#This Row],[Map Link]],Table20[[#This Row],[Map Text]])</f>
        <v>Open Map</v>
      </c>
      <c r="F2416" s="340" t="s">
        <v>367</v>
      </c>
      <c r="G2416" s="340" t="s">
        <v>169</v>
      </c>
      <c r="H2416" s="340">
        <v>50.283154000000003</v>
      </c>
      <c r="I2416" s="340">
        <v>-121.63460600000001</v>
      </c>
      <c r="J2416" s="340" t="s">
        <v>1591</v>
      </c>
      <c r="K2416" s="340" t="s">
        <v>5684</v>
      </c>
      <c r="L2416" s="348" t="s">
        <v>181</v>
      </c>
      <c r="M2416" s="340"/>
      <c r="N2416" s="340"/>
      <c r="O2416" s="340"/>
    </row>
    <row r="2417" spans="2:15" x14ac:dyDescent="0.25">
      <c r="B2417" s="340">
        <v>40078</v>
      </c>
      <c r="C2417" s="340" t="s">
        <v>5685</v>
      </c>
      <c r="D2417" s="340" t="s">
        <v>1036</v>
      </c>
      <c r="E2417" s="349" t="str">
        <f>HYPERLINK(Table20[[#This Row],[Map Link]],Table20[[#This Row],[Map Text]])</f>
        <v>Open Map</v>
      </c>
      <c r="F2417" s="340" t="s">
        <v>306</v>
      </c>
      <c r="G2417" s="340" t="s">
        <v>213</v>
      </c>
      <c r="H2417" s="340">
        <v>50.099803999999999</v>
      </c>
      <c r="I2417" s="340">
        <v>-123.017979</v>
      </c>
      <c r="J2417" s="340" t="s">
        <v>1591</v>
      </c>
      <c r="K2417" s="340" t="s">
        <v>5686</v>
      </c>
      <c r="L2417" s="348" t="s">
        <v>103</v>
      </c>
      <c r="M2417" s="340"/>
      <c r="N2417" s="340"/>
      <c r="O2417" s="340"/>
    </row>
    <row r="2418" spans="2:15" x14ac:dyDescent="0.25">
      <c r="B2418" s="340">
        <v>64507</v>
      </c>
      <c r="C2418" s="340" t="s">
        <v>5687</v>
      </c>
      <c r="D2418" s="340" t="s">
        <v>1590</v>
      </c>
      <c r="E2418" s="349" t="str">
        <f>HYPERLINK(Table20[[#This Row],[Map Link]],Table20[[#This Row],[Map Text]])</f>
        <v>Open Map</v>
      </c>
      <c r="F2418" s="340" t="s">
        <v>367</v>
      </c>
      <c r="G2418" s="340" t="s">
        <v>169</v>
      </c>
      <c r="H2418" s="340">
        <v>51.383161999999999</v>
      </c>
      <c r="I2418" s="340">
        <v>-121.501299</v>
      </c>
      <c r="J2418" s="340" t="s">
        <v>1591</v>
      </c>
      <c r="K2418" s="340" t="s">
        <v>5688</v>
      </c>
      <c r="L2418" s="348" t="s">
        <v>181</v>
      </c>
      <c r="M2418" s="340"/>
      <c r="N2418" s="340"/>
      <c r="O2418" s="340"/>
    </row>
    <row r="2419" spans="2:15" x14ac:dyDescent="0.25">
      <c r="B2419" s="340">
        <v>64523</v>
      </c>
      <c r="C2419" s="340" t="s">
        <v>5689</v>
      </c>
      <c r="D2419" s="340" t="s">
        <v>1590</v>
      </c>
      <c r="E2419" s="349" t="str">
        <f>HYPERLINK(Table20[[#This Row],[Map Link]],Table20[[#This Row],[Map Text]])</f>
        <v>Open Map</v>
      </c>
      <c r="F2419" s="340" t="s">
        <v>367</v>
      </c>
      <c r="G2419" s="340" t="s">
        <v>169</v>
      </c>
      <c r="H2419" s="340">
        <v>51.383161000000001</v>
      </c>
      <c r="I2419" s="340">
        <v>-121.617969</v>
      </c>
      <c r="J2419" s="340" t="s">
        <v>1591</v>
      </c>
      <c r="K2419" s="340" t="s">
        <v>5690</v>
      </c>
      <c r="L2419" s="348" t="s">
        <v>181</v>
      </c>
      <c r="M2419" s="340"/>
      <c r="N2419" s="340"/>
      <c r="O2419" s="340"/>
    </row>
    <row r="2420" spans="2:15" x14ac:dyDescent="0.25">
      <c r="B2420" s="340">
        <v>64408</v>
      </c>
      <c r="C2420" s="340" t="s">
        <v>5691</v>
      </c>
      <c r="D2420" s="340" t="s">
        <v>1590</v>
      </c>
      <c r="E2420" s="349" t="str">
        <f>HYPERLINK(Table20[[#This Row],[Map Link]],Table20[[#This Row],[Map Text]])</f>
        <v>Open Map</v>
      </c>
      <c r="F2420" s="340" t="s">
        <v>306</v>
      </c>
      <c r="G2420" s="340" t="s">
        <v>213</v>
      </c>
      <c r="H2420" s="340">
        <v>50.583153000000003</v>
      </c>
      <c r="I2420" s="340">
        <v>-121.851288</v>
      </c>
      <c r="J2420" s="340" t="s">
        <v>1591</v>
      </c>
      <c r="K2420" s="340" t="s">
        <v>5692</v>
      </c>
      <c r="L2420" s="348" t="s">
        <v>181</v>
      </c>
      <c r="M2420" s="340"/>
      <c r="N2420" s="340"/>
      <c r="O2420" s="340"/>
    </row>
    <row r="2421" spans="2:15" x14ac:dyDescent="0.25">
      <c r="B2421" s="340">
        <v>65710</v>
      </c>
      <c r="C2421" s="340" t="s">
        <v>5693</v>
      </c>
      <c r="D2421" s="340" t="s">
        <v>1590</v>
      </c>
      <c r="E2421" s="349" t="str">
        <f>HYPERLINK(Table20[[#This Row],[Map Link]],Table20[[#This Row],[Map Text]])</f>
        <v>Open Map</v>
      </c>
      <c r="F2421" s="340" t="s">
        <v>367</v>
      </c>
      <c r="G2421" s="340" t="s">
        <v>169</v>
      </c>
      <c r="H2421" s="340">
        <v>50.366486999999999</v>
      </c>
      <c r="I2421" s="340">
        <v>-121.68461000000001</v>
      </c>
      <c r="J2421" s="340" t="s">
        <v>1591</v>
      </c>
      <c r="K2421" s="340" t="s">
        <v>5694</v>
      </c>
      <c r="L2421" s="348" t="s">
        <v>181</v>
      </c>
      <c r="M2421" s="340"/>
      <c r="N2421" s="340"/>
      <c r="O2421" s="340"/>
    </row>
    <row r="2422" spans="2:15" x14ac:dyDescent="0.25">
      <c r="B2422" s="340">
        <v>65542</v>
      </c>
      <c r="C2422" s="340" t="s">
        <v>5695</v>
      </c>
      <c r="D2422" s="340" t="s">
        <v>1590</v>
      </c>
      <c r="E2422" s="349" t="str">
        <f>HYPERLINK(Table20[[#This Row],[Map Link]],Table20[[#This Row],[Map Text]])</f>
        <v>Open Map</v>
      </c>
      <c r="F2422" s="340" t="s">
        <v>367</v>
      </c>
      <c r="G2422" s="340" t="s">
        <v>169</v>
      </c>
      <c r="H2422" s="340">
        <v>50.499825000000001</v>
      </c>
      <c r="I2422" s="340">
        <v>-121.28460099999999</v>
      </c>
      <c r="J2422" s="340" t="s">
        <v>1591</v>
      </c>
      <c r="K2422" s="340" t="s">
        <v>5696</v>
      </c>
      <c r="L2422" s="348" t="s">
        <v>181</v>
      </c>
      <c r="M2422" s="340"/>
      <c r="N2422" s="340"/>
      <c r="O2422" s="340"/>
    </row>
    <row r="2423" spans="2:15" x14ac:dyDescent="0.25">
      <c r="B2423" s="340">
        <v>59941</v>
      </c>
      <c r="C2423" s="340" t="s">
        <v>5697</v>
      </c>
      <c r="D2423" s="340" t="s">
        <v>1590</v>
      </c>
      <c r="E2423" s="349" t="str">
        <f>HYPERLINK(Table20[[#This Row],[Map Link]],Table20[[#This Row],[Map Text]])</f>
        <v>Open Map</v>
      </c>
      <c r="F2423" s="340" t="s">
        <v>306</v>
      </c>
      <c r="G2423" s="340" t="s">
        <v>213</v>
      </c>
      <c r="H2423" s="340">
        <v>50.559722000000001</v>
      </c>
      <c r="I2423" s="340">
        <v>-121.76944399999999</v>
      </c>
      <c r="J2423" s="340" t="s">
        <v>1591</v>
      </c>
      <c r="K2423" s="340" t="s">
        <v>5698</v>
      </c>
      <c r="L2423" s="348" t="s">
        <v>181</v>
      </c>
      <c r="M2423" s="340"/>
      <c r="N2423" s="340"/>
      <c r="O2423" s="340"/>
    </row>
    <row r="2424" spans="2:15" x14ac:dyDescent="0.25">
      <c r="B2424" s="340">
        <v>65761</v>
      </c>
      <c r="C2424" s="340" t="s">
        <v>5699</v>
      </c>
      <c r="D2424" s="340" t="s">
        <v>1590</v>
      </c>
      <c r="E2424" s="349" t="str">
        <f>HYPERLINK(Table20[[#This Row],[Map Link]],Table20[[#This Row],[Map Text]])</f>
        <v>Open Map</v>
      </c>
      <c r="F2424" s="340" t="s">
        <v>367</v>
      </c>
      <c r="G2424" s="340" t="s">
        <v>169</v>
      </c>
      <c r="H2424" s="340">
        <v>50.233153999999999</v>
      </c>
      <c r="I2424" s="340">
        <v>-121.584603</v>
      </c>
      <c r="J2424" s="340" t="s">
        <v>1591</v>
      </c>
      <c r="K2424" s="340" t="s">
        <v>5700</v>
      </c>
      <c r="L2424" s="348" t="s">
        <v>181</v>
      </c>
      <c r="M2424" s="340"/>
      <c r="N2424" s="340"/>
      <c r="O2424" s="340"/>
    </row>
    <row r="2425" spans="2:15" x14ac:dyDescent="0.25">
      <c r="B2425" s="340">
        <v>65720</v>
      </c>
      <c r="C2425" s="340" t="s">
        <v>5701</v>
      </c>
      <c r="D2425" s="340" t="s">
        <v>1590</v>
      </c>
      <c r="E2425" s="349" t="str">
        <f>HYPERLINK(Table20[[#This Row],[Map Link]],Table20[[#This Row],[Map Text]])</f>
        <v>Open Map</v>
      </c>
      <c r="F2425" s="340" t="s">
        <v>367</v>
      </c>
      <c r="G2425" s="340" t="s">
        <v>169</v>
      </c>
      <c r="H2425" s="340">
        <v>50.249820999999997</v>
      </c>
      <c r="I2425" s="340">
        <v>-121.551269</v>
      </c>
      <c r="J2425" s="340" t="s">
        <v>1591</v>
      </c>
      <c r="K2425" s="340" t="s">
        <v>5702</v>
      </c>
      <c r="L2425" s="348" t="s">
        <v>181</v>
      </c>
      <c r="M2425" s="340"/>
      <c r="N2425" s="340"/>
      <c r="O2425" s="340"/>
    </row>
    <row r="2426" spans="2:15" x14ac:dyDescent="0.25">
      <c r="B2426" s="340">
        <v>65717</v>
      </c>
      <c r="C2426" s="340" t="s">
        <v>5703</v>
      </c>
      <c r="D2426" s="340" t="s">
        <v>1590</v>
      </c>
      <c r="E2426" s="349" t="str">
        <f>HYPERLINK(Table20[[#This Row],[Map Link]],Table20[[#This Row],[Map Text]])</f>
        <v>Open Map</v>
      </c>
      <c r="F2426" s="340" t="s">
        <v>367</v>
      </c>
      <c r="G2426" s="340" t="s">
        <v>169</v>
      </c>
      <c r="H2426" s="340">
        <v>50.249820999999997</v>
      </c>
      <c r="I2426" s="340">
        <v>-121.551269</v>
      </c>
      <c r="J2426" s="340" t="s">
        <v>1591</v>
      </c>
      <c r="K2426" s="340" t="s">
        <v>5704</v>
      </c>
      <c r="L2426" s="348" t="s">
        <v>181</v>
      </c>
      <c r="M2426" s="340"/>
      <c r="N2426" s="340"/>
      <c r="O2426" s="340"/>
    </row>
    <row r="2427" spans="2:15" x14ac:dyDescent="0.25">
      <c r="B2427" s="340">
        <v>65794</v>
      </c>
      <c r="C2427" s="340" t="s">
        <v>5705</v>
      </c>
      <c r="D2427" s="340" t="s">
        <v>1590</v>
      </c>
      <c r="E2427" s="349" t="str">
        <f>HYPERLINK(Table20[[#This Row],[Map Link]],Table20[[#This Row],[Map Text]])</f>
        <v>Open Map</v>
      </c>
      <c r="F2427" s="340" t="s">
        <v>367</v>
      </c>
      <c r="G2427" s="340" t="s">
        <v>169</v>
      </c>
      <c r="H2427" s="340">
        <v>50.428055999999998</v>
      </c>
      <c r="I2427" s="340">
        <v>-121.336944</v>
      </c>
      <c r="J2427" s="340" t="s">
        <v>1591</v>
      </c>
      <c r="K2427" s="340" t="s">
        <v>5706</v>
      </c>
      <c r="L2427" s="348" t="s">
        <v>181</v>
      </c>
      <c r="M2427" s="340"/>
      <c r="N2427" s="340"/>
      <c r="O2427" s="340"/>
    </row>
    <row r="2428" spans="2:15" x14ac:dyDescent="0.25">
      <c r="B2428" s="340">
        <v>65752</v>
      </c>
      <c r="C2428" s="340" t="s">
        <v>5707</v>
      </c>
      <c r="D2428" s="340" t="s">
        <v>1590</v>
      </c>
      <c r="E2428" s="349" t="str">
        <f>HYPERLINK(Table20[[#This Row],[Map Link]],Table20[[#This Row],[Map Text]])</f>
        <v>Open Map</v>
      </c>
      <c r="F2428" s="340" t="s">
        <v>367</v>
      </c>
      <c r="G2428" s="340" t="s">
        <v>169</v>
      </c>
      <c r="H2428" s="340">
        <v>50.266489</v>
      </c>
      <c r="I2428" s="340">
        <v>-121.41793199999999</v>
      </c>
      <c r="J2428" s="340" t="s">
        <v>1591</v>
      </c>
      <c r="K2428" s="340" t="s">
        <v>5708</v>
      </c>
      <c r="L2428" s="348" t="s">
        <v>181</v>
      </c>
      <c r="M2428" s="340"/>
      <c r="N2428" s="340"/>
      <c r="O2428" s="340"/>
    </row>
    <row r="2429" spans="2:15" x14ac:dyDescent="0.25">
      <c r="B2429" s="340">
        <v>65589</v>
      </c>
      <c r="C2429" s="340" t="s">
        <v>5709</v>
      </c>
      <c r="D2429" s="340" t="s">
        <v>1590</v>
      </c>
      <c r="E2429" s="349" t="str">
        <f>HYPERLINK(Table20[[#This Row],[Map Link]],Table20[[#This Row],[Map Text]])</f>
        <v>Open Map</v>
      </c>
      <c r="F2429" s="340" t="s">
        <v>367</v>
      </c>
      <c r="G2429" s="340" t="s">
        <v>169</v>
      </c>
      <c r="H2429" s="340">
        <v>50.816490999999999</v>
      </c>
      <c r="I2429" s="340">
        <v>-121.584619</v>
      </c>
      <c r="J2429" s="340" t="s">
        <v>1591</v>
      </c>
      <c r="K2429" s="340" t="s">
        <v>5710</v>
      </c>
      <c r="L2429" s="348" t="s">
        <v>181</v>
      </c>
      <c r="M2429" s="340"/>
      <c r="N2429" s="340"/>
      <c r="O2429" s="340"/>
    </row>
    <row r="2430" spans="2:15" x14ac:dyDescent="0.25">
      <c r="B2430" s="340">
        <v>65646</v>
      </c>
      <c r="C2430" s="340" t="s">
        <v>5711</v>
      </c>
      <c r="D2430" s="340" t="s">
        <v>1590</v>
      </c>
      <c r="E2430" s="349" t="str">
        <f>HYPERLINK(Table20[[#This Row],[Map Link]],Table20[[#This Row],[Map Text]])</f>
        <v>Open Map</v>
      </c>
      <c r="F2430" s="340" t="s">
        <v>367</v>
      </c>
      <c r="G2430" s="340" t="s">
        <v>169</v>
      </c>
      <c r="H2430" s="340">
        <v>50.666493000000003</v>
      </c>
      <c r="I2430" s="340">
        <v>-121.267938</v>
      </c>
      <c r="J2430" s="340" t="s">
        <v>1591</v>
      </c>
      <c r="K2430" s="340" t="s">
        <v>5712</v>
      </c>
      <c r="L2430" s="348" t="s">
        <v>181</v>
      </c>
      <c r="M2430" s="340"/>
      <c r="N2430" s="340"/>
      <c r="O2430" s="340"/>
    </row>
    <row r="2431" spans="2:15" x14ac:dyDescent="0.25">
      <c r="B2431" s="340">
        <v>65539</v>
      </c>
      <c r="C2431" s="340" t="s">
        <v>5713</v>
      </c>
      <c r="D2431" s="340" t="s">
        <v>1590</v>
      </c>
      <c r="E2431" s="349" t="str">
        <f>HYPERLINK(Table20[[#This Row],[Map Link]],Table20[[#This Row],[Map Text]])</f>
        <v>Open Map</v>
      </c>
      <c r="F2431" s="340" t="s">
        <v>367</v>
      </c>
      <c r="G2431" s="340" t="s">
        <v>169</v>
      </c>
      <c r="H2431" s="340">
        <v>50.516492</v>
      </c>
      <c r="I2431" s="340">
        <v>-121.30126799999999</v>
      </c>
      <c r="J2431" s="340" t="s">
        <v>1591</v>
      </c>
      <c r="K2431" s="340" t="s">
        <v>5714</v>
      </c>
      <c r="L2431" s="348" t="s">
        <v>181</v>
      </c>
      <c r="M2431" s="340"/>
      <c r="N2431" s="340"/>
      <c r="O2431" s="340"/>
    </row>
    <row r="2432" spans="2:15" x14ac:dyDescent="0.25">
      <c r="B2432" s="340">
        <v>24305</v>
      </c>
      <c r="C2432" s="340" t="s">
        <v>5715</v>
      </c>
      <c r="D2432" s="340" t="s">
        <v>1036</v>
      </c>
      <c r="E2432" s="349" t="str">
        <f>HYPERLINK(Table20[[#This Row],[Map Link]],Table20[[#This Row],[Map Text]])</f>
        <v>Open Map</v>
      </c>
      <c r="F2432" s="340" t="s">
        <v>306</v>
      </c>
      <c r="G2432" s="340" t="s">
        <v>213</v>
      </c>
      <c r="H2432" s="340">
        <v>49.699801000000001</v>
      </c>
      <c r="I2432" s="340">
        <v>-123.134638</v>
      </c>
      <c r="J2432" s="340" t="s">
        <v>1591</v>
      </c>
      <c r="K2432" s="340" t="s">
        <v>5716</v>
      </c>
      <c r="L2432" s="348" t="s">
        <v>103</v>
      </c>
      <c r="M2432" s="340"/>
      <c r="N2432" s="340"/>
      <c r="O2432" s="340"/>
    </row>
    <row r="2433" spans="2:15" x14ac:dyDescent="0.25">
      <c r="B2433" s="340">
        <v>31045</v>
      </c>
      <c r="C2433" s="340" t="s">
        <v>574</v>
      </c>
      <c r="D2433" s="340" t="s">
        <v>1597</v>
      </c>
      <c r="E2433" s="349" t="str">
        <f>HYPERLINK(Table20[[#This Row],[Map Link]],Table20[[#This Row],[Map Text]])</f>
        <v>Open Map</v>
      </c>
      <c r="F2433" s="340" t="s">
        <v>367</v>
      </c>
      <c r="G2433" s="340" t="s">
        <v>169</v>
      </c>
      <c r="H2433" s="340">
        <v>51.166500999999997</v>
      </c>
      <c r="I2433" s="340">
        <v>-120.901273</v>
      </c>
      <c r="J2433" s="340" t="s">
        <v>1591</v>
      </c>
      <c r="K2433" s="340" t="s">
        <v>5717</v>
      </c>
      <c r="L2433" s="348" t="s">
        <v>103</v>
      </c>
      <c r="M2433" s="340"/>
      <c r="N2433" s="340"/>
      <c r="O2433" s="340"/>
    </row>
    <row r="2434" spans="2:15" x14ac:dyDescent="0.25">
      <c r="B2434" s="340">
        <v>64623</v>
      </c>
      <c r="C2434" s="340" t="s">
        <v>5718</v>
      </c>
      <c r="D2434" s="340" t="s">
        <v>1590</v>
      </c>
      <c r="E2434" s="349" t="str">
        <f>HYPERLINK(Table20[[#This Row],[Map Link]],Table20[[#This Row],[Map Text]])</f>
        <v>Open Map</v>
      </c>
      <c r="F2434" s="340" t="s">
        <v>306</v>
      </c>
      <c r="G2434" s="340" t="s">
        <v>213</v>
      </c>
      <c r="H2434" s="340">
        <v>49.766466999999999</v>
      </c>
      <c r="I2434" s="340">
        <v>-123.167975</v>
      </c>
      <c r="J2434" s="340" t="s">
        <v>1591</v>
      </c>
      <c r="K2434" s="340" t="s">
        <v>5719</v>
      </c>
      <c r="L2434" s="348" t="s">
        <v>181</v>
      </c>
      <c r="M2434" s="340"/>
      <c r="N2434" s="340"/>
      <c r="O2434" s="340"/>
    </row>
    <row r="2435" spans="2:15" x14ac:dyDescent="0.25">
      <c r="B2435" s="340">
        <v>15889</v>
      </c>
      <c r="C2435" s="340" t="s">
        <v>381</v>
      </c>
      <c r="D2435" s="340" t="s">
        <v>1036</v>
      </c>
      <c r="E2435" s="349" t="str">
        <f>HYPERLINK(Table20[[#This Row],[Map Link]],Table20[[#This Row],[Map Text]])</f>
        <v>Open Map</v>
      </c>
      <c r="F2435" s="340" t="s">
        <v>367</v>
      </c>
      <c r="G2435" s="340" t="s">
        <v>169</v>
      </c>
      <c r="H2435" s="340">
        <v>50.749830000000003</v>
      </c>
      <c r="I2435" s="340">
        <v>-120.98459800000001</v>
      </c>
      <c r="J2435" s="340" t="s">
        <v>1591</v>
      </c>
      <c r="K2435" s="340" t="s">
        <v>5720</v>
      </c>
      <c r="L2435" s="348" t="s">
        <v>103</v>
      </c>
      <c r="M2435" s="340"/>
      <c r="N2435" s="340"/>
      <c r="O2435" s="340"/>
    </row>
    <row r="2436" spans="2:15" x14ac:dyDescent="0.25">
      <c r="B2436" s="340">
        <v>40939</v>
      </c>
      <c r="C2436" s="340" t="s">
        <v>309</v>
      </c>
      <c r="D2436" s="340" t="s">
        <v>5721</v>
      </c>
      <c r="E2436" s="349" t="str">
        <f>HYPERLINK(Table20[[#This Row],[Map Link]],Table20[[#This Row],[Map Text]])</f>
        <v>Open Map</v>
      </c>
      <c r="F2436" s="340" t="s">
        <v>306</v>
      </c>
      <c r="G2436" s="340" t="s">
        <v>213</v>
      </c>
      <c r="H2436" s="340">
        <v>50.117221999999998</v>
      </c>
      <c r="I2436" s="340">
        <v>-122.954722</v>
      </c>
      <c r="J2436" s="340" t="s">
        <v>1591</v>
      </c>
      <c r="K2436" s="340" t="s">
        <v>5722</v>
      </c>
      <c r="L2436" s="348" t="s">
        <v>103</v>
      </c>
      <c r="M2436" s="340"/>
      <c r="N2436" s="340"/>
      <c r="O2436" s="340"/>
    </row>
    <row r="2437" spans="2:15" x14ac:dyDescent="0.25">
      <c r="B2437" s="340">
        <v>40059</v>
      </c>
      <c r="C2437" s="340" t="s">
        <v>311</v>
      </c>
      <c r="D2437" s="340" t="s">
        <v>1036</v>
      </c>
      <c r="E2437" s="349" t="str">
        <f>HYPERLINK(Table20[[#This Row],[Map Link]],Table20[[#This Row],[Map Text]])</f>
        <v>Open Map</v>
      </c>
      <c r="F2437" s="340" t="s">
        <v>306</v>
      </c>
      <c r="G2437" s="340" t="s">
        <v>213</v>
      </c>
      <c r="H2437" s="340">
        <v>50.095637000000004</v>
      </c>
      <c r="I2437" s="340">
        <v>-122.994367</v>
      </c>
      <c r="J2437" s="340" t="s">
        <v>1591</v>
      </c>
      <c r="K2437" s="340" t="s">
        <v>5723</v>
      </c>
      <c r="L2437" s="348" t="s">
        <v>103</v>
      </c>
      <c r="M2437" s="340"/>
      <c r="N2437" s="340"/>
      <c r="O2437" s="340"/>
    </row>
    <row r="2438" spans="2:15" x14ac:dyDescent="0.25">
      <c r="B2438" s="340">
        <v>59942</v>
      </c>
      <c r="C2438" s="340" t="s">
        <v>5724</v>
      </c>
      <c r="D2438" s="340" t="s">
        <v>1590</v>
      </c>
      <c r="E2438" s="349" t="str">
        <f>HYPERLINK(Table20[[#This Row],[Map Link]],Table20[[#This Row],[Map Text]])</f>
        <v>Open Map</v>
      </c>
      <c r="F2438" s="340" t="s">
        <v>306</v>
      </c>
      <c r="G2438" s="340" t="s">
        <v>213</v>
      </c>
      <c r="H2438" s="340">
        <v>50.708610999999998</v>
      </c>
      <c r="I2438" s="340">
        <v>-122.2975</v>
      </c>
      <c r="J2438" s="340" t="s">
        <v>1591</v>
      </c>
      <c r="K2438" s="340" t="s">
        <v>5725</v>
      </c>
      <c r="L2438" s="348" t="s">
        <v>181</v>
      </c>
      <c r="M2438" s="340"/>
      <c r="N2438" s="340"/>
      <c r="O2438" s="340"/>
    </row>
    <row r="2439" spans="2:15" x14ac:dyDescent="0.25">
      <c r="B2439" s="340">
        <v>65517</v>
      </c>
      <c r="C2439" s="340" t="s">
        <v>5726</v>
      </c>
      <c r="D2439" s="340" t="s">
        <v>1590</v>
      </c>
      <c r="E2439" s="349" t="str">
        <f>HYPERLINK(Table20[[#This Row],[Map Link]],Table20[[#This Row],[Map Text]])</f>
        <v>Open Map</v>
      </c>
      <c r="F2439" s="340" t="s">
        <v>367</v>
      </c>
      <c r="G2439" s="340" t="s">
        <v>169</v>
      </c>
      <c r="H2439" s="340">
        <v>50.112499999999997</v>
      </c>
      <c r="I2439" s="340">
        <v>-121.573611</v>
      </c>
      <c r="J2439" s="340" t="s">
        <v>1591</v>
      </c>
      <c r="K2439" s="340" t="s">
        <v>5727</v>
      </c>
      <c r="L2439" s="348" t="s">
        <v>181</v>
      </c>
      <c r="M2439" s="340"/>
      <c r="N2439" s="340"/>
      <c r="O2439" s="340"/>
    </row>
    <row r="2440" spans="2:15" x14ac:dyDescent="0.25">
      <c r="B2440" s="340">
        <v>37740</v>
      </c>
      <c r="C2440" s="340" t="s">
        <v>5728</v>
      </c>
      <c r="D2440" s="340" t="s">
        <v>1597</v>
      </c>
      <c r="E2440" s="349" t="str">
        <f>HYPERLINK(Table20[[#This Row],[Map Link]],Table20[[#This Row],[Map Text]])</f>
        <v>Open Map</v>
      </c>
      <c r="F2440" s="340" t="s">
        <v>306</v>
      </c>
      <c r="G2440" s="340" t="s">
        <v>213</v>
      </c>
      <c r="H2440" s="340">
        <v>49.666466</v>
      </c>
      <c r="I2440" s="340">
        <v>-123.25130799999999</v>
      </c>
      <c r="J2440" s="340" t="s">
        <v>1591</v>
      </c>
      <c r="K2440" s="340" t="s">
        <v>5729</v>
      </c>
      <c r="L2440" s="348" t="s">
        <v>103</v>
      </c>
      <c r="M2440" s="340"/>
      <c r="N2440" s="340"/>
      <c r="O2440" s="340"/>
    </row>
    <row r="2441" spans="2:15" x14ac:dyDescent="0.25">
      <c r="B2441" s="340">
        <v>65709</v>
      </c>
      <c r="C2441" s="340" t="s">
        <v>5730</v>
      </c>
      <c r="D2441" s="340" t="s">
        <v>1590</v>
      </c>
      <c r="E2441" s="349" t="str">
        <f>HYPERLINK(Table20[[#This Row],[Map Link]],Table20[[#This Row],[Map Text]])</f>
        <v>Open Map</v>
      </c>
      <c r="F2441" s="340" t="s">
        <v>367</v>
      </c>
      <c r="G2441" s="340" t="s">
        <v>169</v>
      </c>
      <c r="H2441" s="340">
        <v>50.349820000000001</v>
      </c>
      <c r="I2441" s="340">
        <v>-121.667942</v>
      </c>
      <c r="J2441" s="340" t="s">
        <v>1591</v>
      </c>
      <c r="K2441" s="340" t="s">
        <v>5731</v>
      </c>
      <c r="L2441" s="348" t="s">
        <v>181</v>
      </c>
      <c r="M2441" s="340"/>
      <c r="N2441" s="340"/>
      <c r="O2441" s="340"/>
    </row>
    <row r="2442" spans="2:15" x14ac:dyDescent="0.25">
      <c r="B2442" s="340">
        <v>64619</v>
      </c>
      <c r="C2442" s="340" t="s">
        <v>5732</v>
      </c>
      <c r="D2442" s="340" t="s">
        <v>1590</v>
      </c>
      <c r="E2442" s="349" t="str">
        <f>HYPERLINK(Table20[[#This Row],[Map Link]],Table20[[#This Row],[Map Text]])</f>
        <v>Open Map</v>
      </c>
      <c r="F2442" s="340" t="s">
        <v>306</v>
      </c>
      <c r="G2442" s="340" t="s">
        <v>213</v>
      </c>
      <c r="H2442" s="340">
        <v>49.716467000000002</v>
      </c>
      <c r="I2442" s="340">
        <v>-123.15130600000001</v>
      </c>
      <c r="J2442" s="340" t="s">
        <v>1591</v>
      </c>
      <c r="K2442" s="340" t="s">
        <v>5733</v>
      </c>
      <c r="L2442" s="348" t="s">
        <v>181</v>
      </c>
      <c r="M2442" s="340"/>
      <c r="N2442" s="340"/>
      <c r="O2442" s="340"/>
    </row>
    <row r="2443" spans="2:15" x14ac:dyDescent="0.25">
      <c r="B2443" s="340">
        <v>64620</v>
      </c>
      <c r="C2443" s="340" t="s">
        <v>5734</v>
      </c>
      <c r="D2443" s="340" t="s">
        <v>1590</v>
      </c>
      <c r="E2443" s="349" t="str">
        <f>HYPERLINK(Table20[[#This Row],[Map Link]],Table20[[#This Row],[Map Text]])</f>
        <v>Open Map</v>
      </c>
      <c r="F2443" s="340" t="s">
        <v>306</v>
      </c>
      <c r="G2443" s="340" t="s">
        <v>213</v>
      </c>
      <c r="H2443" s="340">
        <v>49.733134</v>
      </c>
      <c r="I2443" s="340">
        <v>-123.151307</v>
      </c>
      <c r="J2443" s="340" t="s">
        <v>1591</v>
      </c>
      <c r="K2443" s="340" t="s">
        <v>5735</v>
      </c>
      <c r="L2443" s="348" t="s">
        <v>181</v>
      </c>
      <c r="M2443" s="340"/>
      <c r="N2443" s="340"/>
      <c r="O2443" s="340"/>
    </row>
    <row r="2444" spans="2:15" x14ac:dyDescent="0.25">
      <c r="B2444" s="340">
        <v>64595</v>
      </c>
      <c r="C2444" s="340" t="s">
        <v>5736</v>
      </c>
      <c r="D2444" s="340" t="s">
        <v>1590</v>
      </c>
      <c r="E2444" s="349" t="str">
        <f>HYPERLINK(Table20[[#This Row],[Map Link]],Table20[[#This Row],[Map Text]])</f>
        <v>Open Map</v>
      </c>
      <c r="F2444" s="340" t="s">
        <v>306</v>
      </c>
      <c r="G2444" s="340" t="s">
        <v>213</v>
      </c>
      <c r="H2444" s="340">
        <v>49.783133999999997</v>
      </c>
      <c r="I2444" s="340">
        <v>-123.20130899999999</v>
      </c>
      <c r="J2444" s="340" t="s">
        <v>1591</v>
      </c>
      <c r="K2444" s="340" t="s">
        <v>5737</v>
      </c>
      <c r="L2444" s="348" t="s">
        <v>181</v>
      </c>
      <c r="M2444" s="340"/>
      <c r="N2444" s="340"/>
      <c r="O2444" s="340"/>
    </row>
    <row r="2445" spans="2:15" x14ac:dyDescent="0.25">
      <c r="B2445" s="340">
        <v>65692</v>
      </c>
      <c r="C2445" s="340" t="s">
        <v>5738</v>
      </c>
      <c r="D2445" s="340" t="s">
        <v>1590</v>
      </c>
      <c r="E2445" s="349" t="str">
        <f>HYPERLINK(Table20[[#This Row],[Map Link]],Table20[[#This Row],[Map Text]])</f>
        <v>Open Map</v>
      </c>
      <c r="F2445" s="340" t="s">
        <v>367</v>
      </c>
      <c r="G2445" s="340" t="s">
        <v>169</v>
      </c>
      <c r="H2445" s="340">
        <v>50.153610999999998</v>
      </c>
      <c r="I2445" s="340">
        <v>-121.57555600000001</v>
      </c>
      <c r="J2445" s="340" t="s">
        <v>1591</v>
      </c>
      <c r="K2445" s="340" t="s">
        <v>5739</v>
      </c>
      <c r="L2445" s="348" t="s">
        <v>181</v>
      </c>
      <c r="M2445" s="340"/>
      <c r="N2445" s="340"/>
      <c r="O2445" s="340"/>
    </row>
    <row r="2446" spans="2:15" x14ac:dyDescent="0.25">
      <c r="B2446" s="340">
        <v>65292</v>
      </c>
      <c r="C2446" s="340" t="s">
        <v>5740</v>
      </c>
      <c r="D2446" s="340" t="s">
        <v>1590</v>
      </c>
      <c r="E2446" s="349" t="str">
        <f>HYPERLINK(Table20[[#This Row],[Map Link]],Table20[[#This Row],[Map Text]])</f>
        <v>Open Map</v>
      </c>
      <c r="F2446" s="340" t="s">
        <v>630</v>
      </c>
      <c r="G2446" s="340" t="s">
        <v>336</v>
      </c>
      <c r="H2446" s="340">
        <v>49.266446999999999</v>
      </c>
      <c r="I2446" s="340">
        <v>-124.818012</v>
      </c>
      <c r="J2446" s="340" t="s">
        <v>1591</v>
      </c>
      <c r="K2446" s="340" t="s">
        <v>5741</v>
      </c>
      <c r="L2446" s="348" t="s">
        <v>181</v>
      </c>
      <c r="M2446" s="340"/>
      <c r="N2446" s="340"/>
      <c r="O2446" s="340"/>
    </row>
    <row r="2447" spans="2:15" x14ac:dyDescent="0.25">
      <c r="B2447" s="340">
        <v>65024</v>
      </c>
      <c r="C2447" s="340" t="s">
        <v>5742</v>
      </c>
      <c r="D2447" s="340" t="s">
        <v>1590</v>
      </c>
      <c r="E2447" s="349" t="str">
        <f>HYPERLINK(Table20[[#This Row],[Map Link]],Table20[[#This Row],[Map Text]])</f>
        <v>Open Map</v>
      </c>
      <c r="F2447" s="340" t="s">
        <v>335</v>
      </c>
      <c r="G2447" s="340" t="s">
        <v>336</v>
      </c>
      <c r="H2447" s="340">
        <v>50.23312</v>
      </c>
      <c r="I2447" s="340">
        <v>-124.584699</v>
      </c>
      <c r="J2447" s="340" t="s">
        <v>1591</v>
      </c>
      <c r="K2447" s="340" t="s">
        <v>5743</v>
      </c>
      <c r="L2447" s="348" t="s">
        <v>181</v>
      </c>
      <c r="M2447" s="340"/>
      <c r="N2447" s="340"/>
      <c r="O2447" s="340"/>
    </row>
    <row r="2448" spans="2:15" x14ac:dyDescent="0.25">
      <c r="B2448" s="340">
        <v>541</v>
      </c>
      <c r="C2448" s="340" t="s">
        <v>1222</v>
      </c>
      <c r="D2448" s="340" t="s">
        <v>1036</v>
      </c>
      <c r="E2448" s="349" t="str">
        <f>HYPERLINK(Table20[[#This Row],[Map Link]],Table20[[#This Row],[Map Text]])</f>
        <v>Open Map</v>
      </c>
      <c r="F2448" s="340" t="s">
        <v>630</v>
      </c>
      <c r="G2448" s="340" t="s">
        <v>336</v>
      </c>
      <c r="H2448" s="340">
        <v>49.249780000000001</v>
      </c>
      <c r="I2448" s="340">
        <v>-124.801344</v>
      </c>
      <c r="J2448" s="340" t="s">
        <v>1591</v>
      </c>
      <c r="K2448" s="340" t="s">
        <v>5744</v>
      </c>
      <c r="L2448" s="348" t="s">
        <v>103</v>
      </c>
      <c r="M2448" s="340"/>
      <c r="N2448" s="340"/>
      <c r="O2448" s="340"/>
    </row>
    <row r="2449" spans="2:15" x14ac:dyDescent="0.25">
      <c r="B2449" s="340">
        <v>65279</v>
      </c>
      <c r="C2449" s="340" t="s">
        <v>5745</v>
      </c>
      <c r="D2449" s="340" t="s">
        <v>1590</v>
      </c>
      <c r="E2449" s="349" t="str">
        <f>HYPERLINK(Table20[[#This Row],[Map Link]],Table20[[#This Row],[Map Text]])</f>
        <v>Open Map</v>
      </c>
      <c r="F2449" s="340" t="s">
        <v>630</v>
      </c>
      <c r="G2449" s="340" t="s">
        <v>336</v>
      </c>
      <c r="H2449" s="340">
        <v>49.216445999999998</v>
      </c>
      <c r="I2449" s="340">
        <v>-124.818011</v>
      </c>
      <c r="J2449" s="340" t="s">
        <v>1591</v>
      </c>
      <c r="K2449" s="340" t="s">
        <v>5746</v>
      </c>
      <c r="L2449" s="348" t="s">
        <v>181</v>
      </c>
      <c r="M2449" s="340"/>
      <c r="N2449" s="340"/>
      <c r="O2449" s="340"/>
    </row>
    <row r="2450" spans="2:15" x14ac:dyDescent="0.25">
      <c r="B2450" s="340">
        <v>38334</v>
      </c>
      <c r="C2450" s="340" t="s">
        <v>5747</v>
      </c>
      <c r="D2450" s="340" t="s">
        <v>1597</v>
      </c>
      <c r="E2450" s="349" t="str">
        <f>HYPERLINK(Table20[[#This Row],[Map Link]],Table20[[#This Row],[Map Text]])</f>
        <v>Open Map</v>
      </c>
      <c r="F2450" s="340" t="s">
        <v>321</v>
      </c>
      <c r="G2450" s="340" t="s">
        <v>213</v>
      </c>
      <c r="H2450" s="340">
        <v>49.516464999999997</v>
      </c>
      <c r="I2450" s="340">
        <v>-123.301305</v>
      </c>
      <c r="J2450" s="340" t="s">
        <v>1591</v>
      </c>
      <c r="K2450" s="340" t="s">
        <v>5748</v>
      </c>
      <c r="L2450" s="348" t="s">
        <v>103</v>
      </c>
      <c r="M2450" s="340"/>
      <c r="N2450" s="340"/>
      <c r="O2450" s="340"/>
    </row>
    <row r="2451" spans="2:15" x14ac:dyDescent="0.25">
      <c r="B2451" s="340">
        <v>70061</v>
      </c>
      <c r="C2451" s="340" t="s">
        <v>681</v>
      </c>
      <c r="D2451" s="340" t="s">
        <v>1036</v>
      </c>
      <c r="E2451" s="349" t="str">
        <f>HYPERLINK(Table20[[#This Row],[Map Link]],Table20[[#This Row],[Map Text]])</f>
        <v>Open Map</v>
      </c>
      <c r="F2451" s="340" t="s">
        <v>641</v>
      </c>
      <c r="G2451" s="340" t="s">
        <v>336</v>
      </c>
      <c r="H2451" s="340">
        <v>48.692500000000003</v>
      </c>
      <c r="I2451" s="340">
        <v>-123.539722</v>
      </c>
      <c r="J2451" s="340" t="s">
        <v>1591</v>
      </c>
      <c r="K2451" s="340" t="s">
        <v>5749</v>
      </c>
      <c r="L2451" s="348" t="s">
        <v>103</v>
      </c>
      <c r="M2451" s="340"/>
      <c r="N2451" s="340"/>
      <c r="O2451" s="340"/>
    </row>
    <row r="2452" spans="2:15" x14ac:dyDescent="0.25">
      <c r="B2452" s="340">
        <v>9248</v>
      </c>
      <c r="C2452" s="340" t="s">
        <v>5750</v>
      </c>
      <c r="D2452" s="340" t="s">
        <v>1036</v>
      </c>
      <c r="E2452" s="349" t="str">
        <f>HYPERLINK(Table20[[#This Row],[Map Link]],Table20[[#This Row],[Map Text]])</f>
        <v>Open Map</v>
      </c>
      <c r="F2452" s="340" t="s">
        <v>630</v>
      </c>
      <c r="G2452" s="340" t="s">
        <v>336</v>
      </c>
      <c r="H2452" s="340">
        <v>49.233114</v>
      </c>
      <c r="I2452" s="340">
        <v>-124.76801</v>
      </c>
      <c r="J2452" s="340" t="s">
        <v>1591</v>
      </c>
      <c r="K2452" s="340" t="s">
        <v>5751</v>
      </c>
      <c r="L2452" s="348" t="s">
        <v>103</v>
      </c>
      <c r="M2452" s="340"/>
      <c r="N2452" s="340"/>
      <c r="O2452" s="340"/>
    </row>
    <row r="2453" spans="2:15" x14ac:dyDescent="0.25">
      <c r="B2453" s="340">
        <v>64975</v>
      </c>
      <c r="C2453" s="340" t="s">
        <v>5752</v>
      </c>
      <c r="D2453" s="340" t="s">
        <v>1590</v>
      </c>
      <c r="E2453" s="349" t="str">
        <f>HYPERLINK(Table20[[#This Row],[Map Link]],Table20[[#This Row],[Map Text]])</f>
        <v>Open Map</v>
      </c>
      <c r="F2453" s="340" t="s">
        <v>354</v>
      </c>
      <c r="G2453" s="340" t="s">
        <v>336</v>
      </c>
      <c r="H2453" s="340">
        <v>50.333114999999999</v>
      </c>
      <c r="I2453" s="340">
        <v>-125.06805</v>
      </c>
      <c r="J2453" s="340" t="s">
        <v>1591</v>
      </c>
      <c r="K2453" s="340" t="s">
        <v>5753</v>
      </c>
      <c r="L2453" s="348" t="s">
        <v>181</v>
      </c>
      <c r="M2453" s="340"/>
      <c r="N2453" s="340"/>
      <c r="O2453" s="340"/>
    </row>
    <row r="2454" spans="2:15" x14ac:dyDescent="0.25">
      <c r="B2454" s="340">
        <v>65054</v>
      </c>
      <c r="C2454" s="340" t="s">
        <v>5754</v>
      </c>
      <c r="D2454" s="340" t="s">
        <v>1590</v>
      </c>
      <c r="E2454" s="349" t="str">
        <f>HYPERLINK(Table20[[#This Row],[Map Link]],Table20[[#This Row],[Map Text]])</f>
        <v>Open Map</v>
      </c>
      <c r="F2454" s="340" t="s">
        <v>354</v>
      </c>
      <c r="G2454" s="340" t="s">
        <v>336</v>
      </c>
      <c r="H2454" s="340">
        <v>50.333114999999999</v>
      </c>
      <c r="I2454" s="340">
        <v>-125.06805</v>
      </c>
      <c r="J2454" s="340" t="s">
        <v>1591</v>
      </c>
      <c r="K2454" s="340" t="s">
        <v>5755</v>
      </c>
      <c r="L2454" s="348" t="s">
        <v>181</v>
      </c>
      <c r="M2454" s="340"/>
      <c r="N2454" s="340"/>
      <c r="O2454" s="340"/>
    </row>
    <row r="2455" spans="2:15" x14ac:dyDescent="0.25">
      <c r="B2455" s="340">
        <v>9927</v>
      </c>
      <c r="C2455" s="340" t="s">
        <v>5756</v>
      </c>
      <c r="D2455" s="340" t="s">
        <v>1036</v>
      </c>
      <c r="E2455" s="349" t="str">
        <f>HYPERLINK(Table20[[#This Row],[Map Link]],Table20[[#This Row],[Map Text]])</f>
        <v>Open Map</v>
      </c>
      <c r="F2455" s="340" t="s">
        <v>725</v>
      </c>
      <c r="G2455" s="340" t="s">
        <v>336</v>
      </c>
      <c r="H2455" s="340">
        <v>49.669420000000002</v>
      </c>
      <c r="I2455" s="340">
        <v>-124.90215999999999</v>
      </c>
      <c r="J2455" s="340" t="s">
        <v>1591</v>
      </c>
      <c r="K2455" s="340" t="s">
        <v>5757</v>
      </c>
      <c r="L2455" s="348" t="s">
        <v>103</v>
      </c>
      <c r="M2455" s="340"/>
      <c r="N2455" s="340"/>
      <c r="O2455" s="340"/>
    </row>
    <row r="2456" spans="2:15" x14ac:dyDescent="0.25">
      <c r="B2456" s="340">
        <v>11064</v>
      </c>
      <c r="C2456" s="340" t="s">
        <v>5758</v>
      </c>
      <c r="D2456" s="340" t="s">
        <v>1597</v>
      </c>
      <c r="E2456" s="349" t="str">
        <f>HYPERLINK(Table20[[#This Row],[Map Link]],Table20[[#This Row],[Map Text]])</f>
        <v>Open Map</v>
      </c>
      <c r="F2456" s="340" t="s">
        <v>641</v>
      </c>
      <c r="G2456" s="340" t="s">
        <v>336</v>
      </c>
      <c r="H2456" s="340">
        <v>48.591110999999998</v>
      </c>
      <c r="I2456" s="340">
        <v>-123.526667</v>
      </c>
      <c r="J2456" s="340" t="s">
        <v>1591</v>
      </c>
      <c r="K2456" s="340" t="s">
        <v>5759</v>
      </c>
      <c r="L2456" s="348" t="s">
        <v>103</v>
      </c>
      <c r="M2456" s="340"/>
      <c r="N2456" s="340"/>
      <c r="O2456" s="340"/>
    </row>
    <row r="2457" spans="2:15" x14ac:dyDescent="0.25">
      <c r="B2457" s="340">
        <v>65319</v>
      </c>
      <c r="C2457" s="340" t="s">
        <v>5760</v>
      </c>
      <c r="D2457" s="340" t="s">
        <v>1590</v>
      </c>
      <c r="E2457" s="349" t="str">
        <f>HYPERLINK(Table20[[#This Row],[Map Link]],Table20[[#This Row],[Map Text]])</f>
        <v>Open Map</v>
      </c>
      <c r="F2457" s="340" t="s">
        <v>643</v>
      </c>
      <c r="G2457" s="340" t="s">
        <v>336</v>
      </c>
      <c r="H2457" s="340">
        <v>48.633128999999997</v>
      </c>
      <c r="I2457" s="340">
        <v>-123.284615</v>
      </c>
      <c r="J2457" s="340" t="s">
        <v>1591</v>
      </c>
      <c r="K2457" s="340" t="s">
        <v>5761</v>
      </c>
      <c r="L2457" s="348" t="s">
        <v>181</v>
      </c>
      <c r="M2457" s="340"/>
      <c r="N2457" s="340"/>
      <c r="O2457" s="340"/>
    </row>
    <row r="2458" spans="2:15" x14ac:dyDescent="0.25">
      <c r="B2458" s="340">
        <v>40201</v>
      </c>
      <c r="C2458" s="340" t="s">
        <v>5762</v>
      </c>
      <c r="D2458" s="340" t="s">
        <v>5763</v>
      </c>
      <c r="E2458" s="349" t="str">
        <f>HYPERLINK(Table20[[#This Row],[Map Link]],Table20[[#This Row],[Map Text]])</f>
        <v>Open Map</v>
      </c>
      <c r="F2458" s="340" t="s">
        <v>321</v>
      </c>
      <c r="G2458" s="340" t="s">
        <v>213</v>
      </c>
      <c r="H2458" s="340">
        <v>49.605345999999997</v>
      </c>
      <c r="I2458" s="340">
        <v>-124.022164</v>
      </c>
      <c r="J2458" s="340" t="s">
        <v>1591</v>
      </c>
      <c r="K2458" s="340" t="s">
        <v>5764</v>
      </c>
      <c r="L2458" s="348" t="s">
        <v>181</v>
      </c>
      <c r="M2458" s="340"/>
      <c r="N2458" s="340"/>
      <c r="O2458" s="340"/>
    </row>
    <row r="2459" spans="2:15" x14ac:dyDescent="0.25">
      <c r="B2459" s="340">
        <v>65053</v>
      </c>
      <c r="C2459" s="340" t="s">
        <v>5765</v>
      </c>
      <c r="D2459" s="340" t="s">
        <v>1590</v>
      </c>
      <c r="E2459" s="349" t="str">
        <f>HYPERLINK(Table20[[#This Row],[Map Link]],Table20[[#This Row],[Map Text]])</f>
        <v>Open Map</v>
      </c>
      <c r="F2459" s="340" t="s">
        <v>354</v>
      </c>
      <c r="G2459" s="340" t="s">
        <v>336</v>
      </c>
      <c r="H2459" s="340">
        <v>50.316448000000001</v>
      </c>
      <c r="I2459" s="340">
        <v>-125.084716</v>
      </c>
      <c r="J2459" s="340" t="s">
        <v>1591</v>
      </c>
      <c r="K2459" s="340" t="s">
        <v>5766</v>
      </c>
      <c r="L2459" s="348" t="s">
        <v>181</v>
      </c>
      <c r="M2459" s="340"/>
      <c r="N2459" s="340"/>
      <c r="O2459" s="340"/>
    </row>
    <row r="2460" spans="2:15" x14ac:dyDescent="0.25">
      <c r="B2460" s="340">
        <v>65602</v>
      </c>
      <c r="C2460" s="340" t="s">
        <v>5767</v>
      </c>
      <c r="D2460" s="340" t="s">
        <v>1590</v>
      </c>
      <c r="E2460" s="349" t="str">
        <f>HYPERLINK(Table20[[#This Row],[Map Link]],Table20[[#This Row],[Map Text]])</f>
        <v>Open Map</v>
      </c>
      <c r="F2460" s="340" t="s">
        <v>354</v>
      </c>
      <c r="G2460" s="340" t="s">
        <v>336</v>
      </c>
      <c r="H2460" s="340">
        <v>50.833119000000003</v>
      </c>
      <c r="I2460" s="340">
        <v>-124.95139399999999</v>
      </c>
      <c r="J2460" s="340" t="s">
        <v>1591</v>
      </c>
      <c r="K2460" s="340" t="s">
        <v>5768</v>
      </c>
      <c r="L2460" s="348" t="s">
        <v>181</v>
      </c>
      <c r="M2460" s="340"/>
      <c r="N2460" s="340"/>
      <c r="O2460" s="340"/>
    </row>
    <row r="2461" spans="2:15" x14ac:dyDescent="0.25">
      <c r="B2461" s="340">
        <v>2774</v>
      </c>
      <c r="C2461" s="340" t="s">
        <v>5769</v>
      </c>
      <c r="D2461" s="340" t="s">
        <v>1036</v>
      </c>
      <c r="E2461" s="349" t="str">
        <f>HYPERLINK(Table20[[#This Row],[Map Link]],Table20[[#This Row],[Map Text]])</f>
        <v>Open Map</v>
      </c>
      <c r="F2461" s="340" t="s">
        <v>630</v>
      </c>
      <c r="G2461" s="340" t="s">
        <v>336</v>
      </c>
      <c r="H2461" s="340">
        <v>49.316445999999999</v>
      </c>
      <c r="I2461" s="340">
        <v>-124.901349</v>
      </c>
      <c r="J2461" s="340" t="s">
        <v>1591</v>
      </c>
      <c r="K2461" s="340" t="s">
        <v>5770</v>
      </c>
      <c r="L2461" s="348" t="s">
        <v>103</v>
      </c>
      <c r="M2461" s="340"/>
      <c r="N2461" s="340"/>
      <c r="O2461" s="340"/>
    </row>
    <row r="2462" spans="2:15" x14ac:dyDescent="0.25">
      <c r="B2462" s="340">
        <v>2821</v>
      </c>
      <c r="C2462" s="340" t="s">
        <v>5771</v>
      </c>
      <c r="D2462" s="340" t="s">
        <v>1036</v>
      </c>
      <c r="E2462" s="349" t="str">
        <f>HYPERLINK(Table20[[#This Row],[Map Link]],Table20[[#This Row],[Map Text]])</f>
        <v>Open Map</v>
      </c>
      <c r="F2462" s="340" t="s">
        <v>643</v>
      </c>
      <c r="G2462" s="340" t="s">
        <v>336</v>
      </c>
      <c r="H2462" s="340">
        <v>48.766461999999997</v>
      </c>
      <c r="I2462" s="340">
        <v>-123.38462199999999</v>
      </c>
      <c r="J2462" s="340" t="s">
        <v>1591</v>
      </c>
      <c r="K2462" s="340" t="s">
        <v>5772</v>
      </c>
      <c r="L2462" s="348" t="s">
        <v>103</v>
      </c>
      <c r="M2462" s="340"/>
      <c r="N2462" s="340"/>
      <c r="O2462" s="340"/>
    </row>
    <row r="2463" spans="2:15" x14ac:dyDescent="0.25">
      <c r="B2463" s="340">
        <v>4284</v>
      </c>
      <c r="C2463" s="340" t="s">
        <v>5773</v>
      </c>
      <c r="D2463" s="340" t="s">
        <v>1597</v>
      </c>
      <c r="E2463" s="349" t="str">
        <f>HYPERLINK(Table20[[#This Row],[Map Link]],Table20[[#This Row],[Map Text]])</f>
        <v>Open Map</v>
      </c>
      <c r="F2463" s="340" t="s">
        <v>725</v>
      </c>
      <c r="G2463" s="340" t="s">
        <v>336</v>
      </c>
      <c r="H2463" s="340">
        <v>49.666445000000003</v>
      </c>
      <c r="I2463" s="340">
        <v>-125.084698</v>
      </c>
      <c r="J2463" s="340" t="s">
        <v>1591</v>
      </c>
      <c r="K2463" s="340" t="s">
        <v>5774</v>
      </c>
      <c r="L2463" s="348" t="s">
        <v>103</v>
      </c>
      <c r="M2463" s="340"/>
      <c r="N2463" s="340"/>
      <c r="O2463" s="340"/>
    </row>
    <row r="2464" spans="2:15" x14ac:dyDescent="0.25">
      <c r="B2464" s="340">
        <v>4309</v>
      </c>
      <c r="C2464" s="340" t="s">
        <v>756</v>
      </c>
      <c r="D2464" s="340" t="s">
        <v>1597</v>
      </c>
      <c r="E2464" s="349" t="str">
        <f>HYPERLINK(Table20[[#This Row],[Map Link]],Table20[[#This Row],[Map Text]])</f>
        <v>Open Map</v>
      </c>
      <c r="F2464" s="340" t="s">
        <v>354</v>
      </c>
      <c r="G2464" s="340" t="s">
        <v>336</v>
      </c>
      <c r="H2464" s="340">
        <v>50.399780999999997</v>
      </c>
      <c r="I2464" s="340">
        <v>-125.13472</v>
      </c>
      <c r="J2464" s="340" t="s">
        <v>1591</v>
      </c>
      <c r="K2464" s="340" t="s">
        <v>5775</v>
      </c>
      <c r="L2464" s="348" t="s">
        <v>103</v>
      </c>
      <c r="M2464" s="340"/>
      <c r="N2464" s="340"/>
      <c r="O2464" s="340"/>
    </row>
    <row r="2465" spans="2:15" x14ac:dyDescent="0.25">
      <c r="B2465" s="340">
        <v>5057</v>
      </c>
      <c r="C2465" s="340" t="s">
        <v>5776</v>
      </c>
      <c r="D2465" s="340" t="s">
        <v>1597</v>
      </c>
      <c r="E2465" s="349" t="str">
        <f>HYPERLINK(Table20[[#This Row],[Map Link]],Table20[[#This Row],[Map Text]])</f>
        <v>Open Map</v>
      </c>
      <c r="F2465" s="340" t="s">
        <v>321</v>
      </c>
      <c r="G2465" s="340" t="s">
        <v>213</v>
      </c>
      <c r="H2465" s="340">
        <v>49.699789000000003</v>
      </c>
      <c r="I2465" s="340">
        <v>-124.20133800000001</v>
      </c>
      <c r="J2465" s="340" t="s">
        <v>1591</v>
      </c>
      <c r="K2465" s="340" t="s">
        <v>5777</v>
      </c>
      <c r="L2465" s="348" t="s">
        <v>103</v>
      </c>
      <c r="M2465" s="340"/>
      <c r="N2465" s="340"/>
      <c r="O2465" s="340"/>
    </row>
    <row r="2466" spans="2:15" x14ac:dyDescent="0.25">
      <c r="B2466" s="340">
        <v>5168</v>
      </c>
      <c r="C2466" s="340" t="s">
        <v>550</v>
      </c>
      <c r="D2466" s="340" t="s">
        <v>1036</v>
      </c>
      <c r="E2466" s="349" t="str">
        <f>HYPERLINK(Table20[[#This Row],[Map Link]],Table20[[#This Row],[Map Text]])</f>
        <v>Open Map</v>
      </c>
      <c r="F2466" s="340" t="s">
        <v>725</v>
      </c>
      <c r="G2466" s="340" t="s">
        <v>336</v>
      </c>
      <c r="H2466" s="340">
        <v>49.833112</v>
      </c>
      <c r="I2466" s="340">
        <v>-125.134704</v>
      </c>
      <c r="J2466" s="340" t="s">
        <v>1591</v>
      </c>
      <c r="K2466" s="340" t="s">
        <v>5778</v>
      </c>
      <c r="L2466" s="348" t="s">
        <v>103</v>
      </c>
      <c r="M2466" s="340"/>
      <c r="N2466" s="340"/>
      <c r="O2466" s="340"/>
    </row>
    <row r="2467" spans="2:15" x14ac:dyDescent="0.25">
      <c r="B2467" s="340">
        <v>5775</v>
      </c>
      <c r="C2467" s="340" t="s">
        <v>764</v>
      </c>
      <c r="D2467" s="340" t="s">
        <v>1036</v>
      </c>
      <c r="E2467" s="349" t="str">
        <f>HYPERLINK(Table20[[#This Row],[Map Link]],Table20[[#This Row],[Map Text]])</f>
        <v>Open Map</v>
      </c>
      <c r="F2467" s="340" t="s">
        <v>354</v>
      </c>
      <c r="G2467" s="340" t="s">
        <v>336</v>
      </c>
      <c r="H2467" s="340">
        <v>50.413055999999997</v>
      </c>
      <c r="I2467" s="340">
        <v>-125.5025</v>
      </c>
      <c r="J2467" s="340" t="s">
        <v>1591</v>
      </c>
      <c r="K2467" s="340" t="s">
        <v>5779</v>
      </c>
      <c r="L2467" s="348" t="s">
        <v>103</v>
      </c>
      <c r="M2467" s="340"/>
      <c r="N2467" s="340"/>
      <c r="O2467" s="340"/>
    </row>
    <row r="2468" spans="2:15" x14ac:dyDescent="0.25">
      <c r="B2468" s="340">
        <v>34894</v>
      </c>
      <c r="C2468" s="340" t="s">
        <v>753</v>
      </c>
      <c r="D2468" s="340" t="s">
        <v>1597</v>
      </c>
      <c r="E2468" s="349" t="str">
        <f>HYPERLINK(Table20[[#This Row],[Map Link]],Table20[[#This Row],[Map Text]])</f>
        <v>Open Map</v>
      </c>
      <c r="F2468" s="340" t="s">
        <v>335</v>
      </c>
      <c r="G2468" s="340" t="s">
        <v>336</v>
      </c>
      <c r="H2468" s="340">
        <v>50.033116</v>
      </c>
      <c r="I2468" s="340">
        <v>-124.818033</v>
      </c>
      <c r="J2468" s="340" t="s">
        <v>1591</v>
      </c>
      <c r="K2468" s="340" t="s">
        <v>5780</v>
      </c>
      <c r="L2468" s="348" t="s">
        <v>103</v>
      </c>
      <c r="M2468" s="340"/>
      <c r="N2468" s="340"/>
      <c r="O2468" s="340"/>
    </row>
    <row r="2469" spans="2:15" x14ac:dyDescent="0.25">
      <c r="B2469" s="340">
        <v>34753</v>
      </c>
      <c r="C2469" s="340" t="s">
        <v>761</v>
      </c>
      <c r="D2469" s="340" t="s">
        <v>1597</v>
      </c>
      <c r="E2469" s="349" t="str">
        <f>HYPERLINK(Table20[[#This Row],[Map Link]],Table20[[#This Row],[Map Text]])</f>
        <v>Open Map</v>
      </c>
      <c r="F2469" s="340" t="s">
        <v>354</v>
      </c>
      <c r="G2469" s="340" t="s">
        <v>336</v>
      </c>
      <c r="H2469" s="340">
        <v>50.116442999999997</v>
      </c>
      <c r="I2469" s="340">
        <v>-125.38472</v>
      </c>
      <c r="J2469" s="340" t="s">
        <v>1591</v>
      </c>
      <c r="K2469" s="340" t="s">
        <v>5781</v>
      </c>
      <c r="L2469" s="348" t="s">
        <v>103</v>
      </c>
      <c r="M2469" s="340"/>
      <c r="N2469" s="340"/>
      <c r="O2469" s="340"/>
    </row>
    <row r="2470" spans="2:15" x14ac:dyDescent="0.25">
      <c r="B2470" s="340">
        <v>5798</v>
      </c>
      <c r="C2470" s="340" t="s">
        <v>5782</v>
      </c>
      <c r="D2470" s="340" t="s">
        <v>1036</v>
      </c>
      <c r="E2470" s="349" t="str">
        <f>HYPERLINK(Table20[[#This Row],[Map Link]],Table20[[#This Row],[Map Text]])</f>
        <v>Open Map</v>
      </c>
      <c r="F2470" s="340" t="s">
        <v>335</v>
      </c>
      <c r="G2470" s="340" t="s">
        <v>336</v>
      </c>
      <c r="H2470" s="340">
        <v>49.783116999999997</v>
      </c>
      <c r="I2470" s="340">
        <v>-124.61802</v>
      </c>
      <c r="J2470" s="340" t="s">
        <v>1591</v>
      </c>
      <c r="K2470" s="340" t="s">
        <v>5783</v>
      </c>
      <c r="L2470" s="348" t="s">
        <v>103</v>
      </c>
      <c r="M2470" s="340"/>
      <c r="N2470" s="340"/>
      <c r="O2470" s="340"/>
    </row>
    <row r="2471" spans="2:15" x14ac:dyDescent="0.25">
      <c r="B2471" s="340">
        <v>37625</v>
      </c>
      <c r="C2471" s="340" t="s">
        <v>5784</v>
      </c>
      <c r="D2471" s="340" t="s">
        <v>1597</v>
      </c>
      <c r="E2471" s="349" t="str">
        <f>HYPERLINK(Table20[[#This Row],[Map Link]],Table20[[#This Row],[Map Text]])</f>
        <v>Open Map</v>
      </c>
      <c r="F2471" s="340" t="s">
        <v>701</v>
      </c>
      <c r="G2471" s="340" t="s">
        <v>336</v>
      </c>
      <c r="H2471" s="340">
        <v>49.083123999999998</v>
      </c>
      <c r="I2471" s="340">
        <v>-123.801309</v>
      </c>
      <c r="J2471" s="340" t="s">
        <v>1591</v>
      </c>
      <c r="K2471" s="340" t="s">
        <v>5785</v>
      </c>
      <c r="L2471" s="348" t="s">
        <v>103</v>
      </c>
      <c r="M2471" s="340"/>
      <c r="N2471" s="340"/>
      <c r="O2471" s="340"/>
    </row>
    <row r="2472" spans="2:15" x14ac:dyDescent="0.25">
      <c r="B2472" s="340">
        <v>34752</v>
      </c>
      <c r="C2472" s="340" t="s">
        <v>758</v>
      </c>
      <c r="D2472" s="340" t="s">
        <v>1597</v>
      </c>
      <c r="E2472" s="349" t="str">
        <f>HYPERLINK(Table20[[#This Row],[Map Link]],Table20[[#This Row],[Map Text]])</f>
        <v>Open Map</v>
      </c>
      <c r="F2472" s="340" t="s">
        <v>354</v>
      </c>
      <c r="G2472" s="340" t="s">
        <v>336</v>
      </c>
      <c r="H2472" s="340">
        <v>50.166446000000001</v>
      </c>
      <c r="I2472" s="340">
        <v>-125.168048</v>
      </c>
      <c r="J2472" s="340" t="s">
        <v>1591</v>
      </c>
      <c r="K2472" s="340" t="s">
        <v>5786</v>
      </c>
      <c r="L2472" s="348" t="s">
        <v>103</v>
      </c>
      <c r="M2472" s="340"/>
      <c r="N2472" s="340"/>
      <c r="O2472" s="340"/>
    </row>
    <row r="2473" spans="2:15" x14ac:dyDescent="0.25">
      <c r="B2473" s="340">
        <v>40187</v>
      </c>
      <c r="C2473" s="340" t="s">
        <v>5787</v>
      </c>
      <c r="D2473" s="340" t="s">
        <v>5763</v>
      </c>
      <c r="E2473" s="349" t="str">
        <f>HYPERLINK(Table20[[#This Row],[Map Link]],Table20[[#This Row],[Map Text]])</f>
        <v>Open Map</v>
      </c>
      <c r="F2473" s="340" t="s">
        <v>321</v>
      </c>
      <c r="G2473" s="340" t="s">
        <v>213</v>
      </c>
      <c r="H2473" s="340">
        <v>49.724792000000001</v>
      </c>
      <c r="I2473" s="340">
        <v>-123.877718</v>
      </c>
      <c r="J2473" s="340" t="s">
        <v>1591</v>
      </c>
      <c r="K2473" s="340" t="s">
        <v>5788</v>
      </c>
      <c r="L2473" s="348" t="s">
        <v>181</v>
      </c>
      <c r="M2473" s="340"/>
      <c r="N2473" s="340"/>
      <c r="O2473" s="340"/>
    </row>
    <row r="2474" spans="2:15" x14ac:dyDescent="0.25">
      <c r="B2474" s="340">
        <v>37635</v>
      </c>
      <c r="C2474" s="340" t="s">
        <v>5789</v>
      </c>
      <c r="D2474" s="340" t="s">
        <v>1597</v>
      </c>
      <c r="E2474" s="349" t="str">
        <f>HYPERLINK(Table20[[#This Row],[Map Link]],Table20[[#This Row],[Map Text]])</f>
        <v>Open Map</v>
      </c>
      <c r="F2474" s="340" t="s">
        <v>238</v>
      </c>
      <c r="G2474" s="340" t="s">
        <v>213</v>
      </c>
      <c r="H2474" s="340">
        <v>49.349795999999998</v>
      </c>
      <c r="I2474" s="340">
        <v>-123.41797099999999</v>
      </c>
      <c r="J2474" s="340" t="s">
        <v>1591</v>
      </c>
      <c r="K2474" s="340" t="s">
        <v>5790</v>
      </c>
      <c r="L2474" s="348" t="s">
        <v>103</v>
      </c>
      <c r="M2474" s="340"/>
      <c r="N2474" s="340"/>
      <c r="O2474" s="340"/>
    </row>
    <row r="2475" spans="2:15" x14ac:dyDescent="0.25">
      <c r="B2475" s="340">
        <v>459</v>
      </c>
      <c r="C2475" s="340" t="s">
        <v>5791</v>
      </c>
      <c r="D2475" s="340" t="s">
        <v>1728</v>
      </c>
      <c r="E2475" s="349" t="str">
        <f>HYPERLINK(Table20[[#This Row],[Map Link]],Table20[[#This Row],[Map Text]])</f>
        <v>Open Map</v>
      </c>
      <c r="F2475" s="340" t="s">
        <v>238</v>
      </c>
      <c r="G2475" s="340" t="s">
        <v>213</v>
      </c>
      <c r="H2475" s="340">
        <v>49.379722000000001</v>
      </c>
      <c r="I2475" s="340">
        <v>-123.344167</v>
      </c>
      <c r="J2475" s="340" t="s">
        <v>1591</v>
      </c>
      <c r="K2475" s="340" t="s">
        <v>5792</v>
      </c>
      <c r="L2475" s="348" t="s">
        <v>103</v>
      </c>
      <c r="M2475" s="340"/>
      <c r="N2475" s="340"/>
      <c r="O2475" s="340"/>
    </row>
    <row r="2476" spans="2:15" x14ac:dyDescent="0.25">
      <c r="B2476" s="340">
        <v>28686</v>
      </c>
      <c r="C2476" s="340" t="s">
        <v>723</v>
      </c>
      <c r="D2476" s="340" t="s">
        <v>1036</v>
      </c>
      <c r="E2476" s="349" t="str">
        <f>HYPERLINK(Table20[[#This Row],[Map Link]],Table20[[#This Row],[Map Text]])</f>
        <v>Open Map</v>
      </c>
      <c r="F2476" s="340" t="s">
        <v>701</v>
      </c>
      <c r="G2476" s="340" t="s">
        <v>336</v>
      </c>
      <c r="H2476" s="340">
        <v>49.433115999999998</v>
      </c>
      <c r="I2476" s="340">
        <v>-124.668012</v>
      </c>
      <c r="J2476" s="340" t="s">
        <v>1591</v>
      </c>
      <c r="K2476" s="340" t="s">
        <v>5793</v>
      </c>
      <c r="L2476" s="348" t="s">
        <v>103</v>
      </c>
      <c r="M2476" s="340"/>
      <c r="N2476" s="340"/>
      <c r="O2476" s="340"/>
    </row>
    <row r="2477" spans="2:15" x14ac:dyDescent="0.25">
      <c r="B2477" s="340">
        <v>54371</v>
      </c>
      <c r="C2477" s="340" t="s">
        <v>755</v>
      </c>
      <c r="D2477" s="340" t="s">
        <v>1597</v>
      </c>
      <c r="E2477" s="349" t="str">
        <f>HYPERLINK(Table20[[#This Row],[Map Link]],Table20[[#This Row],[Map Text]])</f>
        <v>Open Map</v>
      </c>
      <c r="F2477" s="340" t="s">
        <v>354</v>
      </c>
      <c r="G2477" s="340" t="s">
        <v>336</v>
      </c>
      <c r="H2477" s="340">
        <v>50.433120000000002</v>
      </c>
      <c r="I2477" s="340">
        <v>-124.66804</v>
      </c>
      <c r="J2477" s="340" t="s">
        <v>1591</v>
      </c>
      <c r="K2477" s="340" t="s">
        <v>5794</v>
      </c>
      <c r="L2477" s="348" t="s">
        <v>103</v>
      </c>
      <c r="M2477" s="340"/>
      <c r="N2477" s="340"/>
      <c r="O2477" s="340"/>
    </row>
    <row r="2478" spans="2:15" x14ac:dyDescent="0.25">
      <c r="B2478" s="340">
        <v>766</v>
      </c>
      <c r="C2478" s="340" t="s">
        <v>342</v>
      </c>
      <c r="D2478" s="340" t="s">
        <v>1036</v>
      </c>
      <c r="E2478" s="349" t="str">
        <f>HYPERLINK(Table20[[#This Row],[Map Link]],Table20[[#This Row],[Map Text]])</f>
        <v>Open Map</v>
      </c>
      <c r="F2478" s="340" t="s">
        <v>335</v>
      </c>
      <c r="G2478" s="340" t="s">
        <v>336</v>
      </c>
      <c r="H2478" s="340">
        <v>49.77346</v>
      </c>
      <c r="I2478" s="340">
        <v>-124.38692</v>
      </c>
      <c r="J2478" s="340" t="s">
        <v>1591</v>
      </c>
      <c r="K2478" s="340" t="s">
        <v>5795</v>
      </c>
      <c r="L2478" s="348" t="s">
        <v>103</v>
      </c>
      <c r="M2478" s="340"/>
      <c r="N2478" s="340"/>
      <c r="O2478" s="340"/>
    </row>
    <row r="2479" spans="2:15" x14ac:dyDescent="0.25">
      <c r="B2479" s="340">
        <v>1601</v>
      </c>
      <c r="C2479" s="340" t="s">
        <v>5796</v>
      </c>
      <c r="D2479" s="340" t="s">
        <v>1597</v>
      </c>
      <c r="E2479" s="349" t="str">
        <f>HYPERLINK(Table20[[#This Row],[Map Link]],Table20[[#This Row],[Map Text]])</f>
        <v>Open Map</v>
      </c>
      <c r="F2479" s="340" t="s">
        <v>321</v>
      </c>
      <c r="G2479" s="340" t="s">
        <v>213</v>
      </c>
      <c r="H2479" s="340">
        <v>49.488044000000002</v>
      </c>
      <c r="I2479" s="340">
        <v>-123.984869</v>
      </c>
      <c r="J2479" s="340" t="s">
        <v>1591</v>
      </c>
      <c r="K2479" s="340" t="s">
        <v>5797</v>
      </c>
      <c r="L2479" s="348" t="s">
        <v>103</v>
      </c>
      <c r="M2479" s="340"/>
      <c r="N2479" s="340"/>
      <c r="O2479" s="340"/>
    </row>
    <row r="2480" spans="2:15" x14ac:dyDescent="0.25">
      <c r="B2480" s="340">
        <v>38339</v>
      </c>
      <c r="C2480" s="340" t="s">
        <v>730</v>
      </c>
      <c r="D2480" s="340" t="s">
        <v>1036</v>
      </c>
      <c r="E2480" s="349" t="str">
        <f>HYPERLINK(Table20[[#This Row],[Map Link]],Table20[[#This Row],[Map Text]])</f>
        <v>Open Map</v>
      </c>
      <c r="F2480" s="340" t="s">
        <v>725</v>
      </c>
      <c r="G2480" s="340" t="s">
        <v>336</v>
      </c>
      <c r="H2480" s="340">
        <v>49.533113999999998</v>
      </c>
      <c r="I2480" s="340">
        <v>-124.858298</v>
      </c>
      <c r="J2480" s="340" t="s">
        <v>1591</v>
      </c>
      <c r="K2480" s="340" t="s">
        <v>5798</v>
      </c>
      <c r="L2480" s="348" t="s">
        <v>103</v>
      </c>
      <c r="M2480" s="340"/>
      <c r="N2480" s="340"/>
      <c r="O2480" s="340"/>
    </row>
    <row r="2481" spans="2:15" x14ac:dyDescent="0.25">
      <c r="B2481" s="340">
        <v>10460</v>
      </c>
      <c r="C2481" s="340" t="s">
        <v>5799</v>
      </c>
      <c r="D2481" s="340" t="s">
        <v>1036</v>
      </c>
      <c r="E2481" s="349" t="str">
        <f>HYPERLINK(Table20[[#This Row],[Map Link]],Table20[[#This Row],[Map Text]])</f>
        <v>Open Map</v>
      </c>
      <c r="F2481" s="340" t="s">
        <v>630</v>
      </c>
      <c r="G2481" s="340" t="s">
        <v>336</v>
      </c>
      <c r="H2481" s="340">
        <v>49.216447000000002</v>
      </c>
      <c r="I2481" s="340">
        <v>-124.801344</v>
      </c>
      <c r="J2481" s="340" t="s">
        <v>1591</v>
      </c>
      <c r="K2481" s="340" t="s">
        <v>5800</v>
      </c>
      <c r="L2481" s="348" t="s">
        <v>103</v>
      </c>
      <c r="M2481" s="340"/>
      <c r="N2481" s="340"/>
      <c r="O2481" s="340"/>
    </row>
    <row r="2482" spans="2:15" x14ac:dyDescent="0.25">
      <c r="B2482" s="340">
        <v>38514</v>
      </c>
      <c r="C2482" s="340" t="s">
        <v>5801</v>
      </c>
      <c r="D2482" s="340" t="s">
        <v>1597</v>
      </c>
      <c r="E2482" s="349" t="str">
        <f>HYPERLINK(Table20[[#This Row],[Map Link]],Table20[[#This Row],[Map Text]])</f>
        <v>Open Map</v>
      </c>
      <c r="F2482" s="340" t="s">
        <v>321</v>
      </c>
      <c r="G2482" s="340" t="s">
        <v>213</v>
      </c>
      <c r="H2482" s="340">
        <v>49.483131</v>
      </c>
      <c r="I2482" s="340">
        <v>-123.35130599999999</v>
      </c>
      <c r="J2482" s="340" t="s">
        <v>1591</v>
      </c>
      <c r="K2482" s="340" t="s">
        <v>5802</v>
      </c>
      <c r="L2482" s="348" t="s">
        <v>103</v>
      </c>
      <c r="M2482" s="340"/>
      <c r="N2482" s="340"/>
      <c r="O2482" s="340"/>
    </row>
    <row r="2483" spans="2:15" x14ac:dyDescent="0.25">
      <c r="B2483" s="340">
        <v>34755</v>
      </c>
      <c r="C2483" s="340" t="s">
        <v>748</v>
      </c>
      <c r="D2483" s="340" t="s">
        <v>1780</v>
      </c>
      <c r="E2483" s="349" t="str">
        <f>HYPERLINK(Table20[[#This Row],[Map Link]],Table20[[#This Row],[Map Text]])</f>
        <v>Open Map</v>
      </c>
      <c r="F2483" s="340" t="s">
        <v>354</v>
      </c>
      <c r="G2483" s="340" t="s">
        <v>336</v>
      </c>
      <c r="H2483" s="340">
        <v>50.023055999999997</v>
      </c>
      <c r="I2483" s="340">
        <v>-125.243611</v>
      </c>
      <c r="J2483" s="340" t="s">
        <v>1591</v>
      </c>
      <c r="K2483" s="340" t="s">
        <v>5803</v>
      </c>
      <c r="L2483" s="348" t="s">
        <v>103</v>
      </c>
      <c r="M2483" s="340"/>
      <c r="N2483" s="340"/>
      <c r="O2483" s="340"/>
    </row>
    <row r="2484" spans="2:15" x14ac:dyDescent="0.25">
      <c r="B2484" s="340">
        <v>65352</v>
      </c>
      <c r="C2484" s="340" t="s">
        <v>5804</v>
      </c>
      <c r="D2484" s="340" t="s">
        <v>1590</v>
      </c>
      <c r="E2484" s="349" t="str">
        <f>HYPERLINK(Table20[[#This Row],[Map Link]],Table20[[#This Row],[Map Text]])</f>
        <v>Open Map</v>
      </c>
      <c r="F2484" s="340" t="s">
        <v>354</v>
      </c>
      <c r="G2484" s="340" t="s">
        <v>336</v>
      </c>
      <c r="H2484" s="340">
        <v>50.033110999999998</v>
      </c>
      <c r="I2484" s="340">
        <v>-125.25138</v>
      </c>
      <c r="J2484" s="340" t="s">
        <v>1591</v>
      </c>
      <c r="K2484" s="340" t="s">
        <v>5805</v>
      </c>
      <c r="L2484" s="348" t="s">
        <v>181</v>
      </c>
      <c r="M2484" s="340"/>
      <c r="N2484" s="340"/>
      <c r="O2484" s="340"/>
    </row>
    <row r="2485" spans="2:15" x14ac:dyDescent="0.25">
      <c r="B2485" s="340">
        <v>10493</v>
      </c>
      <c r="C2485" s="340" t="s">
        <v>5806</v>
      </c>
      <c r="D2485" s="340" t="s">
        <v>1036</v>
      </c>
      <c r="E2485" s="349" t="str">
        <f>HYPERLINK(Table20[[#This Row],[Map Link]],Table20[[#This Row],[Map Text]])</f>
        <v>Open Map</v>
      </c>
      <c r="F2485" s="340" t="s">
        <v>354</v>
      </c>
      <c r="G2485" s="340" t="s">
        <v>336</v>
      </c>
      <c r="H2485" s="340">
        <v>50.033110999999998</v>
      </c>
      <c r="I2485" s="340">
        <v>-125.268047</v>
      </c>
      <c r="J2485" s="340" t="s">
        <v>1591</v>
      </c>
      <c r="K2485" s="340" t="s">
        <v>5807</v>
      </c>
      <c r="L2485" s="348" t="s">
        <v>103</v>
      </c>
      <c r="M2485" s="340"/>
      <c r="N2485" s="340"/>
      <c r="O2485" s="340"/>
    </row>
    <row r="2486" spans="2:15" x14ac:dyDescent="0.25">
      <c r="B2486" s="340">
        <v>65348</v>
      </c>
      <c r="C2486" s="340" t="s">
        <v>5808</v>
      </c>
      <c r="D2486" s="340" t="s">
        <v>1590</v>
      </c>
      <c r="E2486" s="349" t="str">
        <f>HYPERLINK(Table20[[#This Row],[Map Link]],Table20[[#This Row],[Map Text]])</f>
        <v>Open Map</v>
      </c>
      <c r="F2486" s="340" t="s">
        <v>354</v>
      </c>
      <c r="G2486" s="340" t="s">
        <v>336</v>
      </c>
      <c r="H2486" s="340">
        <v>49.999777999999999</v>
      </c>
      <c r="I2486" s="340">
        <v>-125.18471</v>
      </c>
      <c r="J2486" s="340" t="s">
        <v>1591</v>
      </c>
      <c r="K2486" s="340" t="s">
        <v>5809</v>
      </c>
      <c r="L2486" s="348" t="s">
        <v>181</v>
      </c>
      <c r="M2486" s="340"/>
      <c r="N2486" s="340"/>
      <c r="O2486" s="340"/>
    </row>
    <row r="2487" spans="2:15" x14ac:dyDescent="0.25">
      <c r="B2487" s="340">
        <v>37454</v>
      </c>
      <c r="C2487" s="340" t="s">
        <v>703</v>
      </c>
      <c r="D2487" s="340" t="s">
        <v>1036</v>
      </c>
      <c r="E2487" s="349" t="str">
        <f>HYPERLINK(Table20[[#This Row],[Map Link]],Table20[[#This Row],[Map Text]])</f>
        <v>Open Map</v>
      </c>
      <c r="F2487" s="340" t="s">
        <v>701</v>
      </c>
      <c r="G2487" s="340" t="s">
        <v>336</v>
      </c>
      <c r="H2487" s="340">
        <v>49.049790000000002</v>
      </c>
      <c r="I2487" s="340">
        <v>-123.88464399999999</v>
      </c>
      <c r="J2487" s="340" t="s">
        <v>1591</v>
      </c>
      <c r="K2487" s="340" t="s">
        <v>5810</v>
      </c>
      <c r="L2487" s="348" t="s">
        <v>103</v>
      </c>
      <c r="M2487" s="340"/>
      <c r="N2487" s="340"/>
      <c r="O2487" s="340"/>
    </row>
    <row r="2488" spans="2:15" x14ac:dyDescent="0.25">
      <c r="B2488" s="340">
        <v>3484</v>
      </c>
      <c r="C2488" s="340" t="s">
        <v>704</v>
      </c>
      <c r="D2488" s="340" t="s">
        <v>1036</v>
      </c>
      <c r="E2488" s="349" t="str">
        <f>HYPERLINK(Table20[[#This Row],[Map Link]],Table20[[#This Row],[Map Text]])</f>
        <v>Open Map</v>
      </c>
      <c r="F2488" s="340" t="s">
        <v>701</v>
      </c>
      <c r="G2488" s="340" t="s">
        <v>336</v>
      </c>
      <c r="H2488" s="340">
        <v>49.116456999999997</v>
      </c>
      <c r="I2488" s="340">
        <v>-123.85131199999999</v>
      </c>
      <c r="J2488" s="340" t="s">
        <v>1591</v>
      </c>
      <c r="K2488" s="340" t="s">
        <v>5811</v>
      </c>
      <c r="L2488" s="348" t="s">
        <v>103</v>
      </c>
      <c r="M2488" s="340"/>
      <c r="N2488" s="340"/>
      <c r="O2488" s="340"/>
    </row>
    <row r="2489" spans="2:15" x14ac:dyDescent="0.25">
      <c r="B2489" s="340">
        <v>38346</v>
      </c>
      <c r="C2489" s="340" t="s">
        <v>5812</v>
      </c>
      <c r="D2489" s="340" t="s">
        <v>1036</v>
      </c>
      <c r="E2489" s="349" t="str">
        <f>HYPERLINK(Table20[[#This Row],[Map Link]],Table20[[#This Row],[Map Text]])</f>
        <v>Open Map</v>
      </c>
      <c r="F2489" s="340" t="s">
        <v>701</v>
      </c>
      <c r="G2489" s="340" t="s">
        <v>336</v>
      </c>
      <c r="H2489" s="340">
        <v>49.133122999999998</v>
      </c>
      <c r="I2489" s="340">
        <v>-123.917981</v>
      </c>
      <c r="J2489" s="340" t="s">
        <v>1591</v>
      </c>
      <c r="K2489" s="340" t="s">
        <v>5813</v>
      </c>
      <c r="L2489" s="348" t="s">
        <v>103</v>
      </c>
      <c r="M2489" s="340"/>
      <c r="N2489" s="340"/>
      <c r="O2489" s="340"/>
    </row>
    <row r="2490" spans="2:15" x14ac:dyDescent="0.25">
      <c r="B2490" s="340">
        <v>64615</v>
      </c>
      <c r="C2490" s="340" t="s">
        <v>5814</v>
      </c>
      <c r="D2490" s="340" t="s">
        <v>1590</v>
      </c>
      <c r="E2490" s="349" t="str">
        <f>HYPERLINK(Table20[[#This Row],[Map Link]],Table20[[#This Row],[Map Text]])</f>
        <v>Open Map</v>
      </c>
      <c r="F2490" s="340" t="s">
        <v>321</v>
      </c>
      <c r="G2490" s="340" t="s">
        <v>213</v>
      </c>
      <c r="H2490" s="340">
        <v>49.416462000000003</v>
      </c>
      <c r="I2490" s="340">
        <v>-123.50130900000001</v>
      </c>
      <c r="J2490" s="340" t="s">
        <v>1591</v>
      </c>
      <c r="K2490" s="340" t="s">
        <v>5815</v>
      </c>
      <c r="L2490" s="348" t="s">
        <v>181</v>
      </c>
      <c r="M2490" s="340"/>
      <c r="N2490" s="340"/>
      <c r="O2490" s="340"/>
    </row>
    <row r="2491" spans="2:15" x14ac:dyDescent="0.25">
      <c r="B2491" s="340">
        <v>64616</v>
      </c>
      <c r="C2491" s="340" t="s">
        <v>5816</v>
      </c>
      <c r="D2491" s="340" t="s">
        <v>1590</v>
      </c>
      <c r="E2491" s="349" t="str">
        <f>HYPERLINK(Table20[[#This Row],[Map Link]],Table20[[#This Row],[Map Text]])</f>
        <v>Open Map</v>
      </c>
      <c r="F2491" s="340" t="s">
        <v>321</v>
      </c>
      <c r="G2491" s="340" t="s">
        <v>213</v>
      </c>
      <c r="H2491" s="340">
        <v>49.416462000000003</v>
      </c>
      <c r="I2491" s="340">
        <v>-123.48464199999999</v>
      </c>
      <c r="J2491" s="340" t="s">
        <v>1591</v>
      </c>
      <c r="K2491" s="340" t="s">
        <v>5817</v>
      </c>
      <c r="L2491" s="348" t="s">
        <v>181</v>
      </c>
      <c r="M2491" s="340"/>
      <c r="N2491" s="340"/>
      <c r="O2491" s="340"/>
    </row>
    <row r="2492" spans="2:15" x14ac:dyDescent="0.25">
      <c r="B2492" s="340">
        <v>40192</v>
      </c>
      <c r="C2492" s="340" t="s">
        <v>5818</v>
      </c>
      <c r="D2492" s="340" t="s">
        <v>5763</v>
      </c>
      <c r="E2492" s="349" t="str">
        <f>HYPERLINK(Table20[[#This Row],[Map Link]],Table20[[#This Row],[Map Text]])</f>
        <v>Open Map</v>
      </c>
      <c r="F2492" s="340" t="s">
        <v>321</v>
      </c>
      <c r="G2492" s="340" t="s">
        <v>213</v>
      </c>
      <c r="H2492" s="340">
        <v>50.141461999999997</v>
      </c>
      <c r="I2492" s="340">
        <v>-123.81245</v>
      </c>
      <c r="J2492" s="340" t="s">
        <v>1591</v>
      </c>
      <c r="K2492" s="340" t="s">
        <v>5819</v>
      </c>
      <c r="L2492" s="348" t="s">
        <v>181</v>
      </c>
      <c r="M2492" s="340"/>
      <c r="N2492" s="340"/>
      <c r="O2492" s="340"/>
    </row>
    <row r="2493" spans="2:15" x14ac:dyDescent="0.25">
      <c r="B2493" s="340">
        <v>38318</v>
      </c>
      <c r="C2493" s="340" t="s">
        <v>651</v>
      </c>
      <c r="D2493" s="340" t="s">
        <v>1036</v>
      </c>
      <c r="E2493" s="349" t="str">
        <f>HYPERLINK(Table20[[#This Row],[Map Link]],Table20[[#This Row],[Map Text]])</f>
        <v>Open Map</v>
      </c>
      <c r="F2493" s="340" t="s">
        <v>641</v>
      </c>
      <c r="G2493" s="340" t="s">
        <v>336</v>
      </c>
      <c r="H2493" s="340">
        <v>48.916457999999999</v>
      </c>
      <c r="I2493" s="340">
        <v>-123.717969</v>
      </c>
      <c r="J2493" s="340" t="s">
        <v>1591</v>
      </c>
      <c r="K2493" s="340" t="s">
        <v>5820</v>
      </c>
      <c r="L2493" s="348" t="s">
        <v>103</v>
      </c>
      <c r="M2493" s="340"/>
      <c r="N2493" s="340"/>
      <c r="O2493" s="340"/>
    </row>
    <row r="2494" spans="2:15" x14ac:dyDescent="0.25">
      <c r="B2494" s="340">
        <v>65235</v>
      </c>
      <c r="C2494" s="340" t="s">
        <v>5821</v>
      </c>
      <c r="D2494" s="340" t="s">
        <v>1590</v>
      </c>
      <c r="E2494" s="349" t="str">
        <f>HYPERLINK(Table20[[#This Row],[Map Link]],Table20[[#This Row],[Map Text]])</f>
        <v>Open Map</v>
      </c>
      <c r="F2494" s="340" t="s">
        <v>641</v>
      </c>
      <c r="G2494" s="340" t="s">
        <v>336</v>
      </c>
      <c r="H2494" s="340">
        <v>48.999791000000002</v>
      </c>
      <c r="I2494" s="340">
        <v>-123.78464</v>
      </c>
      <c r="J2494" s="340" t="s">
        <v>1591</v>
      </c>
      <c r="K2494" s="340" t="s">
        <v>5822</v>
      </c>
      <c r="L2494" s="348" t="s">
        <v>181</v>
      </c>
      <c r="M2494" s="340"/>
      <c r="N2494" s="340"/>
      <c r="O2494" s="340"/>
    </row>
    <row r="2495" spans="2:15" x14ac:dyDescent="0.25">
      <c r="B2495" s="340">
        <v>5005</v>
      </c>
      <c r="C2495" s="340" t="s">
        <v>473</v>
      </c>
      <c r="D2495" s="340" t="s">
        <v>1036</v>
      </c>
      <c r="E2495" s="349" t="str">
        <f>HYPERLINK(Table20[[#This Row],[Map Link]],Table20[[#This Row],[Map Text]])</f>
        <v>Open Map</v>
      </c>
      <c r="F2495" s="340" t="s">
        <v>630</v>
      </c>
      <c r="G2495" s="340" t="s">
        <v>336</v>
      </c>
      <c r="H2495" s="340">
        <v>49.283113999999998</v>
      </c>
      <c r="I2495" s="340">
        <v>-124.784678</v>
      </c>
      <c r="J2495" s="340" t="s">
        <v>1591</v>
      </c>
      <c r="K2495" s="340" t="s">
        <v>5823</v>
      </c>
      <c r="L2495" s="348" t="s">
        <v>103</v>
      </c>
      <c r="M2495" s="340"/>
      <c r="N2495" s="340"/>
      <c r="O2495" s="340"/>
    </row>
    <row r="2496" spans="2:15" x14ac:dyDescent="0.25">
      <c r="B2496" s="340">
        <v>40204</v>
      </c>
      <c r="C2496" s="340" t="s">
        <v>5824</v>
      </c>
      <c r="D2496" s="340" t="s">
        <v>5763</v>
      </c>
      <c r="E2496" s="349" t="str">
        <f>HYPERLINK(Table20[[#This Row],[Map Link]],Table20[[#This Row],[Map Text]])</f>
        <v>Open Map</v>
      </c>
      <c r="F2496" s="340" t="s">
        <v>321</v>
      </c>
      <c r="G2496" s="340" t="s">
        <v>213</v>
      </c>
      <c r="H2496" s="340">
        <v>49.824795000000002</v>
      </c>
      <c r="I2496" s="340">
        <v>-123.708271</v>
      </c>
      <c r="J2496" s="340" t="s">
        <v>1591</v>
      </c>
      <c r="K2496" s="340" t="s">
        <v>5825</v>
      </c>
      <c r="L2496" s="348" t="s">
        <v>181</v>
      </c>
      <c r="M2496" s="340"/>
      <c r="N2496" s="340"/>
      <c r="O2496" s="340"/>
    </row>
    <row r="2497" spans="2:15" x14ac:dyDescent="0.25">
      <c r="B2497" s="340">
        <v>5979</v>
      </c>
      <c r="C2497" s="340" t="s">
        <v>5826</v>
      </c>
      <c r="D2497" s="340" t="s">
        <v>1597</v>
      </c>
      <c r="E2497" s="349" t="str">
        <f>HYPERLINK(Table20[[#This Row],[Map Link]],Table20[[#This Row],[Map Text]])</f>
        <v>Open Map</v>
      </c>
      <c r="F2497" s="340" t="s">
        <v>354</v>
      </c>
      <c r="G2497" s="340" t="s">
        <v>336</v>
      </c>
      <c r="H2497" s="340">
        <v>50.333114999999999</v>
      </c>
      <c r="I2497" s="340">
        <v>-125.06805</v>
      </c>
      <c r="J2497" s="340" t="s">
        <v>1591</v>
      </c>
      <c r="K2497" s="340" t="s">
        <v>5827</v>
      </c>
      <c r="L2497" s="348" t="s">
        <v>103</v>
      </c>
      <c r="M2497" s="340"/>
      <c r="N2497" s="340"/>
      <c r="O2497" s="340"/>
    </row>
    <row r="2498" spans="2:15" x14ac:dyDescent="0.25">
      <c r="B2498" s="340">
        <v>677</v>
      </c>
      <c r="C2498" s="340" t="s">
        <v>706</v>
      </c>
      <c r="D2498" s="340" t="s">
        <v>1036</v>
      </c>
      <c r="E2498" s="349" t="str">
        <f>HYPERLINK(Table20[[#This Row],[Map Link]],Table20[[#This Row],[Map Text]])</f>
        <v>Open Map</v>
      </c>
      <c r="F2498" s="340" t="s">
        <v>701</v>
      </c>
      <c r="G2498" s="340" t="s">
        <v>336</v>
      </c>
      <c r="H2498" s="340">
        <v>49.099789999999999</v>
      </c>
      <c r="I2498" s="340">
        <v>-123.91798</v>
      </c>
      <c r="J2498" s="340" t="s">
        <v>1591</v>
      </c>
      <c r="K2498" s="340" t="s">
        <v>5828</v>
      </c>
      <c r="L2498" s="348" t="s">
        <v>103</v>
      </c>
      <c r="M2498" s="340"/>
      <c r="N2498" s="340"/>
      <c r="O2498" s="340"/>
    </row>
    <row r="2499" spans="2:15" x14ac:dyDescent="0.25">
      <c r="B2499" s="340">
        <v>37892</v>
      </c>
      <c r="C2499" s="340" t="s">
        <v>680</v>
      </c>
      <c r="D2499" s="340" t="s">
        <v>1036</v>
      </c>
      <c r="E2499" s="349" t="str">
        <f>HYPERLINK(Table20[[#This Row],[Map Link]],Table20[[#This Row],[Map Text]])</f>
        <v>Open Map</v>
      </c>
      <c r="F2499" s="340" t="s">
        <v>641</v>
      </c>
      <c r="G2499" s="340" t="s">
        <v>336</v>
      </c>
      <c r="H2499" s="340">
        <v>48.683126000000001</v>
      </c>
      <c r="I2499" s="340">
        <v>-123.601293</v>
      </c>
      <c r="J2499" s="340" t="s">
        <v>1591</v>
      </c>
      <c r="K2499" s="340" t="s">
        <v>5829</v>
      </c>
      <c r="L2499" s="348" t="s">
        <v>103</v>
      </c>
      <c r="M2499" s="340"/>
      <c r="N2499" s="340"/>
      <c r="O2499" s="340"/>
    </row>
    <row r="2500" spans="2:15" x14ac:dyDescent="0.25">
      <c r="B2500" s="340">
        <v>40202</v>
      </c>
      <c r="C2500" s="340" t="s">
        <v>5830</v>
      </c>
      <c r="D2500" s="340" t="s">
        <v>5763</v>
      </c>
      <c r="E2500" s="349" t="str">
        <f>HYPERLINK(Table20[[#This Row],[Map Link]],Table20[[#This Row],[Map Text]])</f>
        <v>Open Map</v>
      </c>
      <c r="F2500" s="340" t="s">
        <v>335</v>
      </c>
      <c r="G2500" s="340" t="s">
        <v>336</v>
      </c>
      <c r="H2500" s="340">
        <v>49.774787000000003</v>
      </c>
      <c r="I2500" s="340">
        <v>-124.334678</v>
      </c>
      <c r="J2500" s="340" t="s">
        <v>1591</v>
      </c>
      <c r="K2500" s="340" t="s">
        <v>5831</v>
      </c>
      <c r="L2500" s="348" t="s">
        <v>181</v>
      </c>
      <c r="M2500" s="340"/>
      <c r="N2500" s="340"/>
      <c r="O2500" s="340"/>
    </row>
    <row r="2501" spans="2:15" x14ac:dyDescent="0.25">
      <c r="B2501" s="340">
        <v>38659</v>
      </c>
      <c r="C2501" s="340" t="s">
        <v>734</v>
      </c>
      <c r="D2501" s="340" t="s">
        <v>2553</v>
      </c>
      <c r="E2501" s="349" t="str">
        <f>HYPERLINK(Table20[[#This Row],[Map Link]],Table20[[#This Row],[Map Text]])</f>
        <v>Open Map</v>
      </c>
      <c r="F2501" s="340" t="s">
        <v>725</v>
      </c>
      <c r="G2501" s="340" t="s">
        <v>336</v>
      </c>
      <c r="H2501" s="340">
        <v>49.672778000000001</v>
      </c>
      <c r="I2501" s="340">
        <v>-124.927778</v>
      </c>
      <c r="J2501" s="340" t="s">
        <v>1591</v>
      </c>
      <c r="K2501" s="340" t="s">
        <v>5832</v>
      </c>
      <c r="L2501" s="348" t="s">
        <v>103</v>
      </c>
      <c r="M2501" s="340"/>
      <c r="N2501" s="340"/>
      <c r="O2501" s="340"/>
    </row>
    <row r="2502" spans="2:15" x14ac:dyDescent="0.25">
      <c r="B2502" s="340">
        <v>65350</v>
      </c>
      <c r="C2502" s="340" t="s">
        <v>5833</v>
      </c>
      <c r="D2502" s="340" t="s">
        <v>1590</v>
      </c>
      <c r="E2502" s="349" t="str">
        <f>HYPERLINK(Table20[[#This Row],[Map Link]],Table20[[#This Row],[Map Text]])</f>
        <v>Open Map</v>
      </c>
      <c r="F2502" s="340" t="s">
        <v>725</v>
      </c>
      <c r="G2502" s="340" t="s">
        <v>336</v>
      </c>
      <c r="H2502" s="340">
        <v>49.683112999999999</v>
      </c>
      <c r="I2502" s="340">
        <v>-124.95136100000001</v>
      </c>
      <c r="J2502" s="340" t="s">
        <v>1591</v>
      </c>
      <c r="K2502" s="340" t="s">
        <v>5834</v>
      </c>
      <c r="L2502" s="348" t="s">
        <v>181</v>
      </c>
      <c r="M2502" s="340"/>
      <c r="N2502" s="340"/>
      <c r="O2502" s="340"/>
    </row>
    <row r="2503" spans="2:15" x14ac:dyDescent="0.25">
      <c r="B2503" s="340">
        <v>12314</v>
      </c>
      <c r="C2503" s="340" t="s">
        <v>718</v>
      </c>
      <c r="D2503" s="340" t="s">
        <v>1036</v>
      </c>
      <c r="E2503" s="349" t="str">
        <f>HYPERLINK(Table20[[#This Row],[Map Link]],Table20[[#This Row],[Map Text]])</f>
        <v>Open Map</v>
      </c>
      <c r="F2503" s="340" t="s">
        <v>701</v>
      </c>
      <c r="G2503" s="340" t="s">
        <v>336</v>
      </c>
      <c r="H2503" s="340">
        <v>49.299785</v>
      </c>
      <c r="I2503" s="340">
        <v>-124.418001</v>
      </c>
      <c r="J2503" s="340" t="s">
        <v>1591</v>
      </c>
      <c r="K2503" s="340" t="s">
        <v>5835</v>
      </c>
      <c r="L2503" s="348" t="s">
        <v>103</v>
      </c>
      <c r="M2503" s="340"/>
      <c r="N2503" s="340"/>
      <c r="O2503" s="340"/>
    </row>
    <row r="2504" spans="2:15" x14ac:dyDescent="0.25">
      <c r="B2504" s="340">
        <v>34897</v>
      </c>
      <c r="C2504" s="340" t="s">
        <v>5836</v>
      </c>
      <c r="D2504" s="340" t="s">
        <v>1036</v>
      </c>
      <c r="E2504" s="349" t="str">
        <f>HYPERLINK(Table20[[#This Row],[Map Link]],Table20[[#This Row],[Map Text]])</f>
        <v>Open Map</v>
      </c>
      <c r="F2504" s="340" t="s">
        <v>354</v>
      </c>
      <c r="G2504" s="340" t="s">
        <v>336</v>
      </c>
      <c r="H2504" s="340">
        <v>50.066448000000001</v>
      </c>
      <c r="I2504" s="340">
        <v>-124.93470499999999</v>
      </c>
      <c r="J2504" s="340" t="s">
        <v>1591</v>
      </c>
      <c r="K2504" s="340" t="s">
        <v>5837</v>
      </c>
      <c r="L2504" s="348" t="s">
        <v>103</v>
      </c>
      <c r="M2504" s="340"/>
      <c r="N2504" s="340"/>
      <c r="O2504" s="340"/>
    </row>
    <row r="2505" spans="2:15" x14ac:dyDescent="0.25">
      <c r="B2505" s="340">
        <v>4059</v>
      </c>
      <c r="C2505" s="340" t="s">
        <v>733</v>
      </c>
      <c r="D2505" s="340" t="s">
        <v>1780</v>
      </c>
      <c r="E2505" s="349" t="str">
        <f>HYPERLINK(Table20[[#This Row],[Map Link]],Table20[[#This Row],[Map Text]])</f>
        <v>Open Map</v>
      </c>
      <c r="F2505" s="340" t="s">
        <v>725</v>
      </c>
      <c r="G2505" s="340" t="s">
        <v>336</v>
      </c>
      <c r="H2505" s="340">
        <v>49.689444000000002</v>
      </c>
      <c r="I2505" s="340">
        <v>-124.995833</v>
      </c>
      <c r="J2505" s="340" t="s">
        <v>1591</v>
      </c>
      <c r="K2505" s="340" t="s">
        <v>5838</v>
      </c>
      <c r="L2505" s="348" t="s">
        <v>103</v>
      </c>
      <c r="M2505" s="340"/>
      <c r="N2505" s="340"/>
      <c r="O2505" s="340"/>
    </row>
    <row r="2506" spans="2:15" x14ac:dyDescent="0.25">
      <c r="B2506" s="340">
        <v>65293</v>
      </c>
      <c r="C2506" s="340" t="s">
        <v>5839</v>
      </c>
      <c r="D2506" s="340" t="s">
        <v>1590</v>
      </c>
      <c r="E2506" s="349" t="str">
        <f>HYPERLINK(Table20[[#This Row],[Map Link]],Table20[[#This Row],[Map Text]])</f>
        <v>Open Map</v>
      </c>
      <c r="F2506" s="340" t="s">
        <v>630</v>
      </c>
      <c r="G2506" s="340" t="s">
        <v>336</v>
      </c>
      <c r="H2506" s="340">
        <v>49.183112999999999</v>
      </c>
      <c r="I2506" s="340">
        <v>-124.834677</v>
      </c>
      <c r="J2506" s="340" t="s">
        <v>1591</v>
      </c>
      <c r="K2506" s="340" t="s">
        <v>5840</v>
      </c>
      <c r="L2506" s="348" t="s">
        <v>181</v>
      </c>
      <c r="M2506" s="340"/>
      <c r="N2506" s="340"/>
      <c r="O2506" s="340"/>
    </row>
    <row r="2507" spans="2:15" x14ac:dyDescent="0.25">
      <c r="B2507" s="340">
        <v>34973</v>
      </c>
      <c r="C2507" s="340" t="s">
        <v>5841</v>
      </c>
      <c r="D2507" s="340" t="s">
        <v>1597</v>
      </c>
      <c r="E2507" s="349" t="str">
        <f>HYPERLINK(Table20[[#This Row],[Map Link]],Table20[[#This Row],[Map Text]])</f>
        <v>Open Map</v>
      </c>
      <c r="F2507" s="340" t="s">
        <v>238</v>
      </c>
      <c r="G2507" s="340" t="s">
        <v>213</v>
      </c>
      <c r="H2507" s="340">
        <v>49.333129999999997</v>
      </c>
      <c r="I2507" s="340">
        <v>-123.351302</v>
      </c>
      <c r="J2507" s="340" t="s">
        <v>1591</v>
      </c>
      <c r="K2507" s="340" t="s">
        <v>5842</v>
      </c>
      <c r="L2507" s="348" t="s">
        <v>103</v>
      </c>
      <c r="M2507" s="340"/>
      <c r="N2507" s="340"/>
      <c r="O2507" s="340"/>
    </row>
    <row r="2508" spans="2:15" x14ac:dyDescent="0.25">
      <c r="B2508" s="340">
        <v>65217</v>
      </c>
      <c r="C2508" s="340" t="s">
        <v>5843</v>
      </c>
      <c r="D2508" s="340" t="s">
        <v>1590</v>
      </c>
      <c r="E2508" s="349" t="str">
        <f>HYPERLINK(Table20[[#This Row],[Map Link]],Table20[[#This Row],[Map Text]])</f>
        <v>Open Map</v>
      </c>
      <c r="F2508" s="340" t="s">
        <v>643</v>
      </c>
      <c r="G2508" s="340" t="s">
        <v>336</v>
      </c>
      <c r="H2508" s="340">
        <v>48.749794000000001</v>
      </c>
      <c r="I2508" s="340">
        <v>-123.50129200000001</v>
      </c>
      <c r="J2508" s="340" t="s">
        <v>1591</v>
      </c>
      <c r="K2508" s="340" t="s">
        <v>5844</v>
      </c>
      <c r="L2508" s="348" t="s">
        <v>181</v>
      </c>
      <c r="M2508" s="340"/>
      <c r="N2508" s="340"/>
      <c r="O2508" s="340"/>
    </row>
    <row r="2509" spans="2:15" x14ac:dyDescent="0.25">
      <c r="B2509" s="340">
        <v>65224</v>
      </c>
      <c r="C2509" s="340" t="s">
        <v>5845</v>
      </c>
      <c r="D2509" s="340" t="s">
        <v>1590</v>
      </c>
      <c r="E2509" s="349" t="str">
        <f>HYPERLINK(Table20[[#This Row],[Map Link]],Table20[[#This Row],[Map Text]])</f>
        <v>Open Map</v>
      </c>
      <c r="F2509" s="340" t="s">
        <v>641</v>
      </c>
      <c r="G2509" s="340" t="s">
        <v>336</v>
      </c>
      <c r="H2509" s="340">
        <v>48.749791999999999</v>
      </c>
      <c r="I2509" s="340">
        <v>-123.651296</v>
      </c>
      <c r="J2509" s="340" t="s">
        <v>1591</v>
      </c>
      <c r="K2509" s="340" t="s">
        <v>5846</v>
      </c>
      <c r="L2509" s="348" t="s">
        <v>181</v>
      </c>
      <c r="M2509" s="340"/>
      <c r="N2509" s="340"/>
      <c r="O2509" s="340"/>
    </row>
    <row r="2510" spans="2:15" x14ac:dyDescent="0.25">
      <c r="B2510" s="340">
        <v>4082</v>
      </c>
      <c r="C2510" s="340" t="s">
        <v>686</v>
      </c>
      <c r="D2510" s="340" t="s">
        <v>1036</v>
      </c>
      <c r="E2510" s="349" t="str">
        <f>HYPERLINK(Table20[[#This Row],[Map Link]],Table20[[#This Row],[Map Text]])</f>
        <v>Open Map</v>
      </c>
      <c r="F2510" s="340" t="s">
        <v>641</v>
      </c>
      <c r="G2510" s="340" t="s">
        <v>336</v>
      </c>
      <c r="H2510" s="340">
        <v>48.733125999999999</v>
      </c>
      <c r="I2510" s="340">
        <v>-123.61796099999999</v>
      </c>
      <c r="J2510" s="340" t="s">
        <v>1591</v>
      </c>
      <c r="K2510" s="340" t="s">
        <v>5847</v>
      </c>
      <c r="L2510" s="348" t="s">
        <v>103</v>
      </c>
      <c r="M2510" s="340"/>
      <c r="N2510" s="340"/>
      <c r="O2510" s="340"/>
    </row>
    <row r="2511" spans="2:15" x14ac:dyDescent="0.25">
      <c r="B2511" s="340">
        <v>65800</v>
      </c>
      <c r="C2511" s="340" t="s">
        <v>5848</v>
      </c>
      <c r="D2511" s="340" t="s">
        <v>1590</v>
      </c>
      <c r="E2511" s="349" t="str">
        <f>HYPERLINK(Table20[[#This Row],[Map Link]],Table20[[#This Row],[Map Text]])</f>
        <v>Open Map</v>
      </c>
      <c r="F2511" s="340" t="s">
        <v>641</v>
      </c>
      <c r="G2511" s="340" t="s">
        <v>336</v>
      </c>
      <c r="H2511" s="340">
        <v>48.833120999999998</v>
      </c>
      <c r="I2511" s="340">
        <v>-124.067978</v>
      </c>
      <c r="J2511" s="340" t="s">
        <v>1591</v>
      </c>
      <c r="K2511" s="340" t="s">
        <v>5849</v>
      </c>
      <c r="L2511" s="348" t="s">
        <v>181</v>
      </c>
      <c r="M2511" s="340"/>
      <c r="N2511" s="340"/>
      <c r="O2511" s="340"/>
    </row>
    <row r="2512" spans="2:15" x14ac:dyDescent="0.25">
      <c r="B2512" s="340">
        <v>4087</v>
      </c>
      <c r="C2512" s="340" t="s">
        <v>687</v>
      </c>
      <c r="D2512" s="340" t="s">
        <v>1036</v>
      </c>
      <c r="E2512" s="349" t="str">
        <f>HYPERLINK(Table20[[#This Row],[Map Link]],Table20[[#This Row],[Map Text]])</f>
        <v>Open Map</v>
      </c>
      <c r="F2512" s="340" t="s">
        <v>641</v>
      </c>
      <c r="G2512" s="340" t="s">
        <v>336</v>
      </c>
      <c r="H2512" s="340">
        <v>48.733125000000001</v>
      </c>
      <c r="I2512" s="340">
        <v>-123.667963</v>
      </c>
      <c r="J2512" s="340" t="s">
        <v>1591</v>
      </c>
      <c r="K2512" s="340" t="s">
        <v>5850</v>
      </c>
      <c r="L2512" s="348" t="s">
        <v>103</v>
      </c>
      <c r="M2512" s="340"/>
      <c r="N2512" s="340"/>
      <c r="O2512" s="340"/>
    </row>
    <row r="2513" spans="2:15" x14ac:dyDescent="0.25">
      <c r="B2513" s="340">
        <v>25213</v>
      </c>
      <c r="C2513" s="340" t="s">
        <v>351</v>
      </c>
      <c r="D2513" s="340" t="s">
        <v>1036</v>
      </c>
      <c r="E2513" s="349" t="str">
        <f>HYPERLINK(Table20[[#This Row],[Map Link]],Table20[[#This Row],[Map Text]])</f>
        <v>Open Map</v>
      </c>
      <c r="F2513" s="340" t="s">
        <v>335</v>
      </c>
      <c r="G2513" s="340" t="s">
        <v>336</v>
      </c>
      <c r="H2513" s="340">
        <v>49.883119000000001</v>
      </c>
      <c r="I2513" s="340">
        <v>-124.53468700000001</v>
      </c>
      <c r="J2513" s="340" t="s">
        <v>1591</v>
      </c>
      <c r="K2513" s="340" t="s">
        <v>5851</v>
      </c>
      <c r="L2513" s="348" t="s">
        <v>103</v>
      </c>
      <c r="M2513" s="340"/>
      <c r="N2513" s="340"/>
      <c r="O2513" s="340"/>
    </row>
    <row r="2514" spans="2:15" x14ac:dyDescent="0.25">
      <c r="B2514" s="340">
        <v>35135</v>
      </c>
      <c r="C2514" s="340" t="s">
        <v>649</v>
      </c>
      <c r="D2514" s="340" t="s">
        <v>1036</v>
      </c>
      <c r="E2514" s="349" t="str">
        <f>HYPERLINK(Table20[[#This Row],[Map Link]],Table20[[#This Row],[Map Text]])</f>
        <v>Open Map</v>
      </c>
      <c r="F2514" s="340" t="s">
        <v>641</v>
      </c>
      <c r="G2514" s="340" t="s">
        <v>336</v>
      </c>
      <c r="H2514" s="340">
        <v>48.866458999999999</v>
      </c>
      <c r="I2514" s="340">
        <v>-123.65129899999999</v>
      </c>
      <c r="J2514" s="340" t="s">
        <v>1591</v>
      </c>
      <c r="K2514" s="340" t="s">
        <v>5852</v>
      </c>
      <c r="L2514" s="348" t="s">
        <v>103</v>
      </c>
      <c r="M2514" s="340"/>
      <c r="N2514" s="340"/>
      <c r="O2514" s="340"/>
    </row>
    <row r="2515" spans="2:15" x14ac:dyDescent="0.25">
      <c r="B2515" s="340">
        <v>6507</v>
      </c>
      <c r="C2515" s="340" t="s">
        <v>732</v>
      </c>
      <c r="D2515" s="340" t="s">
        <v>1880</v>
      </c>
      <c r="E2515" s="349" t="str">
        <f>HYPERLINK(Table20[[#This Row],[Map Link]],Table20[[#This Row],[Map Text]])</f>
        <v>Open Map</v>
      </c>
      <c r="F2515" s="340" t="s">
        <v>725</v>
      </c>
      <c r="G2515" s="340" t="s">
        <v>336</v>
      </c>
      <c r="H2515" s="340">
        <v>49.618611000000001</v>
      </c>
      <c r="I2515" s="340">
        <v>-125.0325</v>
      </c>
      <c r="J2515" s="340" t="s">
        <v>1591</v>
      </c>
      <c r="K2515" s="340" t="s">
        <v>5853</v>
      </c>
      <c r="L2515" s="348" t="s">
        <v>103</v>
      </c>
      <c r="M2515" s="340"/>
      <c r="N2515" s="340"/>
      <c r="O2515" s="340"/>
    </row>
    <row r="2516" spans="2:15" x14ac:dyDescent="0.25">
      <c r="B2516" s="340">
        <v>7637</v>
      </c>
      <c r="C2516" s="340" t="s">
        <v>716</v>
      </c>
      <c r="D2516" s="340" t="s">
        <v>1036</v>
      </c>
      <c r="E2516" s="349" t="str">
        <f>HYPERLINK(Table20[[#This Row],[Map Link]],Table20[[#This Row],[Map Text]])</f>
        <v>Open Map</v>
      </c>
      <c r="F2516" s="340" t="s">
        <v>701</v>
      </c>
      <c r="G2516" s="340" t="s">
        <v>336</v>
      </c>
      <c r="H2516" s="340">
        <v>49.36645</v>
      </c>
      <c r="I2516" s="340">
        <v>-124.518006</v>
      </c>
      <c r="J2516" s="340" t="s">
        <v>1591</v>
      </c>
      <c r="K2516" s="340" t="s">
        <v>5854</v>
      </c>
      <c r="L2516" s="348" t="s">
        <v>103</v>
      </c>
      <c r="M2516" s="340"/>
      <c r="N2516" s="340"/>
      <c r="O2516" s="340"/>
    </row>
    <row r="2517" spans="2:15" x14ac:dyDescent="0.25">
      <c r="B2517" s="340">
        <v>8476</v>
      </c>
      <c r="C2517" s="340" t="s">
        <v>328</v>
      </c>
      <c r="D2517" s="340" t="s">
        <v>1036</v>
      </c>
      <c r="E2517" s="349" t="str">
        <f>HYPERLINK(Table20[[#This Row],[Map Link]],Table20[[#This Row],[Map Text]])</f>
        <v>Open Map</v>
      </c>
      <c r="F2517" s="340" t="s">
        <v>321</v>
      </c>
      <c r="G2517" s="340" t="s">
        <v>213</v>
      </c>
      <c r="H2517" s="340">
        <v>49.443055999999999</v>
      </c>
      <c r="I2517" s="340">
        <v>-123.72499999999999</v>
      </c>
      <c r="J2517" s="340" t="s">
        <v>1591</v>
      </c>
      <c r="K2517" s="340" t="s">
        <v>5855</v>
      </c>
      <c r="L2517" s="348" t="s">
        <v>103</v>
      </c>
      <c r="M2517" s="340"/>
      <c r="N2517" s="340"/>
      <c r="O2517" s="340"/>
    </row>
    <row r="2518" spans="2:15" x14ac:dyDescent="0.25">
      <c r="B2518" s="340">
        <v>13225</v>
      </c>
      <c r="C2518" s="340" t="s">
        <v>724</v>
      </c>
      <c r="D2518" s="340" t="s">
        <v>1036</v>
      </c>
      <c r="E2518" s="349" t="str">
        <f>HYPERLINK(Table20[[#This Row],[Map Link]],Table20[[#This Row],[Map Text]])</f>
        <v>Open Map</v>
      </c>
      <c r="F2518" s="340" t="s">
        <v>701</v>
      </c>
      <c r="G2518" s="340" t="s">
        <v>336</v>
      </c>
      <c r="H2518" s="340">
        <v>49.462429999999998</v>
      </c>
      <c r="I2518" s="340">
        <v>-124.72324</v>
      </c>
      <c r="J2518" s="340" t="s">
        <v>1591</v>
      </c>
      <c r="K2518" s="340" t="s">
        <v>5856</v>
      </c>
      <c r="L2518" s="348" t="s">
        <v>103</v>
      </c>
      <c r="M2518" s="340"/>
      <c r="N2518" s="340"/>
      <c r="O2518" s="340"/>
    </row>
    <row r="2519" spans="2:15" x14ac:dyDescent="0.25">
      <c r="B2519" s="340">
        <v>65057</v>
      </c>
      <c r="C2519" s="340" t="s">
        <v>5857</v>
      </c>
      <c r="D2519" s="340" t="s">
        <v>1590</v>
      </c>
      <c r="E2519" s="349" t="str">
        <f>HYPERLINK(Table20[[#This Row],[Map Link]],Table20[[#This Row],[Map Text]])</f>
        <v>Open Map</v>
      </c>
      <c r="F2519" s="340" t="s">
        <v>354</v>
      </c>
      <c r="G2519" s="340" t="s">
        <v>336</v>
      </c>
      <c r="H2519" s="340">
        <v>50.383116000000001</v>
      </c>
      <c r="I2519" s="340">
        <v>-124.934714</v>
      </c>
      <c r="J2519" s="340" t="s">
        <v>1591</v>
      </c>
      <c r="K2519" s="340" t="s">
        <v>5858</v>
      </c>
      <c r="L2519" s="348" t="s">
        <v>181</v>
      </c>
      <c r="M2519" s="340"/>
      <c r="N2519" s="340"/>
      <c r="O2519" s="340"/>
    </row>
    <row r="2520" spans="2:15" x14ac:dyDescent="0.25">
      <c r="B2520" s="340">
        <v>13739</v>
      </c>
      <c r="C2520" s="340" t="s">
        <v>688</v>
      </c>
      <c r="D2520" s="340" t="s">
        <v>1597</v>
      </c>
      <c r="E2520" s="349" t="str">
        <f>HYPERLINK(Table20[[#This Row],[Map Link]],Table20[[#This Row],[Map Text]])</f>
        <v>Open Map</v>
      </c>
      <c r="F2520" s="340" t="s">
        <v>641</v>
      </c>
      <c r="G2520" s="340" t="s">
        <v>336</v>
      </c>
      <c r="H2520" s="340">
        <v>48.752569000000001</v>
      </c>
      <c r="I2520" s="340">
        <v>-123.75963299999999</v>
      </c>
      <c r="J2520" s="340" t="s">
        <v>1591</v>
      </c>
      <c r="K2520" s="340" t="s">
        <v>5859</v>
      </c>
      <c r="L2520" s="348" t="s">
        <v>103</v>
      </c>
      <c r="M2520" s="340"/>
      <c r="N2520" s="340"/>
      <c r="O2520" s="340"/>
    </row>
    <row r="2521" spans="2:15" x14ac:dyDescent="0.25">
      <c r="B2521" s="340">
        <v>14470</v>
      </c>
      <c r="C2521" s="340" t="s">
        <v>737</v>
      </c>
      <c r="D2521" s="340" t="s">
        <v>1036</v>
      </c>
      <c r="E2521" s="349" t="str">
        <f>HYPERLINK(Table20[[#This Row],[Map Link]],Table20[[#This Row],[Map Text]])</f>
        <v>Open Map</v>
      </c>
      <c r="F2521" s="340" t="s">
        <v>725</v>
      </c>
      <c r="G2521" s="340" t="s">
        <v>336</v>
      </c>
      <c r="H2521" s="340">
        <v>49.533113999999998</v>
      </c>
      <c r="I2521" s="340">
        <v>-124.81801900000001</v>
      </c>
      <c r="J2521" s="340" t="s">
        <v>1591</v>
      </c>
      <c r="K2521" s="340" t="s">
        <v>5860</v>
      </c>
      <c r="L2521" s="348" t="s">
        <v>103</v>
      </c>
      <c r="M2521" s="340"/>
      <c r="N2521" s="340"/>
      <c r="O2521" s="340"/>
    </row>
    <row r="2522" spans="2:15" x14ac:dyDescent="0.25">
      <c r="B2522" s="340">
        <v>14500</v>
      </c>
      <c r="C2522" s="340" t="s">
        <v>708</v>
      </c>
      <c r="D2522" s="340" t="s">
        <v>1036</v>
      </c>
      <c r="E2522" s="349" t="str">
        <f>HYPERLINK(Table20[[#This Row],[Map Link]],Table20[[#This Row],[Map Text]])</f>
        <v>Open Map</v>
      </c>
      <c r="F2522" s="340" t="s">
        <v>701</v>
      </c>
      <c r="G2522" s="340" t="s">
        <v>336</v>
      </c>
      <c r="H2522" s="340">
        <v>49.200139999999998</v>
      </c>
      <c r="I2522" s="340">
        <v>-123.97163999999999</v>
      </c>
      <c r="J2522" s="340" t="s">
        <v>1591</v>
      </c>
      <c r="K2522" s="340" t="s">
        <v>5861</v>
      </c>
      <c r="L2522" s="348" t="s">
        <v>103</v>
      </c>
      <c r="M2522" s="340"/>
      <c r="N2522" s="340"/>
      <c r="O2522" s="340"/>
    </row>
    <row r="2523" spans="2:15" x14ac:dyDescent="0.25">
      <c r="B2523" s="340">
        <v>18235</v>
      </c>
      <c r="C2523" s="340" t="s">
        <v>712</v>
      </c>
      <c r="D2523" s="340" t="s">
        <v>1036</v>
      </c>
      <c r="E2523" s="349" t="str">
        <f>HYPERLINK(Table20[[#This Row],[Map Link]],Table20[[#This Row],[Map Text]])</f>
        <v>Open Map</v>
      </c>
      <c r="F2523" s="340" t="s">
        <v>701</v>
      </c>
      <c r="G2523" s="340" t="s">
        <v>336</v>
      </c>
      <c r="H2523" s="340">
        <v>49.299787999999999</v>
      </c>
      <c r="I2523" s="340">
        <v>-124.151326</v>
      </c>
      <c r="J2523" s="340" t="s">
        <v>1591</v>
      </c>
      <c r="K2523" s="340" t="s">
        <v>5862</v>
      </c>
      <c r="L2523" s="348" t="s">
        <v>103</v>
      </c>
      <c r="M2523" s="340"/>
      <c r="N2523" s="340"/>
      <c r="O2523" s="340"/>
    </row>
    <row r="2524" spans="2:15" x14ac:dyDescent="0.25">
      <c r="B2524" s="340">
        <v>22257</v>
      </c>
      <c r="C2524" s="340" t="s">
        <v>5863</v>
      </c>
      <c r="D2524" s="340" t="s">
        <v>1597</v>
      </c>
      <c r="E2524" s="349" t="str">
        <f>HYPERLINK(Table20[[#This Row],[Map Link]],Table20[[#This Row],[Map Text]])</f>
        <v>Open Map</v>
      </c>
      <c r="F2524" s="340" t="s">
        <v>321</v>
      </c>
      <c r="G2524" s="340" t="s">
        <v>213</v>
      </c>
      <c r="H2524" s="340">
        <v>49.716459</v>
      </c>
      <c r="I2524" s="340">
        <v>-123.88466200000001</v>
      </c>
      <c r="J2524" s="340" t="s">
        <v>1591</v>
      </c>
      <c r="K2524" s="340" t="s">
        <v>5864</v>
      </c>
      <c r="L2524" s="348" t="s">
        <v>103</v>
      </c>
      <c r="M2524" s="340"/>
      <c r="N2524" s="340"/>
      <c r="O2524" s="340"/>
    </row>
    <row r="2525" spans="2:15" x14ac:dyDescent="0.25">
      <c r="B2525" s="340">
        <v>65349</v>
      </c>
      <c r="C2525" s="340" t="s">
        <v>5865</v>
      </c>
      <c r="D2525" s="340" t="s">
        <v>1590</v>
      </c>
      <c r="E2525" s="349" t="str">
        <f>HYPERLINK(Table20[[#This Row],[Map Link]],Table20[[#This Row],[Map Text]])</f>
        <v>Open Map</v>
      </c>
      <c r="F2525" s="340" t="s">
        <v>354</v>
      </c>
      <c r="G2525" s="340" t="s">
        <v>336</v>
      </c>
      <c r="H2525" s="340">
        <v>50.083112</v>
      </c>
      <c r="I2525" s="340">
        <v>-125.184713</v>
      </c>
      <c r="J2525" s="340" t="s">
        <v>1591</v>
      </c>
      <c r="K2525" s="340" t="s">
        <v>5866</v>
      </c>
      <c r="L2525" s="348" t="s">
        <v>181</v>
      </c>
      <c r="M2525" s="340"/>
      <c r="N2525" s="340"/>
      <c r="O2525" s="340"/>
    </row>
    <row r="2526" spans="2:15" x14ac:dyDescent="0.25">
      <c r="B2526" s="340">
        <v>15595</v>
      </c>
      <c r="C2526" s="340" t="s">
        <v>689</v>
      </c>
      <c r="D2526" s="340" t="s">
        <v>1780</v>
      </c>
      <c r="E2526" s="349" t="str">
        <f>HYPERLINK(Table20[[#This Row],[Map Link]],Table20[[#This Row],[Map Text]])</f>
        <v>Open Map</v>
      </c>
      <c r="F2526" s="340" t="s">
        <v>641</v>
      </c>
      <c r="G2526" s="340" t="s">
        <v>336</v>
      </c>
      <c r="H2526" s="340">
        <v>48.778610999999998</v>
      </c>
      <c r="I2526" s="340">
        <v>-123.708056</v>
      </c>
      <c r="J2526" s="340" t="s">
        <v>1591</v>
      </c>
      <c r="K2526" s="340" t="s">
        <v>5867</v>
      </c>
      <c r="L2526" s="348" t="s">
        <v>103</v>
      </c>
      <c r="M2526" s="340"/>
      <c r="N2526" s="340"/>
      <c r="O2526" s="340"/>
    </row>
    <row r="2527" spans="2:15" x14ac:dyDescent="0.25">
      <c r="B2527" s="340">
        <v>34756</v>
      </c>
      <c r="C2527" s="340" t="s">
        <v>5868</v>
      </c>
      <c r="D2527" s="340" t="s">
        <v>1597</v>
      </c>
      <c r="E2527" s="349" t="str">
        <f>HYPERLINK(Table20[[#This Row],[Map Link]],Table20[[#This Row],[Map Text]])</f>
        <v>Open Map</v>
      </c>
      <c r="F2527" s="340" t="s">
        <v>354</v>
      </c>
      <c r="G2527" s="340" t="s">
        <v>336</v>
      </c>
      <c r="H2527" s="340">
        <v>50.071389000000003</v>
      </c>
      <c r="I2527" s="340">
        <v>-125.28666699999999</v>
      </c>
      <c r="J2527" s="340" t="s">
        <v>1591</v>
      </c>
      <c r="K2527" s="340" t="s">
        <v>5869</v>
      </c>
      <c r="L2527" s="348" t="s">
        <v>103</v>
      </c>
      <c r="M2527" s="340"/>
      <c r="N2527" s="340"/>
      <c r="O2527" s="340"/>
    </row>
    <row r="2528" spans="2:15" x14ac:dyDescent="0.25">
      <c r="B2528" s="340">
        <v>15632</v>
      </c>
      <c r="C2528" s="340" t="s">
        <v>721</v>
      </c>
      <c r="D2528" s="340" t="s">
        <v>1597</v>
      </c>
      <c r="E2528" s="349" t="str">
        <f>HYPERLINK(Table20[[#This Row],[Map Link]],Table20[[#This Row],[Map Text]])</f>
        <v>Open Map</v>
      </c>
      <c r="F2528" s="340" t="s">
        <v>701</v>
      </c>
      <c r="G2528" s="340" t="s">
        <v>336</v>
      </c>
      <c r="H2528" s="340">
        <v>49.387777999999997</v>
      </c>
      <c r="I2528" s="340">
        <v>-124.610833</v>
      </c>
      <c r="J2528" s="340" t="s">
        <v>1591</v>
      </c>
      <c r="K2528" s="340" t="s">
        <v>5870</v>
      </c>
      <c r="L2528" s="348" t="s">
        <v>103</v>
      </c>
      <c r="M2528" s="340"/>
      <c r="N2528" s="340"/>
      <c r="O2528" s="340"/>
    </row>
    <row r="2529" spans="2:15" x14ac:dyDescent="0.25">
      <c r="B2529" s="340">
        <v>825</v>
      </c>
      <c r="C2529" s="340" t="s">
        <v>690</v>
      </c>
      <c r="D2529" s="340" t="s">
        <v>1036</v>
      </c>
      <c r="E2529" s="349" t="str">
        <f>HYPERLINK(Table20[[#This Row],[Map Link]],Table20[[#This Row],[Map Text]])</f>
        <v>Open Map</v>
      </c>
      <c r="F2529" s="340" t="s">
        <v>641</v>
      </c>
      <c r="G2529" s="340" t="s">
        <v>336</v>
      </c>
      <c r="H2529" s="340">
        <v>48.764167</v>
      </c>
      <c r="I2529" s="340">
        <v>-123.70527800000001</v>
      </c>
      <c r="J2529" s="340" t="s">
        <v>1591</v>
      </c>
      <c r="K2529" s="340" t="s">
        <v>5871</v>
      </c>
      <c r="L2529" s="348" t="s">
        <v>103</v>
      </c>
      <c r="M2529" s="340"/>
      <c r="N2529" s="340"/>
      <c r="O2529" s="340"/>
    </row>
    <row r="2530" spans="2:15" x14ac:dyDescent="0.25">
      <c r="B2530" s="340">
        <v>34710</v>
      </c>
      <c r="C2530" s="340" t="s">
        <v>344</v>
      </c>
      <c r="D2530" s="340" t="s">
        <v>1597</v>
      </c>
      <c r="E2530" s="349" t="str">
        <f>HYPERLINK(Table20[[#This Row],[Map Link]],Table20[[#This Row],[Map Text]])</f>
        <v>Open Map</v>
      </c>
      <c r="F2530" s="340" t="s">
        <v>321</v>
      </c>
      <c r="G2530" s="340" t="s">
        <v>213</v>
      </c>
      <c r="H2530" s="340">
        <v>49.751944000000002</v>
      </c>
      <c r="I2530" s="340">
        <v>-124.00916700000001</v>
      </c>
      <c r="J2530" s="340" t="s">
        <v>1591</v>
      </c>
      <c r="K2530" s="340" t="s">
        <v>5872</v>
      </c>
      <c r="L2530" s="348" t="s">
        <v>103</v>
      </c>
      <c r="M2530" s="340"/>
      <c r="N2530" s="340"/>
      <c r="O2530" s="340"/>
    </row>
    <row r="2531" spans="2:15" x14ac:dyDescent="0.25">
      <c r="B2531" s="340">
        <v>1678</v>
      </c>
      <c r="C2531" s="340" t="s">
        <v>709</v>
      </c>
      <c r="D2531" s="340" t="s">
        <v>1036</v>
      </c>
      <c r="E2531" s="349" t="str">
        <f>HYPERLINK(Table20[[#This Row],[Map Link]],Table20[[#This Row],[Map Text]])</f>
        <v>Open Map</v>
      </c>
      <c r="F2531" s="340" t="s">
        <v>701</v>
      </c>
      <c r="G2531" s="340" t="s">
        <v>336</v>
      </c>
      <c r="H2531" s="340">
        <v>49.170833000000002</v>
      </c>
      <c r="I2531" s="340">
        <v>-124.00916700000001</v>
      </c>
      <c r="J2531" s="340" t="s">
        <v>1591</v>
      </c>
      <c r="K2531" s="340" t="s">
        <v>5873</v>
      </c>
      <c r="L2531" s="348" t="s">
        <v>103</v>
      </c>
      <c r="M2531" s="340"/>
      <c r="N2531" s="340"/>
      <c r="O2531" s="340"/>
    </row>
    <row r="2532" spans="2:15" x14ac:dyDescent="0.25">
      <c r="B2532" s="340">
        <v>1203</v>
      </c>
      <c r="C2532" s="340" t="s">
        <v>5874</v>
      </c>
      <c r="D2532" s="340" t="s">
        <v>1597</v>
      </c>
      <c r="E2532" s="349" t="str">
        <f>HYPERLINK(Table20[[#This Row],[Map Link]],Table20[[#This Row],[Map Text]])</f>
        <v>Open Map</v>
      </c>
      <c r="F2532" s="340" t="s">
        <v>321</v>
      </c>
      <c r="G2532" s="340" t="s">
        <v>213</v>
      </c>
      <c r="H2532" s="340">
        <v>49.395555999999999</v>
      </c>
      <c r="I2532" s="340">
        <v>-123.43472199999999</v>
      </c>
      <c r="J2532" s="340" t="s">
        <v>1591</v>
      </c>
      <c r="K2532" s="340" t="s">
        <v>5875</v>
      </c>
      <c r="L2532" s="348" t="s">
        <v>103</v>
      </c>
      <c r="M2532" s="340"/>
      <c r="N2532" s="340"/>
      <c r="O2532" s="340"/>
    </row>
    <row r="2533" spans="2:15" x14ac:dyDescent="0.25">
      <c r="B2533" s="340">
        <v>2274</v>
      </c>
      <c r="C2533" s="340" t="s">
        <v>345</v>
      </c>
      <c r="D2533" s="340" t="s">
        <v>1036</v>
      </c>
      <c r="E2533" s="349" t="str">
        <f>HYPERLINK(Table20[[#This Row],[Map Link]],Table20[[#This Row],[Map Text]])</f>
        <v>Open Map</v>
      </c>
      <c r="F2533" s="340" t="s">
        <v>321</v>
      </c>
      <c r="G2533" s="340" t="s">
        <v>213</v>
      </c>
      <c r="H2533" s="340">
        <v>49.75</v>
      </c>
      <c r="I2533" s="340">
        <v>-123.932222</v>
      </c>
      <c r="J2533" s="340" t="s">
        <v>1591</v>
      </c>
      <c r="K2533" s="340" t="s">
        <v>5876</v>
      </c>
      <c r="L2533" s="348" t="s">
        <v>103</v>
      </c>
      <c r="M2533" s="340"/>
      <c r="N2533" s="340"/>
      <c r="O2533" s="340"/>
    </row>
    <row r="2534" spans="2:15" x14ac:dyDescent="0.25">
      <c r="B2534" s="340">
        <v>40203</v>
      </c>
      <c r="C2534" s="340" t="s">
        <v>5877</v>
      </c>
      <c r="D2534" s="340" t="s">
        <v>5763</v>
      </c>
      <c r="E2534" s="349" t="str">
        <f>HYPERLINK(Table20[[#This Row],[Map Link]],Table20[[#This Row],[Map Text]])</f>
        <v>Open Map</v>
      </c>
      <c r="F2534" s="340" t="s">
        <v>321</v>
      </c>
      <c r="G2534" s="340" t="s">
        <v>213</v>
      </c>
      <c r="H2534" s="340">
        <v>49.759514000000003</v>
      </c>
      <c r="I2534" s="340">
        <v>-123.917998</v>
      </c>
      <c r="J2534" s="340" t="s">
        <v>1591</v>
      </c>
      <c r="K2534" s="340" t="s">
        <v>5878</v>
      </c>
      <c r="L2534" s="348" t="s">
        <v>181</v>
      </c>
      <c r="M2534" s="340"/>
      <c r="N2534" s="340"/>
      <c r="O2534" s="340"/>
    </row>
    <row r="2535" spans="2:15" x14ac:dyDescent="0.25">
      <c r="B2535" s="340">
        <v>2305</v>
      </c>
      <c r="C2535" s="340" t="s">
        <v>5879</v>
      </c>
      <c r="D2535" s="340" t="s">
        <v>1597</v>
      </c>
      <c r="E2535" s="349" t="str">
        <f>HYPERLINK(Table20[[#This Row],[Map Link]],Table20[[#This Row],[Map Text]])</f>
        <v>Open Map</v>
      </c>
      <c r="F2535" s="340" t="s">
        <v>321</v>
      </c>
      <c r="G2535" s="340" t="s">
        <v>213</v>
      </c>
      <c r="H2535" s="340">
        <v>49.528888999999999</v>
      </c>
      <c r="I2535" s="340">
        <v>-123.390833</v>
      </c>
      <c r="J2535" s="340" t="s">
        <v>1591</v>
      </c>
      <c r="K2535" s="340" t="s">
        <v>5880</v>
      </c>
      <c r="L2535" s="348" t="s">
        <v>103</v>
      </c>
      <c r="M2535" s="340"/>
      <c r="N2535" s="340"/>
      <c r="O2535" s="340"/>
    </row>
    <row r="2536" spans="2:15" x14ac:dyDescent="0.25">
      <c r="B2536" s="340">
        <v>34759</v>
      </c>
      <c r="C2536" s="340" t="s">
        <v>759</v>
      </c>
      <c r="D2536" s="340" t="s">
        <v>1597</v>
      </c>
      <c r="E2536" s="349" t="str">
        <f>HYPERLINK(Table20[[#This Row],[Map Link]],Table20[[#This Row],[Map Text]])</f>
        <v>Open Map</v>
      </c>
      <c r="F2536" s="340" t="s">
        <v>354</v>
      </c>
      <c r="G2536" s="340" t="s">
        <v>336</v>
      </c>
      <c r="H2536" s="340">
        <v>50.277777999999998</v>
      </c>
      <c r="I2536" s="340">
        <v>-125.43861099999999</v>
      </c>
      <c r="J2536" s="340" t="s">
        <v>1591</v>
      </c>
      <c r="K2536" s="340" t="s">
        <v>5881</v>
      </c>
      <c r="L2536" s="348" t="s">
        <v>103</v>
      </c>
      <c r="M2536" s="340"/>
      <c r="N2536" s="340"/>
      <c r="O2536" s="340"/>
    </row>
    <row r="2537" spans="2:15" x14ac:dyDescent="0.25">
      <c r="B2537" s="340">
        <v>54298</v>
      </c>
      <c r="C2537" s="340" t="s">
        <v>5882</v>
      </c>
      <c r="D2537" s="340" t="s">
        <v>1036</v>
      </c>
      <c r="E2537" s="349" t="str">
        <f>HYPERLINK(Table20[[#This Row],[Map Link]],Table20[[#This Row],[Map Text]])</f>
        <v>Open Map</v>
      </c>
      <c r="F2537" s="340" t="s">
        <v>321</v>
      </c>
      <c r="G2537" s="340" t="s">
        <v>213</v>
      </c>
      <c r="H2537" s="340">
        <v>49.393056000000001</v>
      </c>
      <c r="I2537" s="340">
        <v>-123.530556</v>
      </c>
      <c r="J2537" s="340" t="s">
        <v>1591</v>
      </c>
      <c r="K2537" s="340" t="s">
        <v>5883</v>
      </c>
      <c r="L2537" s="348" t="s">
        <v>103</v>
      </c>
      <c r="M2537" s="340"/>
      <c r="N2537" s="340"/>
      <c r="O2537" s="340"/>
    </row>
    <row r="2538" spans="2:15" x14ac:dyDescent="0.25">
      <c r="B2538" s="340">
        <v>10606</v>
      </c>
      <c r="C2538" s="340" t="s">
        <v>719</v>
      </c>
      <c r="D2538" s="340" t="s">
        <v>1036</v>
      </c>
      <c r="E2538" s="349" t="str">
        <f>HYPERLINK(Table20[[#This Row],[Map Link]],Table20[[#This Row],[Map Text]])</f>
        <v>Open Map</v>
      </c>
      <c r="F2538" s="340" t="s">
        <v>701</v>
      </c>
      <c r="G2538" s="340" t="s">
        <v>336</v>
      </c>
      <c r="H2538" s="340">
        <v>49.288888999999998</v>
      </c>
      <c r="I2538" s="340">
        <v>-124.369444</v>
      </c>
      <c r="J2538" s="340" t="s">
        <v>1591</v>
      </c>
      <c r="K2538" s="340" t="s">
        <v>5884</v>
      </c>
      <c r="L2538" s="348" t="s">
        <v>103</v>
      </c>
      <c r="M2538" s="340"/>
      <c r="N2538" s="340"/>
      <c r="O2538" s="340"/>
    </row>
    <row r="2539" spans="2:15" x14ac:dyDescent="0.25">
      <c r="B2539" s="340">
        <v>65221</v>
      </c>
      <c r="C2539" s="340" t="s">
        <v>5885</v>
      </c>
      <c r="D2539" s="340" t="s">
        <v>1590</v>
      </c>
      <c r="E2539" s="349" t="str">
        <f>HYPERLINK(Table20[[#This Row],[Map Link]],Table20[[#This Row],[Map Text]])</f>
        <v>Open Map</v>
      </c>
      <c r="F2539" s="340" t="s">
        <v>641</v>
      </c>
      <c r="G2539" s="340" t="s">
        <v>336</v>
      </c>
      <c r="H2539" s="340">
        <v>48.716459</v>
      </c>
      <c r="I2539" s="340">
        <v>-123.601294</v>
      </c>
      <c r="J2539" s="340" t="s">
        <v>1591</v>
      </c>
      <c r="K2539" s="340" t="s">
        <v>5886</v>
      </c>
      <c r="L2539" s="348" t="s">
        <v>181</v>
      </c>
      <c r="M2539" s="340"/>
      <c r="N2539" s="340"/>
      <c r="O2539" s="340"/>
    </row>
    <row r="2540" spans="2:15" x14ac:dyDescent="0.25">
      <c r="B2540" s="340">
        <v>65608</v>
      </c>
      <c r="C2540" s="340" t="s">
        <v>5887</v>
      </c>
      <c r="D2540" s="340" t="s">
        <v>1590</v>
      </c>
      <c r="E2540" s="349" t="str">
        <f>HYPERLINK(Table20[[#This Row],[Map Link]],Table20[[#This Row],[Map Text]])</f>
        <v>Open Map</v>
      </c>
      <c r="F2540" s="340" t="s">
        <v>354</v>
      </c>
      <c r="G2540" s="340" t="s">
        <v>336</v>
      </c>
      <c r="H2540" s="340">
        <v>50.558332999999998</v>
      </c>
      <c r="I2540" s="340">
        <v>-126.186667</v>
      </c>
      <c r="J2540" s="340" t="s">
        <v>1591</v>
      </c>
      <c r="K2540" s="340" t="s">
        <v>5888</v>
      </c>
      <c r="L2540" s="348" t="s">
        <v>181</v>
      </c>
      <c r="M2540" s="340"/>
      <c r="N2540" s="340"/>
      <c r="O2540" s="340"/>
    </row>
    <row r="2541" spans="2:15" x14ac:dyDescent="0.25">
      <c r="B2541" s="340">
        <v>28248</v>
      </c>
      <c r="C2541" s="340" t="s">
        <v>705</v>
      </c>
      <c r="D2541" s="340" t="s">
        <v>1036</v>
      </c>
      <c r="E2541" s="349" t="str">
        <f>HYPERLINK(Table20[[#This Row],[Map Link]],Table20[[#This Row],[Map Text]])</f>
        <v>Open Map</v>
      </c>
      <c r="F2541" s="340" t="s">
        <v>701</v>
      </c>
      <c r="G2541" s="340" t="s">
        <v>336</v>
      </c>
      <c r="H2541" s="340">
        <v>49.098610999999998</v>
      </c>
      <c r="I2541" s="340">
        <v>-123.95694399999999</v>
      </c>
      <c r="J2541" s="340" t="s">
        <v>1591</v>
      </c>
      <c r="K2541" s="340" t="s">
        <v>5889</v>
      </c>
      <c r="L2541" s="348" t="s">
        <v>103</v>
      </c>
      <c r="M2541" s="340"/>
      <c r="N2541" s="340"/>
      <c r="O2541" s="340"/>
    </row>
    <row r="2542" spans="2:15" x14ac:dyDescent="0.25">
      <c r="B2542" s="340">
        <v>11393</v>
      </c>
      <c r="C2542" s="340" t="s">
        <v>5890</v>
      </c>
      <c r="D2542" s="340" t="s">
        <v>1036</v>
      </c>
      <c r="E2542" s="349" t="str">
        <f>HYPERLINK(Table20[[#This Row],[Map Link]],Table20[[#This Row],[Map Text]])</f>
        <v>Open Map</v>
      </c>
      <c r="F2542" s="340" t="s">
        <v>641</v>
      </c>
      <c r="G2542" s="340" t="s">
        <v>336</v>
      </c>
      <c r="H2542" s="340">
        <v>48.741667</v>
      </c>
      <c r="I2542" s="340">
        <v>-123.698611</v>
      </c>
      <c r="J2542" s="340" t="s">
        <v>1591</v>
      </c>
      <c r="K2542" s="340" t="s">
        <v>5891</v>
      </c>
      <c r="L2542" s="348" t="s">
        <v>103</v>
      </c>
      <c r="M2542" s="340"/>
      <c r="N2542" s="340"/>
      <c r="O2542" s="340"/>
    </row>
    <row r="2543" spans="2:15" x14ac:dyDescent="0.25">
      <c r="B2543" s="340">
        <v>40576</v>
      </c>
      <c r="C2543" s="340" t="s">
        <v>5892</v>
      </c>
      <c r="D2543" s="340" t="s">
        <v>1036</v>
      </c>
      <c r="E2543" s="349" t="str">
        <f>HYPERLINK(Table20[[#This Row],[Map Link]],Table20[[#This Row],[Map Text]])</f>
        <v>Open Map</v>
      </c>
      <c r="F2543" s="340" t="s">
        <v>335</v>
      </c>
      <c r="G2543" s="340" t="s">
        <v>336</v>
      </c>
      <c r="H2543" s="340">
        <v>49.491453</v>
      </c>
      <c r="I2543" s="340">
        <v>-124.34855899999999</v>
      </c>
      <c r="J2543" s="340" t="s">
        <v>1591</v>
      </c>
      <c r="K2543" s="340" t="s">
        <v>5893</v>
      </c>
      <c r="L2543" s="348" t="s">
        <v>103</v>
      </c>
      <c r="M2543" s="340"/>
      <c r="N2543" s="340"/>
      <c r="O2543" s="340"/>
    </row>
    <row r="2544" spans="2:15" x14ac:dyDescent="0.25">
      <c r="B2544" s="340">
        <v>11468</v>
      </c>
      <c r="C2544" s="340" t="s">
        <v>728</v>
      </c>
      <c r="D2544" s="340" t="s">
        <v>1036</v>
      </c>
      <c r="E2544" s="349" t="str">
        <f>HYPERLINK(Table20[[#This Row],[Map Link]],Table20[[#This Row],[Map Text]])</f>
        <v>Open Map</v>
      </c>
      <c r="F2544" s="340" t="s">
        <v>725</v>
      </c>
      <c r="G2544" s="340" t="s">
        <v>336</v>
      </c>
      <c r="H2544" s="340">
        <v>49.49</v>
      </c>
      <c r="I2544" s="340">
        <v>-124.811944</v>
      </c>
      <c r="J2544" s="340" t="s">
        <v>1591</v>
      </c>
      <c r="K2544" s="340" t="s">
        <v>5894</v>
      </c>
      <c r="L2544" s="348" t="s">
        <v>103</v>
      </c>
      <c r="M2544" s="340"/>
      <c r="N2544" s="340"/>
      <c r="O2544" s="340"/>
    </row>
    <row r="2545" spans="2:15" x14ac:dyDescent="0.25">
      <c r="B2545" s="340">
        <v>39930</v>
      </c>
      <c r="C2545" s="340" t="s">
        <v>698</v>
      </c>
      <c r="D2545" s="340" t="s">
        <v>1036</v>
      </c>
      <c r="E2545" s="349" t="str">
        <f>HYPERLINK(Table20[[#This Row],[Map Link]],Table20[[#This Row],[Map Text]])</f>
        <v>Open Map</v>
      </c>
      <c r="F2545" s="340" t="s">
        <v>643</v>
      </c>
      <c r="G2545" s="340" t="s">
        <v>336</v>
      </c>
      <c r="H2545" s="340">
        <v>48.913888999999998</v>
      </c>
      <c r="I2545" s="340">
        <v>-123.533333</v>
      </c>
      <c r="J2545" s="340" t="s">
        <v>1591</v>
      </c>
      <c r="K2545" s="340" t="s">
        <v>5895</v>
      </c>
      <c r="L2545" s="348" t="s">
        <v>103</v>
      </c>
      <c r="M2545" s="340"/>
      <c r="N2545" s="340"/>
      <c r="O2545" s="340"/>
    </row>
    <row r="2546" spans="2:15" x14ac:dyDescent="0.25">
      <c r="B2546" s="340">
        <v>4418</v>
      </c>
      <c r="C2546" s="340" t="s">
        <v>715</v>
      </c>
      <c r="D2546" s="340" t="s">
        <v>1036</v>
      </c>
      <c r="E2546" s="349" t="str">
        <f>HYPERLINK(Table20[[#This Row],[Map Link]],Table20[[#This Row],[Map Text]])</f>
        <v>Open Map</v>
      </c>
      <c r="F2546" s="340" t="s">
        <v>701</v>
      </c>
      <c r="G2546" s="340" t="s">
        <v>336</v>
      </c>
      <c r="H2546" s="340">
        <v>49.349786000000002</v>
      </c>
      <c r="I2546" s="340">
        <v>-124.351333</v>
      </c>
      <c r="J2546" s="340" t="s">
        <v>1591</v>
      </c>
      <c r="K2546" s="340" t="s">
        <v>5896</v>
      </c>
      <c r="L2546" s="348" t="s">
        <v>103</v>
      </c>
      <c r="M2546" s="340"/>
      <c r="N2546" s="340"/>
      <c r="O2546" s="340"/>
    </row>
    <row r="2547" spans="2:15" x14ac:dyDescent="0.25">
      <c r="B2547" s="340">
        <v>4501</v>
      </c>
      <c r="C2547" s="340" t="s">
        <v>697</v>
      </c>
      <c r="D2547" s="340" t="s">
        <v>1036</v>
      </c>
      <c r="E2547" s="349" t="str">
        <f>HYPERLINK(Table20[[#This Row],[Map Link]],Table20[[#This Row],[Map Text]])</f>
        <v>Open Map</v>
      </c>
      <c r="F2547" s="340" t="s">
        <v>643</v>
      </c>
      <c r="G2547" s="340" t="s">
        <v>336</v>
      </c>
      <c r="H2547" s="340">
        <v>48.769559999999998</v>
      </c>
      <c r="I2547" s="340">
        <v>-123.44816</v>
      </c>
      <c r="J2547" s="340" t="s">
        <v>1591</v>
      </c>
      <c r="K2547" s="340" t="s">
        <v>5897</v>
      </c>
      <c r="L2547" s="348" t="s">
        <v>103</v>
      </c>
      <c r="M2547" s="340"/>
      <c r="N2547" s="340"/>
      <c r="O2547" s="340"/>
    </row>
    <row r="2548" spans="2:15" x14ac:dyDescent="0.25">
      <c r="B2548" s="340">
        <v>65264</v>
      </c>
      <c r="C2548" s="340" t="s">
        <v>5898</v>
      </c>
      <c r="D2548" s="340" t="s">
        <v>1590</v>
      </c>
      <c r="E2548" s="349" t="str">
        <f>HYPERLINK(Table20[[#This Row],[Map Link]],Table20[[#This Row],[Map Text]])</f>
        <v>Open Map</v>
      </c>
      <c r="F2548" s="340" t="s">
        <v>643</v>
      </c>
      <c r="G2548" s="340" t="s">
        <v>336</v>
      </c>
      <c r="H2548" s="340">
        <v>48.749794999999999</v>
      </c>
      <c r="I2548" s="340">
        <v>-123.417956</v>
      </c>
      <c r="J2548" s="340" t="s">
        <v>1591</v>
      </c>
      <c r="K2548" s="340" t="s">
        <v>5899</v>
      </c>
      <c r="L2548" s="348" t="s">
        <v>181</v>
      </c>
      <c r="M2548" s="340"/>
      <c r="N2548" s="340"/>
      <c r="O2548" s="340"/>
    </row>
    <row r="2549" spans="2:15" x14ac:dyDescent="0.25">
      <c r="B2549" s="340">
        <v>38757</v>
      </c>
      <c r="C2549" s="340" t="s">
        <v>5900</v>
      </c>
      <c r="D2549" s="340" t="s">
        <v>1036</v>
      </c>
      <c r="E2549" s="349" t="str">
        <f>HYPERLINK(Table20[[#This Row],[Map Link]],Table20[[#This Row],[Map Text]])</f>
        <v>Open Map</v>
      </c>
      <c r="F2549" s="340" t="s">
        <v>701</v>
      </c>
      <c r="G2549" s="340" t="s">
        <v>336</v>
      </c>
      <c r="H2549" s="340">
        <v>49.170623999999997</v>
      </c>
      <c r="I2549" s="340">
        <v>-123.848535</v>
      </c>
      <c r="J2549" s="340" t="s">
        <v>1591</v>
      </c>
      <c r="K2549" s="340" t="s">
        <v>5901</v>
      </c>
      <c r="L2549" s="348" t="s">
        <v>103</v>
      </c>
      <c r="M2549" s="340"/>
      <c r="N2549" s="340"/>
      <c r="O2549" s="340"/>
    </row>
    <row r="2550" spans="2:15" x14ac:dyDescent="0.25">
      <c r="B2550" s="340">
        <v>65207</v>
      </c>
      <c r="C2550" s="340" t="s">
        <v>5902</v>
      </c>
      <c r="D2550" s="340" t="s">
        <v>1590</v>
      </c>
      <c r="E2550" s="349" t="str">
        <f>HYPERLINK(Table20[[#This Row],[Map Link]],Table20[[#This Row],[Map Text]])</f>
        <v>Open Map</v>
      </c>
      <c r="F2550" s="340" t="s">
        <v>701</v>
      </c>
      <c r="G2550" s="340" t="s">
        <v>336</v>
      </c>
      <c r="H2550" s="340">
        <v>49.133125999999997</v>
      </c>
      <c r="I2550" s="340">
        <v>-123.717975</v>
      </c>
      <c r="J2550" s="340" t="s">
        <v>1591</v>
      </c>
      <c r="K2550" s="340" t="s">
        <v>5903</v>
      </c>
      <c r="L2550" s="348" t="s">
        <v>181</v>
      </c>
      <c r="M2550" s="340"/>
      <c r="N2550" s="340"/>
      <c r="O2550" s="340"/>
    </row>
    <row r="2551" spans="2:15" x14ac:dyDescent="0.25">
      <c r="B2551" s="340">
        <v>65278</v>
      </c>
      <c r="C2551" s="340" t="s">
        <v>5904</v>
      </c>
      <c r="D2551" s="340" t="s">
        <v>1590</v>
      </c>
      <c r="E2551" s="349" t="str">
        <f>HYPERLINK(Table20[[#This Row],[Map Link]],Table20[[#This Row],[Map Text]])</f>
        <v>Open Map</v>
      </c>
      <c r="F2551" s="340" t="s">
        <v>641</v>
      </c>
      <c r="G2551" s="340" t="s">
        <v>336</v>
      </c>
      <c r="H2551" s="340">
        <v>49.016460000000002</v>
      </c>
      <c r="I2551" s="340">
        <v>-123.58463399999999</v>
      </c>
      <c r="J2551" s="340" t="s">
        <v>1591</v>
      </c>
      <c r="K2551" s="340" t="s">
        <v>5905</v>
      </c>
      <c r="L2551" s="348" t="s">
        <v>181</v>
      </c>
      <c r="M2551" s="340"/>
      <c r="N2551" s="340"/>
      <c r="O2551" s="340"/>
    </row>
    <row r="2552" spans="2:15" x14ac:dyDescent="0.25">
      <c r="B2552" s="340">
        <v>5268</v>
      </c>
      <c r="C2552" s="340" t="s">
        <v>320</v>
      </c>
      <c r="D2552" s="340" t="s">
        <v>1036</v>
      </c>
      <c r="E2552" s="349" t="str">
        <f>HYPERLINK(Table20[[#This Row],[Map Link]],Table20[[#This Row],[Map Text]])</f>
        <v>Open Map</v>
      </c>
      <c r="F2552" s="340" t="s">
        <v>321</v>
      </c>
      <c r="G2552" s="340" t="s">
        <v>213</v>
      </c>
      <c r="H2552" s="340">
        <v>49.440556000000001</v>
      </c>
      <c r="I2552" s="340">
        <v>-123.431944</v>
      </c>
      <c r="J2552" s="340" t="s">
        <v>1591</v>
      </c>
      <c r="K2552" s="340" t="s">
        <v>5906</v>
      </c>
      <c r="L2552" s="348" t="s">
        <v>103</v>
      </c>
      <c r="M2552" s="340"/>
      <c r="N2552" s="340"/>
      <c r="O2552" s="340"/>
    </row>
    <row r="2553" spans="2:15" x14ac:dyDescent="0.25">
      <c r="B2553" s="340">
        <v>5285</v>
      </c>
      <c r="C2553" s="340" t="s">
        <v>692</v>
      </c>
      <c r="D2553" s="340" t="s">
        <v>1036</v>
      </c>
      <c r="E2553" s="349" t="str">
        <f>HYPERLINK(Table20[[#This Row],[Map Link]],Table20[[#This Row],[Map Text]])</f>
        <v>Open Map</v>
      </c>
      <c r="F2553" s="340" t="s">
        <v>643</v>
      </c>
      <c r="G2553" s="340" t="s">
        <v>336</v>
      </c>
      <c r="H2553" s="340">
        <v>48.849794000000003</v>
      </c>
      <c r="I2553" s="340">
        <v>-123.501294</v>
      </c>
      <c r="J2553" s="340" t="s">
        <v>1591</v>
      </c>
      <c r="K2553" s="340" t="s">
        <v>5907</v>
      </c>
      <c r="L2553" s="348" t="s">
        <v>103</v>
      </c>
      <c r="M2553" s="340"/>
      <c r="N2553" s="340"/>
      <c r="O2553" s="340"/>
    </row>
    <row r="2554" spans="2:15" x14ac:dyDescent="0.25">
      <c r="B2554" s="340">
        <v>5302</v>
      </c>
      <c r="C2554" s="340" t="s">
        <v>334</v>
      </c>
      <c r="D2554" s="340" t="s">
        <v>1036</v>
      </c>
      <c r="E2554" s="349" t="str">
        <f>HYPERLINK(Table20[[#This Row],[Map Link]],Table20[[#This Row],[Map Text]])</f>
        <v>Open Map</v>
      </c>
      <c r="F2554" s="340" t="s">
        <v>321</v>
      </c>
      <c r="G2554" s="340" t="s">
        <v>213</v>
      </c>
      <c r="H2554" s="340">
        <v>49.632621</v>
      </c>
      <c r="I2554" s="340">
        <v>-124.027995</v>
      </c>
      <c r="J2554" s="340" t="s">
        <v>1591</v>
      </c>
      <c r="K2554" s="340" t="s">
        <v>5908</v>
      </c>
      <c r="L2554" s="348" t="s">
        <v>103</v>
      </c>
      <c r="M2554" s="340"/>
      <c r="N2554" s="340"/>
      <c r="O2554" s="340"/>
    </row>
    <row r="2555" spans="2:15" x14ac:dyDescent="0.25">
      <c r="B2555" s="340">
        <v>37716</v>
      </c>
      <c r="C2555" s="340" t="s">
        <v>5909</v>
      </c>
      <c r="D2555" s="340" t="s">
        <v>1597</v>
      </c>
      <c r="E2555" s="349" t="str">
        <f>HYPERLINK(Table20[[#This Row],[Map Link]],Table20[[#This Row],[Map Text]])</f>
        <v>Open Map</v>
      </c>
      <c r="F2555" s="340" t="s">
        <v>641</v>
      </c>
      <c r="G2555" s="340" t="s">
        <v>336</v>
      </c>
      <c r="H2555" s="340">
        <v>48.758056000000003</v>
      </c>
      <c r="I2555" s="340">
        <v>-123.59944400000001</v>
      </c>
      <c r="J2555" s="340" t="s">
        <v>1591</v>
      </c>
      <c r="K2555" s="340" t="s">
        <v>5910</v>
      </c>
      <c r="L2555" s="348" t="s">
        <v>103</v>
      </c>
      <c r="M2555" s="340"/>
      <c r="N2555" s="340"/>
      <c r="O2555" s="340"/>
    </row>
    <row r="2556" spans="2:15" x14ac:dyDescent="0.25">
      <c r="B2556" s="340">
        <v>37732</v>
      </c>
      <c r="C2556" s="340" t="s">
        <v>5911</v>
      </c>
      <c r="D2556" s="340" t="s">
        <v>1597</v>
      </c>
      <c r="E2556" s="349" t="str">
        <f>HYPERLINK(Table20[[#This Row],[Map Link]],Table20[[#This Row],[Map Text]])</f>
        <v>Open Map</v>
      </c>
      <c r="F2556" s="340" t="s">
        <v>354</v>
      </c>
      <c r="G2556" s="340" t="s">
        <v>336</v>
      </c>
      <c r="H2556" s="340">
        <v>50.558056000000001</v>
      </c>
      <c r="I2556" s="340">
        <v>-125.52555599999999</v>
      </c>
      <c r="J2556" s="340" t="s">
        <v>1591</v>
      </c>
      <c r="K2556" s="340" t="s">
        <v>5912</v>
      </c>
      <c r="L2556" s="348" t="s">
        <v>103</v>
      </c>
      <c r="M2556" s="340"/>
      <c r="N2556" s="340"/>
      <c r="O2556" s="340"/>
    </row>
    <row r="2557" spans="2:15" x14ac:dyDescent="0.25">
      <c r="B2557" s="340">
        <v>35874</v>
      </c>
      <c r="C2557" s="340" t="s">
        <v>323</v>
      </c>
      <c r="D2557" s="340" t="s">
        <v>2553</v>
      </c>
      <c r="E2557" s="349" t="str">
        <f>HYPERLINK(Table20[[#This Row],[Map Link]],Table20[[#This Row],[Map Text]])</f>
        <v>Open Map</v>
      </c>
      <c r="F2557" s="340" t="s">
        <v>321</v>
      </c>
      <c r="G2557" s="340" t="s">
        <v>213</v>
      </c>
      <c r="H2557" s="340">
        <v>49.400278</v>
      </c>
      <c r="I2557" s="340">
        <v>-123.508889</v>
      </c>
      <c r="J2557" s="340" t="s">
        <v>1591</v>
      </c>
      <c r="K2557" s="340" t="s">
        <v>5913</v>
      </c>
      <c r="L2557" s="348" t="s">
        <v>103</v>
      </c>
      <c r="M2557" s="340"/>
      <c r="N2557" s="340"/>
      <c r="O2557" s="340"/>
    </row>
    <row r="2558" spans="2:15" x14ac:dyDescent="0.25">
      <c r="B2558" s="340">
        <v>6134</v>
      </c>
      <c r="C2558" s="340" t="s">
        <v>337</v>
      </c>
      <c r="D2558" s="340" t="s">
        <v>1036</v>
      </c>
      <c r="E2558" s="349" t="str">
        <f>HYPERLINK(Table20[[#This Row],[Map Link]],Table20[[#This Row],[Map Text]])</f>
        <v>Open Map</v>
      </c>
      <c r="F2558" s="340" t="s">
        <v>335</v>
      </c>
      <c r="G2558" s="340" t="s">
        <v>336</v>
      </c>
      <c r="H2558" s="340">
        <v>49.683118999999998</v>
      </c>
      <c r="I2558" s="340">
        <v>-124.48468</v>
      </c>
      <c r="J2558" s="340" t="s">
        <v>1591</v>
      </c>
      <c r="K2558" s="340" t="s">
        <v>5914</v>
      </c>
      <c r="L2558" s="348" t="s">
        <v>103</v>
      </c>
      <c r="M2558" s="340"/>
      <c r="N2558" s="340"/>
      <c r="O2558" s="340"/>
    </row>
    <row r="2559" spans="2:15" x14ac:dyDescent="0.25">
      <c r="B2559" s="340">
        <v>65344</v>
      </c>
      <c r="C2559" s="340" t="s">
        <v>5915</v>
      </c>
      <c r="D2559" s="340" t="s">
        <v>1590</v>
      </c>
      <c r="E2559" s="349" t="str">
        <f>HYPERLINK(Table20[[#This Row],[Map Link]],Table20[[#This Row],[Map Text]])</f>
        <v>Open Map</v>
      </c>
      <c r="F2559" s="340" t="s">
        <v>725</v>
      </c>
      <c r="G2559" s="340" t="s">
        <v>336</v>
      </c>
      <c r="H2559" s="340">
        <v>49.666446999999998</v>
      </c>
      <c r="I2559" s="340">
        <v>-124.918026</v>
      </c>
      <c r="J2559" s="340" t="s">
        <v>1591</v>
      </c>
      <c r="K2559" s="340" t="s">
        <v>5916</v>
      </c>
      <c r="L2559" s="348" t="s">
        <v>181</v>
      </c>
      <c r="M2559" s="340"/>
      <c r="N2559" s="340"/>
      <c r="O2559" s="340"/>
    </row>
    <row r="2560" spans="2:15" x14ac:dyDescent="0.25">
      <c r="B2560" s="340">
        <v>34762</v>
      </c>
      <c r="C2560" s="340" t="s">
        <v>757</v>
      </c>
      <c r="D2560" s="340" t="s">
        <v>1597</v>
      </c>
      <c r="E2560" s="349" t="str">
        <f>HYPERLINK(Table20[[#This Row],[Map Link]],Table20[[#This Row],[Map Text]])</f>
        <v>Open Map</v>
      </c>
      <c r="F2560" s="340" t="s">
        <v>354</v>
      </c>
      <c r="G2560" s="340" t="s">
        <v>336</v>
      </c>
      <c r="H2560" s="340">
        <v>50.233111000000001</v>
      </c>
      <c r="I2560" s="340">
        <v>-125.30138700000001</v>
      </c>
      <c r="J2560" s="340" t="s">
        <v>1591</v>
      </c>
      <c r="K2560" s="340" t="s">
        <v>5917</v>
      </c>
      <c r="L2560" s="348" t="s">
        <v>103</v>
      </c>
      <c r="M2560" s="340"/>
      <c r="N2560" s="340"/>
      <c r="O2560" s="340"/>
    </row>
    <row r="2561" spans="2:15" x14ac:dyDescent="0.25">
      <c r="B2561" s="340">
        <v>12378</v>
      </c>
      <c r="C2561" s="340" t="s">
        <v>740</v>
      </c>
      <c r="D2561" s="340" t="s">
        <v>1036</v>
      </c>
      <c r="E2561" s="349" t="str">
        <f>HYPERLINK(Table20[[#This Row],[Map Link]],Table20[[#This Row],[Map Text]])</f>
        <v>Open Map</v>
      </c>
      <c r="F2561" s="340" t="s">
        <v>725</v>
      </c>
      <c r="G2561" s="340" t="s">
        <v>336</v>
      </c>
      <c r="H2561" s="340">
        <v>49.766446000000002</v>
      </c>
      <c r="I2561" s="340">
        <v>-125.01803200000001</v>
      </c>
      <c r="J2561" s="340" t="s">
        <v>1591</v>
      </c>
      <c r="K2561" s="340" t="s">
        <v>5918</v>
      </c>
      <c r="L2561" s="348" t="s">
        <v>103</v>
      </c>
      <c r="M2561" s="340"/>
      <c r="N2561" s="340"/>
      <c r="O2561" s="340"/>
    </row>
    <row r="2562" spans="2:15" x14ac:dyDescent="0.25">
      <c r="B2562" s="340">
        <v>12380</v>
      </c>
      <c r="C2562" s="340" t="s">
        <v>5919</v>
      </c>
      <c r="D2562" s="340" t="s">
        <v>1036</v>
      </c>
      <c r="E2562" s="349" t="str">
        <f>HYPERLINK(Table20[[#This Row],[Map Link]],Table20[[#This Row],[Map Text]])</f>
        <v>Open Map</v>
      </c>
      <c r="F2562" s="340" t="s">
        <v>321</v>
      </c>
      <c r="G2562" s="340" t="s">
        <v>213</v>
      </c>
      <c r="H2562" s="340">
        <v>49.416462000000003</v>
      </c>
      <c r="I2562" s="340">
        <v>-123.50130900000001</v>
      </c>
      <c r="J2562" s="340" t="s">
        <v>1591</v>
      </c>
      <c r="K2562" s="340" t="s">
        <v>5920</v>
      </c>
      <c r="L2562" s="348" t="s">
        <v>103</v>
      </c>
      <c r="M2562" s="340"/>
      <c r="N2562" s="340"/>
      <c r="O2562" s="340"/>
    </row>
    <row r="2563" spans="2:15" x14ac:dyDescent="0.25">
      <c r="B2563" s="340">
        <v>38661</v>
      </c>
      <c r="C2563" s="340" t="s">
        <v>5921</v>
      </c>
      <c r="D2563" s="340" t="s">
        <v>1597</v>
      </c>
      <c r="E2563" s="349" t="str">
        <f>HYPERLINK(Table20[[#This Row],[Map Link]],Table20[[#This Row],[Map Text]])</f>
        <v>Open Map</v>
      </c>
      <c r="F2563" s="340" t="s">
        <v>630</v>
      </c>
      <c r="G2563" s="340" t="s">
        <v>336</v>
      </c>
      <c r="H2563" s="340">
        <v>49.316445000000002</v>
      </c>
      <c r="I2563" s="340">
        <v>-124.984685</v>
      </c>
      <c r="J2563" s="340" t="s">
        <v>1591</v>
      </c>
      <c r="K2563" s="340" t="s">
        <v>5922</v>
      </c>
      <c r="L2563" s="348" t="s">
        <v>103</v>
      </c>
      <c r="M2563" s="340"/>
      <c r="N2563" s="340"/>
      <c r="O2563" s="340"/>
    </row>
    <row r="2564" spans="2:15" x14ac:dyDescent="0.25">
      <c r="B2564" s="340">
        <v>65227</v>
      </c>
      <c r="C2564" s="340" t="s">
        <v>5923</v>
      </c>
      <c r="D2564" s="340" t="s">
        <v>1590</v>
      </c>
      <c r="E2564" s="349" t="str">
        <f>HYPERLINK(Table20[[#This Row],[Map Link]],Table20[[#This Row],[Map Text]])</f>
        <v>Open Map</v>
      </c>
      <c r="F2564" s="340" t="s">
        <v>641</v>
      </c>
      <c r="G2564" s="340" t="s">
        <v>336</v>
      </c>
      <c r="H2564" s="340">
        <v>48.883125</v>
      </c>
      <c r="I2564" s="340">
        <v>-123.684634</v>
      </c>
      <c r="J2564" s="340" t="s">
        <v>1591</v>
      </c>
      <c r="K2564" s="340" t="s">
        <v>5924</v>
      </c>
      <c r="L2564" s="348" t="s">
        <v>181</v>
      </c>
      <c r="M2564" s="340"/>
      <c r="N2564" s="340"/>
      <c r="O2564" s="340"/>
    </row>
    <row r="2565" spans="2:15" x14ac:dyDescent="0.25">
      <c r="B2565" s="340">
        <v>65226</v>
      </c>
      <c r="C2565" s="340" t="s">
        <v>5925</v>
      </c>
      <c r="D2565" s="340" t="s">
        <v>1590</v>
      </c>
      <c r="E2565" s="349" t="str">
        <f>HYPERLINK(Table20[[#This Row],[Map Link]],Table20[[#This Row],[Map Text]])</f>
        <v>Open Map</v>
      </c>
      <c r="F2565" s="340" t="s">
        <v>641</v>
      </c>
      <c r="G2565" s="340" t="s">
        <v>336</v>
      </c>
      <c r="H2565" s="340">
        <v>48.899791999999998</v>
      </c>
      <c r="I2565" s="340">
        <v>-123.667967</v>
      </c>
      <c r="J2565" s="340" t="s">
        <v>1591</v>
      </c>
      <c r="K2565" s="340" t="s">
        <v>5926</v>
      </c>
      <c r="L2565" s="348" t="s">
        <v>181</v>
      </c>
      <c r="M2565" s="340"/>
      <c r="N2565" s="340"/>
      <c r="O2565" s="340"/>
    </row>
    <row r="2566" spans="2:15" x14ac:dyDescent="0.25">
      <c r="B2566" s="340">
        <v>35052</v>
      </c>
      <c r="C2566" s="340" t="s">
        <v>331</v>
      </c>
      <c r="D2566" s="340" t="s">
        <v>1036</v>
      </c>
      <c r="E2566" s="349" t="str">
        <f>HYPERLINK(Table20[[#This Row],[Map Link]],Table20[[#This Row],[Map Text]])</f>
        <v>Open Map</v>
      </c>
      <c r="F2566" s="340" t="s">
        <v>321</v>
      </c>
      <c r="G2566" s="340" t="s">
        <v>213</v>
      </c>
      <c r="H2566" s="340">
        <v>49.516458</v>
      </c>
      <c r="I2566" s="340">
        <v>-123.917991</v>
      </c>
      <c r="J2566" s="340" t="s">
        <v>1591</v>
      </c>
      <c r="K2566" s="340" t="s">
        <v>5927</v>
      </c>
      <c r="L2566" s="348" t="s">
        <v>103</v>
      </c>
      <c r="M2566" s="340"/>
      <c r="N2566" s="340"/>
      <c r="O2566" s="340"/>
    </row>
    <row r="2567" spans="2:15" x14ac:dyDescent="0.25">
      <c r="B2567" s="340">
        <v>65609</v>
      </c>
      <c r="C2567" s="340" t="s">
        <v>5928</v>
      </c>
      <c r="D2567" s="340" t="s">
        <v>1590</v>
      </c>
      <c r="E2567" s="349" t="str">
        <f>HYPERLINK(Table20[[#This Row],[Map Link]],Table20[[#This Row],[Map Text]])</f>
        <v>Open Map</v>
      </c>
      <c r="F2567" s="340" t="s">
        <v>354</v>
      </c>
      <c r="G2567" s="340" t="s">
        <v>336</v>
      </c>
      <c r="H2567" s="340">
        <v>50.533104999999999</v>
      </c>
      <c r="I2567" s="340">
        <v>-125.96808299999999</v>
      </c>
      <c r="J2567" s="340" t="s">
        <v>1591</v>
      </c>
      <c r="K2567" s="340" t="s">
        <v>5929</v>
      </c>
      <c r="L2567" s="348" t="s">
        <v>181</v>
      </c>
      <c r="M2567" s="340"/>
      <c r="N2567" s="340"/>
      <c r="O2567" s="340"/>
    </row>
    <row r="2568" spans="2:15" x14ac:dyDescent="0.25">
      <c r="B2568" s="340">
        <v>6686</v>
      </c>
      <c r="C2568" s="340" t="s">
        <v>986</v>
      </c>
      <c r="D2568" s="340" t="s">
        <v>1597</v>
      </c>
      <c r="E2568" s="349" t="str">
        <f>HYPERLINK(Table20[[#This Row],[Map Link]],Table20[[#This Row],[Map Text]])</f>
        <v>Open Map</v>
      </c>
      <c r="F2568" s="340" t="s">
        <v>354</v>
      </c>
      <c r="G2568" s="340" t="s">
        <v>336</v>
      </c>
      <c r="H2568" s="340">
        <v>50.416437999999999</v>
      </c>
      <c r="I2568" s="340">
        <v>-125.91807799999999</v>
      </c>
      <c r="J2568" s="340" t="s">
        <v>1591</v>
      </c>
      <c r="K2568" s="340" t="s">
        <v>5930</v>
      </c>
      <c r="L2568" s="348" t="s">
        <v>103</v>
      </c>
      <c r="M2568" s="340"/>
      <c r="N2568" s="340"/>
      <c r="O2568" s="340"/>
    </row>
    <row r="2569" spans="2:15" x14ac:dyDescent="0.25">
      <c r="B2569" s="340">
        <v>7655</v>
      </c>
      <c r="C2569" s="340" t="s">
        <v>5931</v>
      </c>
      <c r="D2569" s="340" t="s">
        <v>1597</v>
      </c>
      <c r="E2569" s="349" t="str">
        <f>HYPERLINK(Table20[[#This Row],[Map Link]],Table20[[#This Row],[Map Text]])</f>
        <v>Open Map</v>
      </c>
      <c r="F2569" s="340" t="s">
        <v>701</v>
      </c>
      <c r="G2569" s="340" t="s">
        <v>336</v>
      </c>
      <c r="H2569" s="340">
        <v>49.133124000000002</v>
      </c>
      <c r="I2569" s="340">
        <v>-123.85131199999999</v>
      </c>
      <c r="J2569" s="340" t="s">
        <v>1591</v>
      </c>
      <c r="K2569" s="340" t="s">
        <v>5932</v>
      </c>
      <c r="L2569" s="348" t="s">
        <v>103</v>
      </c>
      <c r="M2569" s="340"/>
      <c r="N2569" s="340"/>
      <c r="O2569" s="340"/>
    </row>
    <row r="2570" spans="2:15" x14ac:dyDescent="0.25">
      <c r="B2570" s="340">
        <v>65282</v>
      </c>
      <c r="C2570" s="340" t="s">
        <v>5933</v>
      </c>
      <c r="D2570" s="340" t="s">
        <v>1590</v>
      </c>
      <c r="E2570" s="349" t="str">
        <f>HYPERLINK(Table20[[#This Row],[Map Link]],Table20[[#This Row],[Map Text]])</f>
        <v>Open Map</v>
      </c>
      <c r="F2570" s="340" t="s">
        <v>641</v>
      </c>
      <c r="G2570" s="340" t="s">
        <v>336</v>
      </c>
      <c r="H2570" s="340">
        <v>48.683126000000001</v>
      </c>
      <c r="I2570" s="340">
        <v>-123.53462399999999</v>
      </c>
      <c r="J2570" s="340" t="s">
        <v>1591</v>
      </c>
      <c r="K2570" s="340" t="s">
        <v>5934</v>
      </c>
      <c r="L2570" s="348" t="s">
        <v>181</v>
      </c>
      <c r="M2570" s="340"/>
      <c r="N2570" s="340"/>
      <c r="O2570" s="340"/>
    </row>
    <row r="2571" spans="2:15" x14ac:dyDescent="0.25">
      <c r="B2571" s="340">
        <v>29266</v>
      </c>
      <c r="C2571" s="340" t="s">
        <v>741</v>
      </c>
      <c r="D2571" s="340" t="s">
        <v>1597</v>
      </c>
      <c r="E2571" s="349" t="str">
        <f>HYPERLINK(Table20[[#This Row],[Map Link]],Table20[[#This Row],[Map Text]])</f>
        <v>Open Map</v>
      </c>
      <c r="F2571" s="340" t="s">
        <v>725</v>
      </c>
      <c r="G2571" s="340" t="s">
        <v>336</v>
      </c>
      <c r="H2571" s="340">
        <v>49.766444999999997</v>
      </c>
      <c r="I2571" s="340">
        <v>-125.11803500000001</v>
      </c>
      <c r="J2571" s="340" t="s">
        <v>1591</v>
      </c>
      <c r="K2571" s="340" t="s">
        <v>5935</v>
      </c>
      <c r="L2571" s="348" t="s">
        <v>103</v>
      </c>
      <c r="M2571" s="340"/>
      <c r="N2571" s="340"/>
      <c r="O2571" s="340"/>
    </row>
    <row r="2572" spans="2:15" x14ac:dyDescent="0.25">
      <c r="B2572" s="340">
        <v>34763</v>
      </c>
      <c r="C2572" s="340" t="s">
        <v>750</v>
      </c>
      <c r="D2572" s="340" t="s">
        <v>1036</v>
      </c>
      <c r="E2572" s="349" t="str">
        <f>HYPERLINK(Table20[[#This Row],[Map Link]],Table20[[#This Row],[Map Text]])</f>
        <v>Open Map</v>
      </c>
      <c r="F2572" s="340" t="s">
        <v>354</v>
      </c>
      <c r="G2572" s="340" t="s">
        <v>336</v>
      </c>
      <c r="H2572" s="340">
        <v>50.099778000000001</v>
      </c>
      <c r="I2572" s="340">
        <v>-125.218048</v>
      </c>
      <c r="J2572" s="340" t="s">
        <v>1591</v>
      </c>
      <c r="K2572" s="340" t="s">
        <v>5936</v>
      </c>
      <c r="L2572" s="348" t="s">
        <v>103</v>
      </c>
      <c r="M2572" s="340"/>
      <c r="N2572" s="340"/>
      <c r="O2572" s="340"/>
    </row>
    <row r="2573" spans="2:15" x14ac:dyDescent="0.25">
      <c r="B2573" s="340">
        <v>40629</v>
      </c>
      <c r="C2573" s="340" t="s">
        <v>5937</v>
      </c>
      <c r="D2573" s="340" t="s">
        <v>1597</v>
      </c>
      <c r="E2573" s="349" t="str">
        <f>HYPERLINK(Table20[[#This Row],[Map Link]],Table20[[#This Row],[Map Text]])</f>
        <v>Open Map</v>
      </c>
      <c r="F2573" s="340" t="s">
        <v>641</v>
      </c>
      <c r="G2573" s="340" t="s">
        <v>336</v>
      </c>
      <c r="H2573" s="340">
        <v>48.799790000000002</v>
      </c>
      <c r="I2573" s="340">
        <v>-123.80130200000001</v>
      </c>
      <c r="J2573" s="340" t="s">
        <v>1591</v>
      </c>
      <c r="K2573" s="340" t="s">
        <v>5938</v>
      </c>
      <c r="L2573" s="348" t="s">
        <v>103</v>
      </c>
      <c r="M2573" s="340"/>
      <c r="N2573" s="340"/>
      <c r="O2573" s="340"/>
    </row>
    <row r="2574" spans="2:15" x14ac:dyDescent="0.25">
      <c r="B2574" s="340">
        <v>35927</v>
      </c>
      <c r="C2574" s="340" t="s">
        <v>717</v>
      </c>
      <c r="D2574" s="340" t="s">
        <v>1036</v>
      </c>
      <c r="E2574" s="349" t="str">
        <f>HYPERLINK(Table20[[#This Row],[Map Link]],Table20[[#This Row],[Map Text]])</f>
        <v>Open Map</v>
      </c>
      <c r="F2574" s="340" t="s">
        <v>701</v>
      </c>
      <c r="G2574" s="340" t="s">
        <v>336</v>
      </c>
      <c r="H2574" s="340">
        <v>49.299784000000002</v>
      </c>
      <c r="I2574" s="340">
        <v>-124.484669</v>
      </c>
      <c r="J2574" s="340" t="s">
        <v>1591</v>
      </c>
      <c r="K2574" s="340" t="s">
        <v>5939</v>
      </c>
      <c r="L2574" s="348" t="s">
        <v>103</v>
      </c>
      <c r="M2574" s="340"/>
      <c r="N2574" s="340"/>
      <c r="O2574" s="340"/>
    </row>
    <row r="2575" spans="2:15" x14ac:dyDescent="0.25">
      <c r="B2575" s="340">
        <v>14690</v>
      </c>
      <c r="C2575" s="340" t="s">
        <v>5940</v>
      </c>
      <c r="D2575" s="340" t="s">
        <v>1597</v>
      </c>
      <c r="E2575" s="349" t="str">
        <f>HYPERLINK(Table20[[#This Row],[Map Link]],Table20[[#This Row],[Map Text]])</f>
        <v>Open Map</v>
      </c>
      <c r="F2575" s="340" t="s">
        <v>354</v>
      </c>
      <c r="G2575" s="340" t="s">
        <v>336</v>
      </c>
      <c r="H2575" s="340">
        <v>50.386944</v>
      </c>
      <c r="I2575" s="340">
        <v>-125.92749999999999</v>
      </c>
      <c r="J2575" s="340" t="s">
        <v>1591</v>
      </c>
      <c r="K2575" s="340" t="s">
        <v>5941</v>
      </c>
      <c r="L2575" s="348" t="s">
        <v>103</v>
      </c>
      <c r="M2575" s="340"/>
      <c r="N2575" s="340"/>
      <c r="O2575" s="340"/>
    </row>
    <row r="2576" spans="2:15" x14ac:dyDescent="0.25">
      <c r="B2576" s="340">
        <v>64974</v>
      </c>
      <c r="C2576" s="340" t="s">
        <v>5942</v>
      </c>
      <c r="D2576" s="340" t="s">
        <v>1590</v>
      </c>
      <c r="E2576" s="349" t="str">
        <f>HYPERLINK(Table20[[#This Row],[Map Link]],Table20[[#This Row],[Map Text]])</f>
        <v>Open Map</v>
      </c>
      <c r="F2576" s="340" t="s">
        <v>354</v>
      </c>
      <c r="G2576" s="340" t="s">
        <v>336</v>
      </c>
      <c r="H2576" s="340">
        <v>50.949787000000001</v>
      </c>
      <c r="I2576" s="340">
        <v>-124.88472899999999</v>
      </c>
      <c r="J2576" s="340" t="s">
        <v>1591</v>
      </c>
      <c r="K2576" s="340" t="s">
        <v>5943</v>
      </c>
      <c r="L2576" s="348" t="s">
        <v>181</v>
      </c>
      <c r="M2576" s="340"/>
      <c r="N2576" s="340"/>
      <c r="O2576" s="340"/>
    </row>
    <row r="2577" spans="2:15" x14ac:dyDescent="0.25">
      <c r="B2577" s="340">
        <v>64973</v>
      </c>
      <c r="C2577" s="340" t="s">
        <v>5944</v>
      </c>
      <c r="D2577" s="340" t="s">
        <v>1590</v>
      </c>
      <c r="E2577" s="349" t="str">
        <f>HYPERLINK(Table20[[#This Row],[Map Link]],Table20[[#This Row],[Map Text]])</f>
        <v>Open Map</v>
      </c>
      <c r="F2577" s="340" t="s">
        <v>354</v>
      </c>
      <c r="G2577" s="340" t="s">
        <v>336</v>
      </c>
      <c r="H2577" s="340">
        <v>50.966453999999999</v>
      </c>
      <c r="I2577" s="340">
        <v>-124.86806199999999</v>
      </c>
      <c r="J2577" s="340" t="s">
        <v>1591</v>
      </c>
      <c r="K2577" s="340" t="s">
        <v>5945</v>
      </c>
      <c r="L2577" s="348" t="s">
        <v>181</v>
      </c>
      <c r="M2577" s="340"/>
      <c r="N2577" s="340"/>
      <c r="O2577" s="340"/>
    </row>
    <row r="2578" spans="2:15" x14ac:dyDescent="0.25">
      <c r="B2578" s="340">
        <v>64972</v>
      </c>
      <c r="C2578" s="340" t="s">
        <v>5946</v>
      </c>
      <c r="D2578" s="340" t="s">
        <v>1590</v>
      </c>
      <c r="E2578" s="349" t="str">
        <f>HYPERLINK(Table20[[#This Row],[Map Link]],Table20[[#This Row],[Map Text]])</f>
        <v>Open Map</v>
      </c>
      <c r="F2578" s="340" t="s">
        <v>354</v>
      </c>
      <c r="G2578" s="340" t="s">
        <v>336</v>
      </c>
      <c r="H2578" s="340">
        <v>50.966453999999999</v>
      </c>
      <c r="I2578" s="340">
        <v>-124.86806199999999</v>
      </c>
      <c r="J2578" s="340" t="s">
        <v>1591</v>
      </c>
      <c r="K2578" s="340" t="s">
        <v>5947</v>
      </c>
      <c r="L2578" s="348" t="s">
        <v>181</v>
      </c>
      <c r="M2578" s="340"/>
      <c r="N2578" s="340"/>
      <c r="O2578" s="340"/>
    </row>
    <row r="2579" spans="2:15" x14ac:dyDescent="0.25">
      <c r="B2579" s="340">
        <v>60160</v>
      </c>
      <c r="C2579" s="340" t="s">
        <v>5948</v>
      </c>
      <c r="D2579" s="340" t="s">
        <v>1590</v>
      </c>
      <c r="E2579" s="349" t="str">
        <f>HYPERLINK(Table20[[#This Row],[Map Link]],Table20[[#This Row],[Map Text]])</f>
        <v>Open Map</v>
      </c>
      <c r="F2579" s="340" t="s">
        <v>354</v>
      </c>
      <c r="G2579" s="340" t="s">
        <v>336</v>
      </c>
      <c r="H2579" s="340">
        <v>49.949167000000003</v>
      </c>
      <c r="I2579" s="340">
        <v>-125.243611</v>
      </c>
      <c r="J2579" s="340" t="s">
        <v>1591</v>
      </c>
      <c r="K2579" s="340" t="s">
        <v>5949</v>
      </c>
      <c r="L2579" s="348" t="s">
        <v>181</v>
      </c>
      <c r="M2579" s="340"/>
      <c r="N2579" s="340"/>
      <c r="O2579" s="340"/>
    </row>
    <row r="2580" spans="2:15" x14ac:dyDescent="0.25">
      <c r="B2580" s="340">
        <v>65326</v>
      </c>
      <c r="C2580" s="340" t="s">
        <v>5950</v>
      </c>
      <c r="D2580" s="340" t="s">
        <v>1590</v>
      </c>
      <c r="E2580" s="349" t="str">
        <f>HYPERLINK(Table20[[#This Row],[Map Link]],Table20[[#This Row],[Map Text]])</f>
        <v>Open Map</v>
      </c>
      <c r="F2580" s="340" t="s">
        <v>354</v>
      </c>
      <c r="G2580" s="340" t="s">
        <v>336</v>
      </c>
      <c r="H2580" s="340">
        <v>50.583109999999998</v>
      </c>
      <c r="I2580" s="340">
        <v>-125.568073</v>
      </c>
      <c r="J2580" s="340" t="s">
        <v>1591</v>
      </c>
      <c r="K2580" s="340" t="s">
        <v>5951</v>
      </c>
      <c r="L2580" s="348" t="s">
        <v>181</v>
      </c>
      <c r="M2580" s="340"/>
      <c r="N2580" s="340"/>
      <c r="O2580" s="340"/>
    </row>
    <row r="2581" spans="2:15" x14ac:dyDescent="0.25">
      <c r="B2581" s="340">
        <v>34766</v>
      </c>
      <c r="C2581" s="340" t="s">
        <v>5952</v>
      </c>
      <c r="D2581" s="340" t="s">
        <v>1597</v>
      </c>
      <c r="E2581" s="349" t="str">
        <f>HYPERLINK(Table20[[#This Row],[Map Link]],Table20[[#This Row],[Map Text]])</f>
        <v>Open Map</v>
      </c>
      <c r="F2581" s="340" t="s">
        <v>335</v>
      </c>
      <c r="G2581" s="340" t="s">
        <v>336</v>
      </c>
      <c r="H2581" s="340">
        <v>50.299785999999997</v>
      </c>
      <c r="I2581" s="340">
        <v>-124.634702</v>
      </c>
      <c r="J2581" s="340" t="s">
        <v>1591</v>
      </c>
      <c r="K2581" s="340" t="s">
        <v>5953</v>
      </c>
      <c r="L2581" s="348" t="s">
        <v>103</v>
      </c>
      <c r="M2581" s="340"/>
      <c r="N2581" s="340"/>
      <c r="O2581" s="340"/>
    </row>
    <row r="2582" spans="2:15" x14ac:dyDescent="0.25">
      <c r="B2582" s="340">
        <v>18328</v>
      </c>
      <c r="C2582" s="340" t="s">
        <v>5954</v>
      </c>
      <c r="D2582" s="340" t="s">
        <v>1036</v>
      </c>
      <c r="E2582" s="349" t="str">
        <f>HYPERLINK(Table20[[#This Row],[Map Link]],Table20[[#This Row],[Map Text]])</f>
        <v>Open Map</v>
      </c>
      <c r="F2582" s="340" t="s">
        <v>321</v>
      </c>
      <c r="G2582" s="340" t="s">
        <v>213</v>
      </c>
      <c r="H2582" s="340">
        <v>49.426343000000003</v>
      </c>
      <c r="I2582" s="340">
        <v>-123.481132</v>
      </c>
      <c r="J2582" s="340" t="s">
        <v>1591</v>
      </c>
      <c r="K2582" s="340" t="s">
        <v>5955</v>
      </c>
      <c r="L2582" s="348" t="s">
        <v>103</v>
      </c>
      <c r="M2582" s="340"/>
      <c r="N2582" s="340"/>
      <c r="O2582" s="340"/>
    </row>
    <row r="2583" spans="2:15" x14ac:dyDescent="0.25">
      <c r="B2583" s="340">
        <v>18344</v>
      </c>
      <c r="C2583" s="340" t="s">
        <v>726</v>
      </c>
      <c r="D2583" s="340" t="s">
        <v>1036</v>
      </c>
      <c r="E2583" s="349" t="str">
        <f>HYPERLINK(Table20[[#This Row],[Map Link]],Table20[[#This Row],[Map Text]])</f>
        <v>Open Map</v>
      </c>
      <c r="F2583" s="340" t="s">
        <v>725</v>
      </c>
      <c r="G2583" s="340" t="s">
        <v>336</v>
      </c>
      <c r="H2583" s="340">
        <v>49.532837999999998</v>
      </c>
      <c r="I2583" s="340">
        <v>-124.66857</v>
      </c>
      <c r="J2583" s="340" t="s">
        <v>1591</v>
      </c>
      <c r="K2583" s="340" t="s">
        <v>5956</v>
      </c>
      <c r="L2583" s="348" t="s">
        <v>103</v>
      </c>
      <c r="M2583" s="340"/>
      <c r="N2583" s="340"/>
      <c r="O2583" s="340"/>
    </row>
    <row r="2584" spans="2:15" x14ac:dyDescent="0.25">
      <c r="B2584" s="340">
        <v>40191</v>
      </c>
      <c r="C2584" s="340" t="s">
        <v>5957</v>
      </c>
      <c r="D2584" s="340" t="s">
        <v>5763</v>
      </c>
      <c r="E2584" s="349" t="str">
        <f>HYPERLINK(Table20[[#This Row],[Map Link]],Table20[[#This Row],[Map Text]])</f>
        <v>Open Map</v>
      </c>
      <c r="F2584" s="340" t="s">
        <v>321</v>
      </c>
      <c r="G2584" s="340" t="s">
        <v>213</v>
      </c>
      <c r="H2584" s="340">
        <v>50.213681999999999</v>
      </c>
      <c r="I2584" s="340">
        <v>-123.984679</v>
      </c>
      <c r="J2584" s="340" t="s">
        <v>1591</v>
      </c>
      <c r="K2584" s="340" t="s">
        <v>5958</v>
      </c>
      <c r="L2584" s="348" t="s">
        <v>181</v>
      </c>
      <c r="M2584" s="340"/>
      <c r="N2584" s="340"/>
      <c r="O2584" s="340"/>
    </row>
    <row r="2585" spans="2:15" x14ac:dyDescent="0.25">
      <c r="B2585" s="340">
        <v>2343</v>
      </c>
      <c r="C2585" s="340" t="s">
        <v>5959</v>
      </c>
      <c r="D2585" s="340" t="s">
        <v>1597</v>
      </c>
      <c r="E2585" s="349" t="str">
        <f>HYPERLINK(Table20[[#This Row],[Map Link]],Table20[[#This Row],[Map Text]])</f>
        <v>Open Map</v>
      </c>
      <c r="F2585" s="340" t="s">
        <v>321</v>
      </c>
      <c r="G2585" s="340" t="s">
        <v>213</v>
      </c>
      <c r="H2585" s="340">
        <v>49.633122999999998</v>
      </c>
      <c r="I2585" s="340">
        <v>-124.051332</v>
      </c>
      <c r="J2585" s="340" t="s">
        <v>1591</v>
      </c>
      <c r="K2585" s="340" t="s">
        <v>5960</v>
      </c>
      <c r="L2585" s="348" t="s">
        <v>103</v>
      </c>
      <c r="M2585" s="340"/>
      <c r="N2585" s="340"/>
      <c r="O2585" s="340"/>
    </row>
    <row r="2586" spans="2:15" x14ac:dyDescent="0.25">
      <c r="B2586" s="340">
        <v>64618</v>
      </c>
      <c r="C2586" s="340" t="s">
        <v>5961</v>
      </c>
      <c r="D2586" s="340" t="s">
        <v>1590</v>
      </c>
      <c r="E2586" s="349" t="str">
        <f>HYPERLINK(Table20[[#This Row],[Map Link]],Table20[[#This Row],[Map Text]])</f>
        <v>Open Map</v>
      </c>
      <c r="F2586" s="340" t="s">
        <v>321</v>
      </c>
      <c r="G2586" s="340" t="s">
        <v>213</v>
      </c>
      <c r="H2586" s="340">
        <v>49.516463000000002</v>
      </c>
      <c r="I2586" s="340">
        <v>-123.484644</v>
      </c>
      <c r="J2586" s="340" t="s">
        <v>1591</v>
      </c>
      <c r="K2586" s="340" t="s">
        <v>5962</v>
      </c>
      <c r="L2586" s="348" t="s">
        <v>181</v>
      </c>
      <c r="M2586" s="340"/>
      <c r="N2586" s="340"/>
      <c r="O2586" s="340"/>
    </row>
    <row r="2587" spans="2:15" x14ac:dyDescent="0.25">
      <c r="B2587" s="340">
        <v>65223</v>
      </c>
      <c r="C2587" s="340" t="s">
        <v>5963</v>
      </c>
      <c r="D2587" s="340" t="s">
        <v>1590</v>
      </c>
      <c r="E2587" s="349" t="str">
        <f>HYPERLINK(Table20[[#This Row],[Map Link]],Table20[[#This Row],[Map Text]])</f>
        <v>Open Map</v>
      </c>
      <c r="F2587" s="340" t="s">
        <v>641</v>
      </c>
      <c r="G2587" s="340" t="s">
        <v>336</v>
      </c>
      <c r="H2587" s="340">
        <v>48.766455999999998</v>
      </c>
      <c r="I2587" s="340">
        <v>-123.86797</v>
      </c>
      <c r="J2587" s="340" t="s">
        <v>1591</v>
      </c>
      <c r="K2587" s="340" t="s">
        <v>5964</v>
      </c>
      <c r="L2587" s="348" t="s">
        <v>181</v>
      </c>
      <c r="M2587" s="340"/>
      <c r="N2587" s="340"/>
      <c r="O2587" s="340"/>
    </row>
    <row r="2588" spans="2:15" x14ac:dyDescent="0.25">
      <c r="B2588" s="340">
        <v>34980</v>
      </c>
      <c r="C2588" s="340" t="s">
        <v>5965</v>
      </c>
      <c r="D2588" s="340" t="s">
        <v>1597</v>
      </c>
      <c r="E2588" s="349" t="str">
        <f>HYPERLINK(Table20[[#This Row],[Map Link]],Table20[[#This Row],[Map Text]])</f>
        <v>Open Map</v>
      </c>
      <c r="F2588" s="340" t="s">
        <v>321</v>
      </c>
      <c r="G2588" s="340" t="s">
        <v>213</v>
      </c>
      <c r="H2588" s="340">
        <v>49.409171999999998</v>
      </c>
      <c r="I2588" s="340">
        <v>-123.462557</v>
      </c>
      <c r="J2588" s="340" t="s">
        <v>1591</v>
      </c>
      <c r="K2588" s="340" t="s">
        <v>5966</v>
      </c>
      <c r="L2588" s="348" t="s">
        <v>103</v>
      </c>
      <c r="M2588" s="340"/>
      <c r="N2588" s="340"/>
      <c r="O2588" s="340"/>
    </row>
    <row r="2589" spans="2:15" x14ac:dyDescent="0.25">
      <c r="B2589" s="340">
        <v>65218</v>
      </c>
      <c r="C2589" s="340" t="s">
        <v>5967</v>
      </c>
      <c r="D2589" s="340" t="s">
        <v>1590</v>
      </c>
      <c r="E2589" s="349" t="str">
        <f>HYPERLINK(Table20[[#This Row],[Map Link]],Table20[[#This Row],[Map Text]])</f>
        <v>Open Map</v>
      </c>
      <c r="F2589" s="340" t="s">
        <v>641</v>
      </c>
      <c r="G2589" s="340" t="s">
        <v>336</v>
      </c>
      <c r="H2589" s="340">
        <v>48.733125999999999</v>
      </c>
      <c r="I2589" s="340">
        <v>-123.601294</v>
      </c>
      <c r="J2589" s="340" t="s">
        <v>1591</v>
      </c>
      <c r="K2589" s="340" t="s">
        <v>5968</v>
      </c>
      <c r="L2589" s="348" t="s">
        <v>181</v>
      </c>
      <c r="M2589" s="340"/>
      <c r="N2589" s="340"/>
      <c r="O2589" s="340"/>
    </row>
    <row r="2590" spans="2:15" x14ac:dyDescent="0.25">
      <c r="B2590" s="340">
        <v>40186</v>
      </c>
      <c r="C2590" s="340" t="s">
        <v>5969</v>
      </c>
      <c r="D2590" s="340" t="s">
        <v>5763</v>
      </c>
      <c r="E2590" s="349" t="str">
        <f>HYPERLINK(Table20[[#This Row],[Map Link]],Table20[[#This Row],[Map Text]])</f>
        <v>Open Map</v>
      </c>
      <c r="F2590" s="340" t="s">
        <v>321</v>
      </c>
      <c r="G2590" s="340" t="s">
        <v>213</v>
      </c>
      <c r="H2590" s="340">
        <v>49.502571000000003</v>
      </c>
      <c r="I2590" s="340">
        <v>-123.74993000000001</v>
      </c>
      <c r="J2590" s="340" t="s">
        <v>1591</v>
      </c>
      <c r="K2590" s="340" t="s">
        <v>5970</v>
      </c>
      <c r="L2590" s="348" t="s">
        <v>181</v>
      </c>
      <c r="M2590" s="340"/>
      <c r="N2590" s="340"/>
      <c r="O2590" s="340"/>
    </row>
    <row r="2591" spans="2:15" x14ac:dyDescent="0.25">
      <c r="B2591" s="340">
        <v>65061</v>
      </c>
      <c r="C2591" s="340" t="s">
        <v>5971</v>
      </c>
      <c r="D2591" s="340" t="s">
        <v>1590</v>
      </c>
      <c r="E2591" s="349" t="str">
        <f>HYPERLINK(Table20[[#This Row],[Map Link]],Table20[[#This Row],[Map Text]])</f>
        <v>Open Map</v>
      </c>
      <c r="F2591" s="340" t="s">
        <v>335</v>
      </c>
      <c r="G2591" s="340" t="s">
        <v>336</v>
      </c>
      <c r="H2591" s="340">
        <v>50.516458</v>
      </c>
      <c r="I2591" s="340">
        <v>-124.318032</v>
      </c>
      <c r="J2591" s="340" t="s">
        <v>1591</v>
      </c>
      <c r="K2591" s="340" t="s">
        <v>5972</v>
      </c>
      <c r="L2591" s="348" t="s">
        <v>181</v>
      </c>
      <c r="M2591" s="340"/>
      <c r="N2591" s="340"/>
      <c r="O2591" s="340"/>
    </row>
    <row r="2592" spans="2:15" x14ac:dyDescent="0.25">
      <c r="B2592" s="340">
        <v>40210</v>
      </c>
      <c r="C2592" s="340" t="s">
        <v>5973</v>
      </c>
      <c r="D2592" s="340" t="s">
        <v>5763</v>
      </c>
      <c r="E2592" s="349" t="str">
        <f>HYPERLINK(Table20[[#This Row],[Map Link]],Table20[[#This Row],[Map Text]])</f>
        <v>Open Map</v>
      </c>
      <c r="F2592" s="340" t="s">
        <v>321</v>
      </c>
      <c r="G2592" s="340" t="s">
        <v>213</v>
      </c>
      <c r="H2592" s="340">
        <v>49.780349999999999</v>
      </c>
      <c r="I2592" s="340">
        <v>-123.719381</v>
      </c>
      <c r="J2592" s="340" t="s">
        <v>1591</v>
      </c>
      <c r="K2592" s="340" t="s">
        <v>5974</v>
      </c>
      <c r="L2592" s="348" t="s">
        <v>181</v>
      </c>
      <c r="M2592" s="340"/>
      <c r="N2592" s="340"/>
      <c r="O2592" s="340"/>
    </row>
    <row r="2593" spans="2:15" x14ac:dyDescent="0.25">
      <c r="B2593" s="340">
        <v>40209</v>
      </c>
      <c r="C2593" s="340" t="s">
        <v>5975</v>
      </c>
      <c r="D2593" s="340" t="s">
        <v>5763</v>
      </c>
      <c r="E2593" s="349" t="str">
        <f>HYPERLINK(Table20[[#This Row],[Map Link]],Table20[[#This Row],[Map Text]])</f>
        <v>Open Map</v>
      </c>
      <c r="F2593" s="340" t="s">
        <v>321</v>
      </c>
      <c r="G2593" s="340" t="s">
        <v>213</v>
      </c>
      <c r="H2593" s="340">
        <v>49.767850000000003</v>
      </c>
      <c r="I2593" s="340">
        <v>-123.713825</v>
      </c>
      <c r="J2593" s="340" t="s">
        <v>1591</v>
      </c>
      <c r="K2593" s="340" t="s">
        <v>5976</v>
      </c>
      <c r="L2593" s="348" t="s">
        <v>181</v>
      </c>
      <c r="M2593" s="340"/>
      <c r="N2593" s="340"/>
      <c r="O2593" s="340"/>
    </row>
    <row r="2594" spans="2:15" x14ac:dyDescent="0.25">
      <c r="B2594" s="340">
        <v>40208</v>
      </c>
      <c r="C2594" s="340" t="s">
        <v>5977</v>
      </c>
      <c r="D2594" s="340" t="s">
        <v>5763</v>
      </c>
      <c r="E2594" s="349" t="str">
        <f>HYPERLINK(Table20[[#This Row],[Map Link]],Table20[[#This Row],[Map Text]])</f>
        <v>Open Map</v>
      </c>
      <c r="F2594" s="340" t="s">
        <v>321</v>
      </c>
      <c r="G2594" s="340" t="s">
        <v>213</v>
      </c>
      <c r="H2594" s="340">
        <v>49.776183000000003</v>
      </c>
      <c r="I2594" s="340">
        <v>-123.724937</v>
      </c>
      <c r="J2594" s="340" t="s">
        <v>1591</v>
      </c>
      <c r="K2594" s="340" t="s">
        <v>5978</v>
      </c>
      <c r="L2594" s="348" t="s">
        <v>181</v>
      </c>
      <c r="M2594" s="340"/>
      <c r="N2594" s="340"/>
      <c r="O2594" s="340"/>
    </row>
    <row r="2595" spans="2:15" x14ac:dyDescent="0.25">
      <c r="B2595" s="340">
        <v>40207</v>
      </c>
      <c r="C2595" s="340" t="s">
        <v>5979</v>
      </c>
      <c r="D2595" s="340" t="s">
        <v>5763</v>
      </c>
      <c r="E2595" s="349" t="str">
        <f>HYPERLINK(Table20[[#This Row],[Map Link]],Table20[[#This Row],[Map Text]])</f>
        <v>Open Map</v>
      </c>
      <c r="F2595" s="340" t="s">
        <v>321</v>
      </c>
      <c r="G2595" s="340" t="s">
        <v>213</v>
      </c>
      <c r="H2595" s="340">
        <v>49.792850000000001</v>
      </c>
      <c r="I2595" s="340">
        <v>-123.722159</v>
      </c>
      <c r="J2595" s="340" t="s">
        <v>1591</v>
      </c>
      <c r="K2595" s="340" t="s">
        <v>5980</v>
      </c>
      <c r="L2595" s="348" t="s">
        <v>181</v>
      </c>
      <c r="M2595" s="340"/>
      <c r="N2595" s="340"/>
      <c r="O2595" s="340"/>
    </row>
    <row r="2596" spans="2:15" x14ac:dyDescent="0.25">
      <c r="B2596" s="340">
        <v>5424</v>
      </c>
      <c r="C2596" s="340" t="s">
        <v>5981</v>
      </c>
      <c r="D2596" s="340" t="s">
        <v>1036</v>
      </c>
      <c r="E2596" s="349" t="str">
        <f>HYPERLINK(Table20[[#This Row],[Map Link]],Table20[[#This Row],[Map Text]])</f>
        <v>Open Map</v>
      </c>
      <c r="F2596" s="340" t="s">
        <v>630</v>
      </c>
      <c r="G2596" s="340" t="s">
        <v>336</v>
      </c>
      <c r="H2596" s="340">
        <v>49.299778000000003</v>
      </c>
      <c r="I2596" s="340">
        <v>-124.95135000000001</v>
      </c>
      <c r="J2596" s="340" t="s">
        <v>1591</v>
      </c>
      <c r="K2596" s="340" t="s">
        <v>5982</v>
      </c>
      <c r="L2596" s="348" t="s">
        <v>103</v>
      </c>
      <c r="M2596" s="340"/>
      <c r="N2596" s="340"/>
      <c r="O2596" s="340"/>
    </row>
    <row r="2597" spans="2:15" x14ac:dyDescent="0.25">
      <c r="B2597" s="340">
        <v>65290</v>
      </c>
      <c r="C2597" s="340" t="s">
        <v>5983</v>
      </c>
      <c r="D2597" s="340" t="s">
        <v>1590</v>
      </c>
      <c r="E2597" s="349" t="str">
        <f>HYPERLINK(Table20[[#This Row],[Map Link]],Table20[[#This Row],[Map Text]])</f>
        <v>Open Map</v>
      </c>
      <c r="F2597" s="340" t="s">
        <v>630</v>
      </c>
      <c r="G2597" s="340" t="s">
        <v>336</v>
      </c>
      <c r="H2597" s="340">
        <v>49.290832999999999</v>
      </c>
      <c r="I2597" s="340">
        <v>-124.900278</v>
      </c>
      <c r="J2597" s="340" t="s">
        <v>1591</v>
      </c>
      <c r="K2597" s="340" t="s">
        <v>5984</v>
      </c>
      <c r="L2597" s="348" t="s">
        <v>181</v>
      </c>
      <c r="M2597" s="340"/>
      <c r="N2597" s="340"/>
      <c r="O2597" s="340"/>
    </row>
    <row r="2598" spans="2:15" x14ac:dyDescent="0.25">
      <c r="B2598" s="340">
        <v>5431</v>
      </c>
      <c r="C2598" s="340" t="s">
        <v>5985</v>
      </c>
      <c r="D2598" s="340" t="s">
        <v>1597</v>
      </c>
      <c r="E2598" s="349" t="str">
        <f>HYPERLINK(Table20[[#This Row],[Map Link]],Table20[[#This Row],[Map Text]])</f>
        <v>Open Map</v>
      </c>
      <c r="F2598" s="340" t="s">
        <v>321</v>
      </c>
      <c r="G2598" s="340" t="s">
        <v>213</v>
      </c>
      <c r="H2598" s="340">
        <v>49.633124000000002</v>
      </c>
      <c r="I2598" s="340">
        <v>-123.967996</v>
      </c>
      <c r="J2598" s="340" t="s">
        <v>1591</v>
      </c>
      <c r="K2598" s="340" t="s">
        <v>5986</v>
      </c>
      <c r="L2598" s="348" t="s">
        <v>103</v>
      </c>
      <c r="M2598" s="340"/>
      <c r="N2598" s="340"/>
      <c r="O2598" s="340"/>
    </row>
    <row r="2599" spans="2:15" x14ac:dyDescent="0.25">
      <c r="B2599" s="340">
        <v>6231</v>
      </c>
      <c r="C2599" s="340" t="s">
        <v>5987</v>
      </c>
      <c r="D2599" s="340" t="s">
        <v>1036</v>
      </c>
      <c r="E2599" s="349" t="str">
        <f>HYPERLINK(Table20[[#This Row],[Map Link]],Table20[[#This Row],[Map Text]])</f>
        <v>Open Map</v>
      </c>
      <c r="F2599" s="340" t="s">
        <v>641</v>
      </c>
      <c r="G2599" s="340" t="s">
        <v>336</v>
      </c>
      <c r="H2599" s="340">
        <v>48.766458</v>
      </c>
      <c r="I2599" s="340">
        <v>-123.684631</v>
      </c>
      <c r="J2599" s="340" t="s">
        <v>1591</v>
      </c>
      <c r="K2599" s="340" t="s">
        <v>5988</v>
      </c>
      <c r="L2599" s="348" t="s">
        <v>103</v>
      </c>
      <c r="M2599" s="340"/>
      <c r="N2599" s="340"/>
      <c r="O2599" s="340"/>
    </row>
    <row r="2600" spans="2:15" x14ac:dyDescent="0.25">
      <c r="B2600" s="340">
        <v>65834</v>
      </c>
      <c r="C2600" s="340" t="s">
        <v>5989</v>
      </c>
      <c r="D2600" s="340" t="s">
        <v>1590</v>
      </c>
      <c r="E2600" s="349" t="str">
        <f>HYPERLINK(Table20[[#This Row],[Map Link]],Table20[[#This Row],[Map Text]])</f>
        <v>Open Map</v>
      </c>
      <c r="F2600" s="340" t="s">
        <v>321</v>
      </c>
      <c r="G2600" s="340" t="s">
        <v>213</v>
      </c>
      <c r="H2600" s="340">
        <v>49.583131999999999</v>
      </c>
      <c r="I2600" s="340">
        <v>-123.28464</v>
      </c>
      <c r="J2600" s="340" t="s">
        <v>1591</v>
      </c>
      <c r="K2600" s="340" t="s">
        <v>5990</v>
      </c>
      <c r="L2600" s="348" t="s">
        <v>181</v>
      </c>
      <c r="M2600" s="340"/>
      <c r="N2600" s="340"/>
      <c r="O2600" s="340"/>
    </row>
    <row r="2601" spans="2:15" x14ac:dyDescent="0.25">
      <c r="B2601" s="340">
        <v>7329</v>
      </c>
      <c r="C2601" s="340" t="s">
        <v>699</v>
      </c>
      <c r="D2601" s="340" t="s">
        <v>2553</v>
      </c>
      <c r="E2601" s="349" t="str">
        <f>HYPERLINK(Table20[[#This Row],[Map Link]],Table20[[#This Row],[Map Text]])</f>
        <v>Open Map</v>
      </c>
      <c r="F2601" s="340" t="s">
        <v>641</v>
      </c>
      <c r="G2601" s="340" t="s">
        <v>336</v>
      </c>
      <c r="H2601" s="340">
        <v>48.993333</v>
      </c>
      <c r="I2601" s="340">
        <v>-123.815556</v>
      </c>
      <c r="J2601" s="340" t="s">
        <v>1591</v>
      </c>
      <c r="K2601" s="340" t="s">
        <v>5991</v>
      </c>
      <c r="L2601" s="348" t="s">
        <v>103</v>
      </c>
      <c r="M2601" s="340"/>
      <c r="N2601" s="340"/>
      <c r="O2601" s="340"/>
    </row>
    <row r="2602" spans="2:15" x14ac:dyDescent="0.25">
      <c r="B2602" s="340">
        <v>7359</v>
      </c>
      <c r="C2602" s="340" t="s">
        <v>648</v>
      </c>
      <c r="D2602" s="340" t="s">
        <v>2553</v>
      </c>
      <c r="E2602" s="349" t="str">
        <f>HYPERLINK(Table20[[#This Row],[Map Link]],Table20[[#This Row],[Map Text]])</f>
        <v>Open Map</v>
      </c>
      <c r="F2602" s="340" t="s">
        <v>641</v>
      </c>
      <c r="G2602" s="340" t="s">
        <v>336</v>
      </c>
      <c r="H2602" s="340">
        <v>48.825833000000003</v>
      </c>
      <c r="I2602" s="340">
        <v>-124.056389</v>
      </c>
      <c r="J2602" s="340" t="s">
        <v>1591</v>
      </c>
      <c r="K2602" s="340" t="s">
        <v>5992</v>
      </c>
      <c r="L2602" s="348" t="s">
        <v>103</v>
      </c>
      <c r="M2602" s="340"/>
      <c r="N2602" s="340"/>
      <c r="O2602" s="340"/>
    </row>
    <row r="2603" spans="2:15" x14ac:dyDescent="0.25">
      <c r="B2603" s="340">
        <v>8831</v>
      </c>
      <c r="C2603" s="340" t="s">
        <v>341</v>
      </c>
      <c r="D2603" s="340" t="s">
        <v>1036</v>
      </c>
      <c r="E2603" s="349" t="str">
        <f>HYPERLINK(Table20[[#This Row],[Map Link]],Table20[[#This Row],[Map Text]])</f>
        <v>Open Map</v>
      </c>
      <c r="F2603" s="340" t="s">
        <v>335</v>
      </c>
      <c r="G2603" s="340" t="s">
        <v>336</v>
      </c>
      <c r="H2603" s="340">
        <v>49.783119999999997</v>
      </c>
      <c r="I2603" s="340">
        <v>-124.35134499999999</v>
      </c>
      <c r="J2603" s="340" t="s">
        <v>1591</v>
      </c>
      <c r="K2603" s="340" t="s">
        <v>5993</v>
      </c>
      <c r="L2603" s="348" t="s">
        <v>103</v>
      </c>
      <c r="M2603" s="340"/>
      <c r="N2603" s="340"/>
      <c r="O2603" s="340"/>
    </row>
    <row r="2604" spans="2:15" x14ac:dyDescent="0.25">
      <c r="B2604" s="340">
        <v>8835</v>
      </c>
      <c r="C2604" s="340" t="s">
        <v>325</v>
      </c>
      <c r="D2604" s="340" t="s">
        <v>1036</v>
      </c>
      <c r="E2604" s="349" t="str">
        <f>HYPERLINK(Table20[[#This Row],[Map Link]],Table20[[#This Row],[Map Text]])</f>
        <v>Open Map</v>
      </c>
      <c r="F2604" s="340" t="s">
        <v>321</v>
      </c>
      <c r="G2604" s="340" t="s">
        <v>213</v>
      </c>
      <c r="H2604" s="340">
        <v>49.433374000000001</v>
      </c>
      <c r="I2604" s="340">
        <v>-123.478405</v>
      </c>
      <c r="J2604" s="340" t="s">
        <v>1591</v>
      </c>
      <c r="K2604" s="340" t="s">
        <v>5994</v>
      </c>
      <c r="L2604" s="348" t="s">
        <v>103</v>
      </c>
      <c r="M2604" s="340"/>
      <c r="N2604" s="340"/>
      <c r="O2604" s="340"/>
    </row>
    <row r="2605" spans="2:15" x14ac:dyDescent="0.25">
      <c r="B2605" s="340">
        <v>8858</v>
      </c>
      <c r="C2605" s="340" t="s">
        <v>710</v>
      </c>
      <c r="D2605" s="340" t="s">
        <v>1728</v>
      </c>
      <c r="E2605" s="349" t="str">
        <f>HYPERLINK(Table20[[#This Row],[Map Link]],Table20[[#This Row],[Map Text]])</f>
        <v>Open Map</v>
      </c>
      <c r="F2605" s="340" t="s">
        <v>701</v>
      </c>
      <c r="G2605" s="340" t="s">
        <v>336</v>
      </c>
      <c r="H2605" s="340">
        <v>49.250556000000003</v>
      </c>
      <c r="I2605" s="340">
        <v>-124.074444</v>
      </c>
      <c r="J2605" s="340" t="s">
        <v>1591</v>
      </c>
      <c r="K2605" s="340" t="s">
        <v>5995</v>
      </c>
      <c r="L2605" s="348" t="s">
        <v>103</v>
      </c>
      <c r="M2605" s="340"/>
      <c r="N2605" s="340"/>
      <c r="O2605" s="340"/>
    </row>
    <row r="2606" spans="2:15" x14ac:dyDescent="0.25">
      <c r="B2606" s="340">
        <v>38216</v>
      </c>
      <c r="C2606" s="340" t="s">
        <v>5996</v>
      </c>
      <c r="D2606" s="340" t="s">
        <v>1597</v>
      </c>
      <c r="E2606" s="349" t="str">
        <f>HYPERLINK(Table20[[#This Row],[Map Link]],Table20[[#This Row],[Map Text]])</f>
        <v>Open Map</v>
      </c>
      <c r="F2606" s="340" t="s">
        <v>335</v>
      </c>
      <c r="G2606" s="340" t="s">
        <v>336</v>
      </c>
      <c r="H2606" s="340">
        <v>49.983117</v>
      </c>
      <c r="I2606" s="340">
        <v>-124.684695</v>
      </c>
      <c r="J2606" s="340" t="s">
        <v>1591</v>
      </c>
      <c r="K2606" s="340" t="s">
        <v>5997</v>
      </c>
      <c r="L2606" s="348" t="s">
        <v>103</v>
      </c>
      <c r="M2606" s="340"/>
      <c r="N2606" s="340"/>
      <c r="O2606" s="340"/>
    </row>
    <row r="2607" spans="2:15" x14ac:dyDescent="0.25">
      <c r="B2607" s="340">
        <v>13129</v>
      </c>
      <c r="C2607" s="340" t="s">
        <v>736</v>
      </c>
      <c r="D2607" s="340" t="s">
        <v>1036</v>
      </c>
      <c r="E2607" s="349" t="str">
        <f>HYPERLINK(Table20[[#This Row],[Map Link]],Table20[[#This Row],[Map Text]])</f>
        <v>Open Map</v>
      </c>
      <c r="F2607" s="340" t="s">
        <v>725</v>
      </c>
      <c r="G2607" s="340" t="s">
        <v>336</v>
      </c>
      <c r="H2607" s="340">
        <v>49.716447000000002</v>
      </c>
      <c r="I2607" s="340">
        <v>-124.90136</v>
      </c>
      <c r="J2607" s="340" t="s">
        <v>1591</v>
      </c>
      <c r="K2607" s="340" t="s">
        <v>5998</v>
      </c>
      <c r="L2607" s="348" t="s">
        <v>103</v>
      </c>
      <c r="M2607" s="340"/>
      <c r="N2607" s="340"/>
      <c r="O2607" s="340"/>
    </row>
    <row r="2608" spans="2:15" x14ac:dyDescent="0.25">
      <c r="B2608" s="340">
        <v>1387</v>
      </c>
      <c r="C2608" s="340" t="s">
        <v>693</v>
      </c>
      <c r="D2608" s="340" t="s">
        <v>1036</v>
      </c>
      <c r="E2608" s="349" t="str">
        <f>HYPERLINK(Table20[[#This Row],[Map Link]],Table20[[#This Row],[Map Text]])</f>
        <v>Open Map</v>
      </c>
      <c r="F2608" s="340" t="s">
        <v>643</v>
      </c>
      <c r="G2608" s="340" t="s">
        <v>336</v>
      </c>
      <c r="H2608" s="340">
        <v>48.866463000000003</v>
      </c>
      <c r="I2608" s="340">
        <v>-123.284621</v>
      </c>
      <c r="J2608" s="340" t="s">
        <v>1591</v>
      </c>
      <c r="K2608" s="340" t="s">
        <v>5999</v>
      </c>
      <c r="L2608" s="348" t="s">
        <v>103</v>
      </c>
      <c r="M2608" s="340"/>
      <c r="N2608" s="340"/>
      <c r="O2608" s="340"/>
    </row>
    <row r="2609" spans="2:15" x14ac:dyDescent="0.25">
      <c r="B2609" s="340">
        <v>2511</v>
      </c>
      <c r="C2609" s="340" t="s">
        <v>735</v>
      </c>
      <c r="D2609" s="340" t="s">
        <v>1036</v>
      </c>
      <c r="E2609" s="349" t="str">
        <f>HYPERLINK(Table20[[#This Row],[Map Link]],Table20[[#This Row],[Map Text]])</f>
        <v>Open Map</v>
      </c>
      <c r="F2609" s="340" t="s">
        <v>725</v>
      </c>
      <c r="G2609" s="340" t="s">
        <v>336</v>
      </c>
      <c r="H2609" s="340">
        <v>49.733114</v>
      </c>
      <c r="I2609" s="340">
        <v>-124.91802800000001</v>
      </c>
      <c r="J2609" s="340" t="s">
        <v>1591</v>
      </c>
      <c r="K2609" s="340" t="s">
        <v>6000</v>
      </c>
      <c r="L2609" s="348" t="s">
        <v>103</v>
      </c>
      <c r="M2609" s="340"/>
      <c r="N2609" s="340"/>
      <c r="O2609" s="340"/>
    </row>
    <row r="2610" spans="2:15" x14ac:dyDescent="0.25">
      <c r="B2610" s="340">
        <v>65327</v>
      </c>
      <c r="C2610" s="340" t="s">
        <v>6001</v>
      </c>
      <c r="D2610" s="340" t="s">
        <v>1590</v>
      </c>
      <c r="E2610" s="349" t="str">
        <f>HYPERLINK(Table20[[#This Row],[Map Link]],Table20[[#This Row],[Map Text]])</f>
        <v>Open Map</v>
      </c>
      <c r="F2610" s="340" t="s">
        <v>354</v>
      </c>
      <c r="G2610" s="340" t="s">
        <v>336</v>
      </c>
      <c r="H2610" s="340">
        <v>50.516443000000002</v>
      </c>
      <c r="I2610" s="340">
        <v>-125.55140299999999</v>
      </c>
      <c r="J2610" s="340" t="s">
        <v>1591</v>
      </c>
      <c r="K2610" s="340" t="s">
        <v>6002</v>
      </c>
      <c r="L2610" s="348" t="s">
        <v>181</v>
      </c>
      <c r="M2610" s="340"/>
      <c r="N2610" s="340"/>
      <c r="O2610" s="340"/>
    </row>
    <row r="2611" spans="2:15" x14ac:dyDescent="0.25">
      <c r="B2611" s="340">
        <v>37950</v>
      </c>
      <c r="C2611" s="340" t="s">
        <v>352</v>
      </c>
      <c r="D2611" s="340" t="s">
        <v>1036</v>
      </c>
      <c r="E2611" s="349" t="str">
        <f>HYPERLINK(Table20[[#This Row],[Map Link]],Table20[[#This Row],[Map Text]])</f>
        <v>Open Map</v>
      </c>
      <c r="F2611" s="340" t="s">
        <v>335</v>
      </c>
      <c r="G2611" s="340" t="s">
        <v>336</v>
      </c>
      <c r="H2611" s="340">
        <v>49.981389</v>
      </c>
      <c r="I2611" s="340">
        <v>-124.76138899999999</v>
      </c>
      <c r="J2611" s="340" t="s">
        <v>1591</v>
      </c>
      <c r="K2611" s="340" t="s">
        <v>6003</v>
      </c>
      <c r="L2611" s="348" t="s">
        <v>103</v>
      </c>
      <c r="M2611" s="340"/>
      <c r="N2611" s="340"/>
      <c r="O2611" s="340"/>
    </row>
    <row r="2612" spans="2:15" x14ac:dyDescent="0.25">
      <c r="B2612" s="340">
        <v>65202</v>
      </c>
      <c r="C2612" s="340" t="s">
        <v>6004</v>
      </c>
      <c r="D2612" s="340" t="s">
        <v>1590</v>
      </c>
      <c r="E2612" s="349" t="str">
        <f>HYPERLINK(Table20[[#This Row],[Map Link]],Table20[[#This Row],[Map Text]])</f>
        <v>Open Map</v>
      </c>
      <c r="F2612" s="340" t="s">
        <v>641</v>
      </c>
      <c r="G2612" s="340" t="s">
        <v>336</v>
      </c>
      <c r="H2612" s="340">
        <v>49.099792999999998</v>
      </c>
      <c r="I2612" s="340">
        <v>-123.66797200000001</v>
      </c>
      <c r="J2612" s="340" t="s">
        <v>1591</v>
      </c>
      <c r="K2612" s="340" t="s">
        <v>6005</v>
      </c>
      <c r="L2612" s="348" t="s">
        <v>181</v>
      </c>
      <c r="M2612" s="340"/>
      <c r="N2612" s="340"/>
      <c r="O2612" s="340"/>
    </row>
    <row r="2613" spans="2:15" x14ac:dyDescent="0.25">
      <c r="B2613" s="340">
        <v>4631</v>
      </c>
      <c r="C2613" s="340" t="s">
        <v>333</v>
      </c>
      <c r="D2613" s="340" t="s">
        <v>1036</v>
      </c>
      <c r="E2613" s="349" t="str">
        <f>HYPERLINK(Table20[[#This Row],[Map Link]],Table20[[#This Row],[Map Text]])</f>
        <v>Open Map</v>
      </c>
      <c r="F2613" s="340" t="s">
        <v>321</v>
      </c>
      <c r="G2613" s="340" t="s">
        <v>213</v>
      </c>
      <c r="H2613" s="340">
        <v>49.616456999999997</v>
      </c>
      <c r="I2613" s="340">
        <v>-124.01799699999999</v>
      </c>
      <c r="J2613" s="340" t="s">
        <v>1591</v>
      </c>
      <c r="K2613" s="340" t="s">
        <v>6006</v>
      </c>
      <c r="L2613" s="348" t="s">
        <v>103</v>
      </c>
      <c r="M2613" s="340"/>
      <c r="N2613" s="340"/>
      <c r="O2613" s="340"/>
    </row>
    <row r="2614" spans="2:15" x14ac:dyDescent="0.25">
      <c r="B2614" s="340">
        <v>65209</v>
      </c>
      <c r="C2614" s="340" t="s">
        <v>6007</v>
      </c>
      <c r="D2614" s="340" t="s">
        <v>1590</v>
      </c>
      <c r="E2614" s="349" t="str">
        <f>HYPERLINK(Table20[[#This Row],[Map Link]],Table20[[#This Row],[Map Text]])</f>
        <v>Open Map</v>
      </c>
      <c r="F2614" s="340" t="s">
        <v>701</v>
      </c>
      <c r="G2614" s="340" t="s">
        <v>336</v>
      </c>
      <c r="H2614" s="340">
        <v>49.133125999999997</v>
      </c>
      <c r="I2614" s="340">
        <v>-123.717975</v>
      </c>
      <c r="J2614" s="340" t="s">
        <v>1591</v>
      </c>
      <c r="K2614" s="340" t="s">
        <v>6008</v>
      </c>
      <c r="L2614" s="348" t="s">
        <v>181</v>
      </c>
      <c r="M2614" s="340"/>
      <c r="N2614" s="340"/>
      <c r="O2614" s="340"/>
    </row>
    <row r="2615" spans="2:15" x14ac:dyDescent="0.25">
      <c r="B2615" s="340">
        <v>4645</v>
      </c>
      <c r="C2615" s="340" t="s">
        <v>684</v>
      </c>
      <c r="D2615" s="340" t="s">
        <v>1036</v>
      </c>
      <c r="E2615" s="349" t="str">
        <f>HYPERLINK(Table20[[#This Row],[Map Link]],Table20[[#This Row],[Map Text]])</f>
        <v>Open Map</v>
      </c>
      <c r="F2615" s="340" t="s">
        <v>641</v>
      </c>
      <c r="G2615" s="340" t="s">
        <v>336</v>
      </c>
      <c r="H2615" s="340">
        <v>48.548056000000003</v>
      </c>
      <c r="I2615" s="340">
        <v>-123.56527800000001</v>
      </c>
      <c r="J2615" s="340" t="s">
        <v>1591</v>
      </c>
      <c r="K2615" s="340" t="s">
        <v>6009</v>
      </c>
      <c r="L2615" s="348" t="s">
        <v>103</v>
      </c>
      <c r="M2615" s="340"/>
      <c r="N2615" s="340"/>
      <c r="O2615" s="340"/>
    </row>
    <row r="2616" spans="2:15" x14ac:dyDescent="0.25">
      <c r="B2616" s="340">
        <v>65203</v>
      </c>
      <c r="C2616" s="340" t="s">
        <v>6010</v>
      </c>
      <c r="D2616" s="340" t="s">
        <v>1590</v>
      </c>
      <c r="E2616" s="349" t="str">
        <f>HYPERLINK(Table20[[#This Row],[Map Link]],Table20[[#This Row],[Map Text]])</f>
        <v>Open Map</v>
      </c>
      <c r="F2616" s="340" t="s">
        <v>641</v>
      </c>
      <c r="G2616" s="340" t="s">
        <v>336</v>
      </c>
      <c r="H2616" s="340">
        <v>48.616459999999996</v>
      </c>
      <c r="I2616" s="340">
        <v>-123.517955</v>
      </c>
      <c r="J2616" s="340" t="s">
        <v>1591</v>
      </c>
      <c r="K2616" s="340" t="s">
        <v>6011</v>
      </c>
      <c r="L2616" s="348" t="s">
        <v>181</v>
      </c>
      <c r="M2616" s="340"/>
      <c r="N2616" s="340"/>
      <c r="O2616" s="340"/>
    </row>
    <row r="2617" spans="2:15" x14ac:dyDescent="0.25">
      <c r="B2617" s="340">
        <v>34983</v>
      </c>
      <c r="C2617" s="340" t="s">
        <v>355</v>
      </c>
      <c r="D2617" s="340" t="s">
        <v>1036</v>
      </c>
      <c r="E2617" s="349" t="str">
        <f>HYPERLINK(Table20[[#This Row],[Map Link]],Table20[[#This Row],[Map Text]])</f>
        <v>Open Map</v>
      </c>
      <c r="F2617" s="340" t="s">
        <v>354</v>
      </c>
      <c r="G2617" s="340" t="s">
        <v>336</v>
      </c>
      <c r="H2617" s="340">
        <v>50.059002999999997</v>
      </c>
      <c r="I2617" s="340">
        <v>-124.979226</v>
      </c>
      <c r="J2617" s="340" t="s">
        <v>1591</v>
      </c>
      <c r="K2617" s="340" t="s">
        <v>6012</v>
      </c>
      <c r="L2617" s="348" t="s">
        <v>103</v>
      </c>
      <c r="M2617" s="340"/>
      <c r="N2617" s="340"/>
      <c r="O2617" s="340"/>
    </row>
    <row r="2618" spans="2:15" x14ac:dyDescent="0.25">
      <c r="B2618" s="340">
        <v>29831</v>
      </c>
      <c r="C2618" s="340" t="s">
        <v>691</v>
      </c>
      <c r="D2618" s="340" t="s">
        <v>1036</v>
      </c>
      <c r="E2618" s="349" t="str">
        <f>HYPERLINK(Table20[[#This Row],[Map Link]],Table20[[#This Row],[Map Text]])</f>
        <v>Open Map</v>
      </c>
      <c r="F2618" s="340" t="s">
        <v>641</v>
      </c>
      <c r="G2618" s="340" t="s">
        <v>336</v>
      </c>
      <c r="H2618" s="340">
        <v>48.816459000000002</v>
      </c>
      <c r="I2618" s="340">
        <v>-123.617964</v>
      </c>
      <c r="J2618" s="340" t="s">
        <v>1591</v>
      </c>
      <c r="K2618" s="340" t="s">
        <v>6013</v>
      </c>
      <c r="L2618" s="348" t="s">
        <v>103</v>
      </c>
      <c r="M2618" s="340"/>
      <c r="N2618" s="340"/>
      <c r="O2618" s="340"/>
    </row>
    <row r="2619" spans="2:15" x14ac:dyDescent="0.25">
      <c r="B2619" s="340">
        <v>40348</v>
      </c>
      <c r="C2619" s="340" t="s">
        <v>339</v>
      </c>
      <c r="D2619" s="340" t="s">
        <v>1597</v>
      </c>
      <c r="E2619" s="349" t="str">
        <f>HYPERLINK(Table20[[#This Row],[Map Link]],Table20[[#This Row],[Map Text]])</f>
        <v>Open Map</v>
      </c>
      <c r="F2619" s="340" t="s">
        <v>335</v>
      </c>
      <c r="G2619" s="340" t="s">
        <v>336</v>
      </c>
      <c r="H2619" s="340">
        <v>49.710895999999998</v>
      </c>
      <c r="I2619" s="340">
        <v>-124.50995899999999</v>
      </c>
      <c r="J2619" s="340" t="s">
        <v>1591</v>
      </c>
      <c r="K2619" s="340" t="s">
        <v>6014</v>
      </c>
      <c r="L2619" s="348" t="s">
        <v>103</v>
      </c>
      <c r="M2619" s="340"/>
      <c r="N2619" s="340"/>
      <c r="O2619" s="340"/>
    </row>
    <row r="2620" spans="2:15" x14ac:dyDescent="0.25">
      <c r="B2620" s="340">
        <v>25777</v>
      </c>
      <c r="C2620" s="340" t="s">
        <v>762</v>
      </c>
      <c r="D2620" s="340" t="s">
        <v>1597</v>
      </c>
      <c r="E2620" s="349" t="str">
        <f>HYPERLINK(Table20[[#This Row],[Map Link]],Table20[[#This Row],[Map Text]])</f>
        <v>Open Map</v>
      </c>
      <c r="F2620" s="340" t="s">
        <v>354</v>
      </c>
      <c r="G2620" s="340" t="s">
        <v>336</v>
      </c>
      <c r="H2620" s="340">
        <v>50.549768999999998</v>
      </c>
      <c r="I2620" s="340">
        <v>-126.184757</v>
      </c>
      <c r="J2620" s="340" t="s">
        <v>1591</v>
      </c>
      <c r="K2620" s="340" t="s">
        <v>6015</v>
      </c>
      <c r="L2620" s="348" t="s">
        <v>103</v>
      </c>
      <c r="M2620" s="340"/>
      <c r="N2620" s="340"/>
      <c r="O2620" s="340"/>
    </row>
    <row r="2621" spans="2:15" x14ac:dyDescent="0.25">
      <c r="B2621" s="340">
        <v>65353</v>
      </c>
      <c r="C2621" s="340" t="s">
        <v>6016</v>
      </c>
      <c r="D2621" s="340" t="s">
        <v>1590</v>
      </c>
      <c r="E2621" s="349" t="str">
        <f>HYPERLINK(Table20[[#This Row],[Map Link]],Table20[[#This Row],[Map Text]])</f>
        <v>Open Map</v>
      </c>
      <c r="F2621" s="340" t="s">
        <v>354</v>
      </c>
      <c r="G2621" s="340" t="s">
        <v>336</v>
      </c>
      <c r="H2621" s="340">
        <v>50.466442999999998</v>
      </c>
      <c r="I2621" s="340">
        <v>-125.534735</v>
      </c>
      <c r="J2621" s="340" t="s">
        <v>1591</v>
      </c>
      <c r="K2621" s="340" t="s">
        <v>6017</v>
      </c>
      <c r="L2621" s="348" t="s">
        <v>181</v>
      </c>
      <c r="M2621" s="340"/>
      <c r="N2621" s="340"/>
      <c r="O2621" s="340"/>
    </row>
    <row r="2622" spans="2:15" x14ac:dyDescent="0.25">
      <c r="B2622" s="340">
        <v>65501</v>
      </c>
      <c r="C2622" s="340" t="s">
        <v>6018</v>
      </c>
      <c r="D2622" s="340" t="s">
        <v>1590</v>
      </c>
      <c r="E2622" s="349" t="str">
        <f>HYPERLINK(Table20[[#This Row],[Map Link]],Table20[[#This Row],[Map Text]])</f>
        <v>Open Map</v>
      </c>
      <c r="F2622" s="340" t="s">
        <v>354</v>
      </c>
      <c r="G2622" s="340" t="s">
        <v>336</v>
      </c>
      <c r="H2622" s="340">
        <v>50.533112000000003</v>
      </c>
      <c r="I2622" s="340">
        <v>-125.334731</v>
      </c>
      <c r="J2622" s="340" t="s">
        <v>1591</v>
      </c>
      <c r="K2622" s="340" t="s">
        <v>6019</v>
      </c>
      <c r="L2622" s="348" t="s">
        <v>181</v>
      </c>
      <c r="M2622" s="340"/>
      <c r="N2622" s="340"/>
      <c r="O2622" s="340"/>
    </row>
    <row r="2623" spans="2:15" x14ac:dyDescent="0.25">
      <c r="B2623" s="340">
        <v>66341</v>
      </c>
      <c r="C2623" s="340" t="s">
        <v>6020</v>
      </c>
      <c r="D2623" s="340" t="s">
        <v>1036</v>
      </c>
      <c r="E2623" s="349" t="str">
        <f>HYPERLINK(Table20[[#This Row],[Map Link]],Table20[[#This Row],[Map Text]])</f>
        <v>Open Map</v>
      </c>
      <c r="F2623" s="340" t="s">
        <v>643</v>
      </c>
      <c r="G2623" s="340" t="s">
        <v>336</v>
      </c>
      <c r="H2623" s="340">
        <v>48.851111000000003</v>
      </c>
      <c r="I2623" s="340">
        <v>-123.299722</v>
      </c>
      <c r="J2623" s="340" t="s">
        <v>1591</v>
      </c>
      <c r="K2623" s="340" t="s">
        <v>6021</v>
      </c>
      <c r="L2623" s="348" t="s">
        <v>103</v>
      </c>
      <c r="M2623" s="340"/>
      <c r="N2623" s="340"/>
      <c r="O2623" s="340"/>
    </row>
    <row r="2624" spans="2:15" x14ac:dyDescent="0.25">
      <c r="B2624" s="340">
        <v>65263</v>
      </c>
      <c r="C2624" s="340" t="s">
        <v>6022</v>
      </c>
      <c r="D2624" s="340" t="s">
        <v>1590</v>
      </c>
      <c r="E2624" s="349" t="str">
        <f>HYPERLINK(Table20[[#This Row],[Map Link]],Table20[[#This Row],[Map Text]])</f>
        <v>Open Map</v>
      </c>
      <c r="F2624" s="340" t="s">
        <v>643</v>
      </c>
      <c r="G2624" s="340" t="s">
        <v>336</v>
      </c>
      <c r="H2624" s="340">
        <v>48.852778000000001</v>
      </c>
      <c r="I2624" s="340">
        <v>-123.329167</v>
      </c>
      <c r="J2624" s="340" t="s">
        <v>1591</v>
      </c>
      <c r="K2624" s="340" t="s">
        <v>6023</v>
      </c>
      <c r="L2624" s="348" t="s">
        <v>181</v>
      </c>
      <c r="M2624" s="340"/>
      <c r="N2624" s="340"/>
      <c r="O2624" s="340"/>
    </row>
    <row r="2625" spans="2:15" x14ac:dyDescent="0.25">
      <c r="B2625" s="340">
        <v>20612</v>
      </c>
      <c r="C2625" s="340" t="s">
        <v>6024</v>
      </c>
      <c r="D2625" s="340" t="s">
        <v>1597</v>
      </c>
      <c r="E2625" s="349" t="str">
        <f>HYPERLINK(Table20[[#This Row],[Map Link]],Table20[[#This Row],[Map Text]])</f>
        <v>Open Map</v>
      </c>
      <c r="F2625" s="340" t="s">
        <v>321</v>
      </c>
      <c r="G2625" s="340" t="s">
        <v>213</v>
      </c>
      <c r="H2625" s="340">
        <v>49.557450000000003</v>
      </c>
      <c r="I2625" s="340">
        <v>-123.39758</v>
      </c>
      <c r="J2625" s="340" t="s">
        <v>1591</v>
      </c>
      <c r="K2625" s="340" t="s">
        <v>6025</v>
      </c>
      <c r="L2625" s="348" t="s">
        <v>103</v>
      </c>
      <c r="M2625" s="340"/>
      <c r="N2625" s="340"/>
      <c r="O2625" s="340"/>
    </row>
    <row r="2626" spans="2:15" x14ac:dyDescent="0.25">
      <c r="B2626" s="340">
        <v>38031</v>
      </c>
      <c r="C2626" s="340" t="s">
        <v>742</v>
      </c>
      <c r="D2626" s="340" t="s">
        <v>1036</v>
      </c>
      <c r="E2626" s="349" t="str">
        <f>HYPERLINK(Table20[[#This Row],[Map Link]],Table20[[#This Row],[Map Text]])</f>
        <v>Open Map</v>
      </c>
      <c r="F2626" s="340" t="s">
        <v>725</v>
      </c>
      <c r="G2626" s="340" t="s">
        <v>336</v>
      </c>
      <c r="H2626" s="340">
        <v>49.783112000000003</v>
      </c>
      <c r="I2626" s="340">
        <v>-125.051367</v>
      </c>
      <c r="J2626" s="340" t="s">
        <v>1591</v>
      </c>
      <c r="K2626" s="340" t="s">
        <v>6026</v>
      </c>
      <c r="L2626" s="348" t="s">
        <v>103</v>
      </c>
      <c r="M2626" s="340"/>
      <c r="N2626" s="340"/>
      <c r="O2626" s="340"/>
    </row>
    <row r="2627" spans="2:15" x14ac:dyDescent="0.25">
      <c r="B2627" s="340">
        <v>38070</v>
      </c>
      <c r="C2627" s="340" t="s">
        <v>683</v>
      </c>
      <c r="D2627" s="340" t="s">
        <v>1036</v>
      </c>
      <c r="E2627" s="349" t="str">
        <f>HYPERLINK(Table20[[#This Row],[Map Link]],Table20[[#This Row],[Map Text]])</f>
        <v>Open Map</v>
      </c>
      <c r="F2627" s="340" t="s">
        <v>641</v>
      </c>
      <c r="G2627" s="340" t="s">
        <v>336</v>
      </c>
      <c r="H2627" s="340">
        <v>48.652042000000002</v>
      </c>
      <c r="I2627" s="340">
        <v>-123.559006</v>
      </c>
      <c r="J2627" s="340" t="s">
        <v>1591</v>
      </c>
      <c r="K2627" s="340" t="s">
        <v>6027</v>
      </c>
      <c r="L2627" s="348" t="s">
        <v>103</v>
      </c>
      <c r="M2627" s="340"/>
      <c r="N2627" s="340"/>
      <c r="O2627" s="340"/>
    </row>
    <row r="2628" spans="2:15" x14ac:dyDescent="0.25">
      <c r="B2628" s="340">
        <v>38177</v>
      </c>
      <c r="C2628" s="340" t="s">
        <v>6028</v>
      </c>
      <c r="D2628" s="340" t="s">
        <v>1597</v>
      </c>
      <c r="E2628" s="349" t="str">
        <f>HYPERLINK(Table20[[#This Row],[Map Link]],Table20[[#This Row],[Map Text]])</f>
        <v>Open Map</v>
      </c>
      <c r="F2628" s="340" t="s">
        <v>238</v>
      </c>
      <c r="G2628" s="340" t="s">
        <v>213</v>
      </c>
      <c r="H2628" s="340">
        <v>49.399797</v>
      </c>
      <c r="I2628" s="340">
        <v>-123.384638</v>
      </c>
      <c r="J2628" s="340" t="s">
        <v>1591</v>
      </c>
      <c r="K2628" s="340" t="s">
        <v>6029</v>
      </c>
      <c r="L2628" s="348" t="s">
        <v>103</v>
      </c>
      <c r="M2628" s="340"/>
      <c r="N2628" s="340"/>
      <c r="O2628" s="340"/>
    </row>
    <row r="2629" spans="2:15" x14ac:dyDescent="0.25">
      <c r="B2629" s="340">
        <v>8226</v>
      </c>
      <c r="C2629" s="340" t="s">
        <v>727</v>
      </c>
      <c r="D2629" s="340" t="s">
        <v>1597</v>
      </c>
      <c r="E2629" s="349" t="str">
        <f>HYPERLINK(Table20[[#This Row],[Map Link]],Table20[[#This Row],[Map Text]])</f>
        <v>Open Map</v>
      </c>
      <c r="F2629" s="340" t="s">
        <v>725</v>
      </c>
      <c r="G2629" s="340" t="s">
        <v>336</v>
      </c>
      <c r="H2629" s="340">
        <v>49.466447000000002</v>
      </c>
      <c r="I2629" s="340">
        <v>-124.80135</v>
      </c>
      <c r="J2629" s="340" t="s">
        <v>1591</v>
      </c>
      <c r="K2629" s="340" t="s">
        <v>6030</v>
      </c>
      <c r="L2629" s="348" t="s">
        <v>103</v>
      </c>
      <c r="M2629" s="340"/>
      <c r="N2629" s="340"/>
      <c r="O2629" s="340"/>
    </row>
    <row r="2630" spans="2:15" x14ac:dyDescent="0.25">
      <c r="B2630" s="340">
        <v>64977</v>
      </c>
      <c r="C2630" s="340" t="s">
        <v>6031</v>
      </c>
      <c r="D2630" s="340" t="s">
        <v>1590</v>
      </c>
      <c r="E2630" s="349" t="str">
        <f>HYPERLINK(Table20[[#This Row],[Map Link]],Table20[[#This Row],[Map Text]])</f>
        <v>Open Map</v>
      </c>
      <c r="F2630" s="340" t="s">
        <v>354</v>
      </c>
      <c r="G2630" s="340" t="s">
        <v>336</v>
      </c>
      <c r="H2630" s="340">
        <v>50.349781</v>
      </c>
      <c r="I2630" s="340">
        <v>-125.134719</v>
      </c>
      <c r="J2630" s="340" t="s">
        <v>1591</v>
      </c>
      <c r="K2630" s="340" t="s">
        <v>6032</v>
      </c>
      <c r="L2630" s="348" t="s">
        <v>181</v>
      </c>
      <c r="M2630" s="340"/>
      <c r="N2630" s="340"/>
      <c r="O2630" s="340"/>
    </row>
    <row r="2631" spans="2:15" x14ac:dyDescent="0.25">
      <c r="B2631" s="340">
        <v>64976</v>
      </c>
      <c r="C2631" s="340" t="s">
        <v>6033</v>
      </c>
      <c r="D2631" s="340" t="s">
        <v>1590</v>
      </c>
      <c r="E2631" s="349" t="str">
        <f>HYPERLINK(Table20[[#This Row],[Map Link]],Table20[[#This Row],[Map Text]])</f>
        <v>Open Map</v>
      </c>
      <c r="F2631" s="340" t="s">
        <v>354</v>
      </c>
      <c r="G2631" s="340" t="s">
        <v>336</v>
      </c>
      <c r="H2631" s="340">
        <v>50.349780000000003</v>
      </c>
      <c r="I2631" s="340">
        <v>-125.151386</v>
      </c>
      <c r="J2631" s="340" t="s">
        <v>1591</v>
      </c>
      <c r="K2631" s="340" t="s">
        <v>6034</v>
      </c>
      <c r="L2631" s="348" t="s">
        <v>181</v>
      </c>
      <c r="M2631" s="340"/>
      <c r="N2631" s="340"/>
      <c r="O2631" s="340"/>
    </row>
    <row r="2632" spans="2:15" x14ac:dyDescent="0.25">
      <c r="B2632" s="340">
        <v>8976</v>
      </c>
      <c r="C2632" s="340" t="s">
        <v>343</v>
      </c>
      <c r="D2632" s="340" t="s">
        <v>1036</v>
      </c>
      <c r="E2632" s="349" t="str">
        <f>HYPERLINK(Table20[[#This Row],[Map Link]],Table20[[#This Row],[Map Text]])</f>
        <v>Open Map</v>
      </c>
      <c r="F2632" s="340" t="s">
        <v>335</v>
      </c>
      <c r="G2632" s="340" t="s">
        <v>336</v>
      </c>
      <c r="H2632" s="340">
        <v>49.799785999999997</v>
      </c>
      <c r="I2632" s="340">
        <v>-124.484683</v>
      </c>
      <c r="J2632" s="340" t="s">
        <v>1591</v>
      </c>
      <c r="K2632" s="340" t="s">
        <v>6035</v>
      </c>
      <c r="L2632" s="348" t="s">
        <v>103</v>
      </c>
      <c r="M2632" s="340"/>
      <c r="N2632" s="340"/>
      <c r="O2632" s="340"/>
    </row>
    <row r="2633" spans="2:15" x14ac:dyDescent="0.25">
      <c r="B2633" s="340">
        <v>9032</v>
      </c>
      <c r="C2633" s="340" t="s">
        <v>707</v>
      </c>
      <c r="D2633" s="340" t="s">
        <v>1780</v>
      </c>
      <c r="E2633" s="349" t="str">
        <f>HYPERLINK(Table20[[#This Row],[Map Link]],Table20[[#This Row],[Map Text]])</f>
        <v>Open Map</v>
      </c>
      <c r="F2633" s="340" t="s">
        <v>701</v>
      </c>
      <c r="G2633" s="340" t="s">
        <v>336</v>
      </c>
      <c r="H2633" s="340">
        <v>49.163888999999998</v>
      </c>
      <c r="I2633" s="340">
        <v>-123.938056</v>
      </c>
      <c r="J2633" s="340" t="s">
        <v>1591</v>
      </c>
      <c r="K2633" s="340" t="s">
        <v>6036</v>
      </c>
      <c r="L2633" s="348" t="s">
        <v>103</v>
      </c>
      <c r="M2633" s="340"/>
      <c r="N2633" s="340"/>
      <c r="O2633" s="340"/>
    </row>
    <row r="2634" spans="2:15" x14ac:dyDescent="0.25">
      <c r="B2634" s="340">
        <v>65208</v>
      </c>
      <c r="C2634" s="340" t="s">
        <v>6037</v>
      </c>
      <c r="D2634" s="340" t="s">
        <v>1590</v>
      </c>
      <c r="E2634" s="349" t="str">
        <f>HYPERLINK(Table20[[#This Row],[Map Link]],Table20[[#This Row],[Map Text]])</f>
        <v>Open Map</v>
      </c>
      <c r="F2634" s="340" t="s">
        <v>701</v>
      </c>
      <c r="G2634" s="340" t="s">
        <v>336</v>
      </c>
      <c r="H2634" s="340">
        <v>49.116456999999997</v>
      </c>
      <c r="I2634" s="340">
        <v>-123.884646</v>
      </c>
      <c r="J2634" s="340" t="s">
        <v>1591</v>
      </c>
      <c r="K2634" s="340" t="s">
        <v>6038</v>
      </c>
      <c r="L2634" s="348" t="s">
        <v>181</v>
      </c>
      <c r="M2634" s="340"/>
      <c r="N2634" s="340"/>
      <c r="O2634" s="340"/>
    </row>
    <row r="2635" spans="2:15" x14ac:dyDescent="0.25">
      <c r="B2635" s="340">
        <v>65210</v>
      </c>
      <c r="C2635" s="340" t="s">
        <v>6039</v>
      </c>
      <c r="D2635" s="340" t="s">
        <v>1590</v>
      </c>
      <c r="E2635" s="349" t="str">
        <f>HYPERLINK(Table20[[#This Row],[Map Link]],Table20[[#This Row],[Map Text]])</f>
        <v>Open Map</v>
      </c>
      <c r="F2635" s="340" t="s">
        <v>701</v>
      </c>
      <c r="G2635" s="340" t="s">
        <v>336</v>
      </c>
      <c r="H2635" s="340">
        <v>49.116456999999997</v>
      </c>
      <c r="I2635" s="340">
        <v>-123.884646</v>
      </c>
      <c r="J2635" s="340" t="s">
        <v>1591</v>
      </c>
      <c r="K2635" s="340" t="s">
        <v>6040</v>
      </c>
      <c r="L2635" s="348" t="s">
        <v>181</v>
      </c>
      <c r="M2635" s="340"/>
      <c r="N2635" s="340"/>
      <c r="O2635" s="340"/>
    </row>
    <row r="2636" spans="2:15" x14ac:dyDescent="0.25">
      <c r="B2636" s="340">
        <v>65205</v>
      </c>
      <c r="C2636" s="340" t="s">
        <v>6041</v>
      </c>
      <c r="D2636" s="340" t="s">
        <v>1590</v>
      </c>
      <c r="E2636" s="349" t="str">
        <f>HYPERLINK(Table20[[#This Row],[Map Link]],Table20[[#This Row],[Map Text]])</f>
        <v>Open Map</v>
      </c>
      <c r="F2636" s="340" t="s">
        <v>701</v>
      </c>
      <c r="G2636" s="340" t="s">
        <v>336</v>
      </c>
      <c r="H2636" s="340">
        <v>49.116456999999997</v>
      </c>
      <c r="I2636" s="340">
        <v>-123.86797900000001</v>
      </c>
      <c r="J2636" s="340" t="s">
        <v>1591</v>
      </c>
      <c r="K2636" s="340" t="s">
        <v>6042</v>
      </c>
      <c r="L2636" s="348" t="s">
        <v>181</v>
      </c>
      <c r="M2636" s="340"/>
      <c r="N2636" s="340"/>
      <c r="O2636" s="340"/>
    </row>
    <row r="2637" spans="2:15" x14ac:dyDescent="0.25">
      <c r="B2637" s="340">
        <v>65206</v>
      </c>
      <c r="C2637" s="340" t="s">
        <v>6043</v>
      </c>
      <c r="D2637" s="340" t="s">
        <v>1590</v>
      </c>
      <c r="E2637" s="349" t="str">
        <f>HYPERLINK(Table20[[#This Row],[Map Link]],Table20[[#This Row],[Map Text]])</f>
        <v>Open Map</v>
      </c>
      <c r="F2637" s="340" t="s">
        <v>701</v>
      </c>
      <c r="G2637" s="340" t="s">
        <v>336</v>
      </c>
      <c r="H2637" s="340">
        <v>49.149790000000003</v>
      </c>
      <c r="I2637" s="340">
        <v>-123.93464899999999</v>
      </c>
      <c r="J2637" s="340" t="s">
        <v>1591</v>
      </c>
      <c r="K2637" s="340" t="s">
        <v>6044</v>
      </c>
      <c r="L2637" s="348" t="s">
        <v>181</v>
      </c>
      <c r="M2637" s="340"/>
      <c r="N2637" s="340"/>
      <c r="O2637" s="340"/>
    </row>
    <row r="2638" spans="2:15" x14ac:dyDescent="0.25">
      <c r="B2638" s="340">
        <v>65811</v>
      </c>
      <c r="C2638" s="340" t="s">
        <v>6045</v>
      </c>
      <c r="D2638" s="340" t="s">
        <v>1590</v>
      </c>
      <c r="E2638" s="349" t="str">
        <f>HYPERLINK(Table20[[#This Row],[Map Link]],Table20[[#This Row],[Map Text]])</f>
        <v>Open Map</v>
      </c>
      <c r="F2638" s="340" t="s">
        <v>701</v>
      </c>
      <c r="G2638" s="340" t="s">
        <v>336</v>
      </c>
      <c r="H2638" s="340">
        <v>49.249788000000002</v>
      </c>
      <c r="I2638" s="340">
        <v>-124.11799000000001</v>
      </c>
      <c r="J2638" s="340" t="s">
        <v>1591</v>
      </c>
      <c r="K2638" s="340" t="s">
        <v>6046</v>
      </c>
      <c r="L2638" s="348" t="s">
        <v>181</v>
      </c>
      <c r="M2638" s="340"/>
      <c r="N2638" s="340"/>
      <c r="O2638" s="340"/>
    </row>
    <row r="2639" spans="2:15" x14ac:dyDescent="0.25">
      <c r="B2639" s="340">
        <v>35922</v>
      </c>
      <c r="C2639" s="340" t="s">
        <v>711</v>
      </c>
      <c r="D2639" s="340" t="s">
        <v>1036</v>
      </c>
      <c r="E2639" s="349" t="str">
        <f>HYPERLINK(Table20[[#This Row],[Map Link]],Table20[[#This Row],[Map Text]])</f>
        <v>Open Map</v>
      </c>
      <c r="F2639" s="340" t="s">
        <v>701</v>
      </c>
      <c r="G2639" s="340" t="s">
        <v>336</v>
      </c>
      <c r="H2639" s="340">
        <v>49.266454000000003</v>
      </c>
      <c r="I2639" s="340">
        <v>-124.20132700000001</v>
      </c>
      <c r="J2639" s="340" t="s">
        <v>1591</v>
      </c>
      <c r="K2639" s="340" t="s">
        <v>6047</v>
      </c>
      <c r="L2639" s="348" t="s">
        <v>103</v>
      </c>
      <c r="M2639" s="340"/>
      <c r="N2639" s="340"/>
      <c r="O2639" s="340"/>
    </row>
    <row r="2640" spans="2:15" x14ac:dyDescent="0.25">
      <c r="B2640" s="340">
        <v>34984</v>
      </c>
      <c r="C2640" s="340" t="s">
        <v>322</v>
      </c>
      <c r="D2640" s="340" t="s">
        <v>1036</v>
      </c>
      <c r="E2640" s="349" t="str">
        <f>HYPERLINK(Table20[[#This Row],[Map Link]],Table20[[#This Row],[Map Text]])</f>
        <v>Open Map</v>
      </c>
      <c r="F2640" s="340" t="s">
        <v>321</v>
      </c>
      <c r="G2640" s="340" t="s">
        <v>213</v>
      </c>
      <c r="H2640" s="340">
        <v>49.450555999999999</v>
      </c>
      <c r="I2640" s="340">
        <v>-123.43777799999999</v>
      </c>
      <c r="J2640" s="340" t="s">
        <v>1591</v>
      </c>
      <c r="K2640" s="340" t="s">
        <v>6048</v>
      </c>
      <c r="L2640" s="348" t="s">
        <v>103</v>
      </c>
      <c r="M2640" s="340"/>
      <c r="N2640" s="340"/>
      <c r="O2640" s="340"/>
    </row>
    <row r="2641" spans="2:15" x14ac:dyDescent="0.25">
      <c r="B2641" s="340">
        <v>17063</v>
      </c>
      <c r="C2641" s="340" t="s">
        <v>6049</v>
      </c>
      <c r="D2641" s="340" t="s">
        <v>1036</v>
      </c>
      <c r="E2641" s="349" t="str">
        <f>HYPERLINK(Table20[[#This Row],[Map Link]],Table20[[#This Row],[Map Text]])</f>
        <v>Open Map</v>
      </c>
      <c r="F2641" s="340" t="s">
        <v>354</v>
      </c>
      <c r="G2641" s="340" t="s">
        <v>336</v>
      </c>
      <c r="H2641" s="340">
        <v>50.049778000000003</v>
      </c>
      <c r="I2641" s="340">
        <v>-125.26804799999999</v>
      </c>
      <c r="J2641" s="340" t="s">
        <v>1591</v>
      </c>
      <c r="K2641" s="340" t="s">
        <v>6050</v>
      </c>
      <c r="L2641" s="348" t="s">
        <v>103</v>
      </c>
      <c r="M2641" s="340"/>
      <c r="N2641" s="340"/>
      <c r="O2641" s="340"/>
    </row>
    <row r="2642" spans="2:15" x14ac:dyDescent="0.25">
      <c r="B2642" s="340">
        <v>17071</v>
      </c>
      <c r="C2642" s="340" t="s">
        <v>6051</v>
      </c>
      <c r="D2642" s="340" t="s">
        <v>1728</v>
      </c>
      <c r="E2642" s="349" t="str">
        <f>HYPERLINK(Table20[[#This Row],[Map Link]],Table20[[#This Row],[Map Text]])</f>
        <v>Open Map</v>
      </c>
      <c r="F2642" s="340" t="s">
        <v>641</v>
      </c>
      <c r="G2642" s="340" t="s">
        <v>336</v>
      </c>
      <c r="H2642" s="340">
        <v>48.824722000000001</v>
      </c>
      <c r="I2642" s="340">
        <v>-123.719722</v>
      </c>
      <c r="J2642" s="340" t="s">
        <v>1591</v>
      </c>
      <c r="K2642" s="340" t="s">
        <v>6052</v>
      </c>
      <c r="L2642" s="348" t="s">
        <v>103</v>
      </c>
      <c r="M2642" s="340"/>
      <c r="N2642" s="340"/>
      <c r="O2642" s="340"/>
    </row>
    <row r="2643" spans="2:15" x14ac:dyDescent="0.25">
      <c r="B2643" s="340">
        <v>35859</v>
      </c>
      <c r="C2643" s="340" t="s">
        <v>6053</v>
      </c>
      <c r="D2643" s="340" t="s">
        <v>1036</v>
      </c>
      <c r="E2643" s="349" t="str">
        <f>HYPERLINK(Table20[[#This Row],[Map Link]],Table20[[#This Row],[Map Text]])</f>
        <v>Open Map</v>
      </c>
      <c r="F2643" s="340" t="s">
        <v>643</v>
      </c>
      <c r="G2643" s="340" t="s">
        <v>336</v>
      </c>
      <c r="H2643" s="340">
        <v>48.999792999999997</v>
      </c>
      <c r="I2643" s="340">
        <v>-123.58463399999999</v>
      </c>
      <c r="J2643" s="340" t="s">
        <v>1591</v>
      </c>
      <c r="K2643" s="340" t="s">
        <v>6054</v>
      </c>
      <c r="L2643" s="348" t="s">
        <v>103</v>
      </c>
      <c r="M2643" s="340"/>
      <c r="N2643" s="340"/>
      <c r="O2643" s="340"/>
    </row>
    <row r="2644" spans="2:15" x14ac:dyDescent="0.25">
      <c r="B2644" s="340">
        <v>17083</v>
      </c>
      <c r="C2644" s="340" t="s">
        <v>6055</v>
      </c>
      <c r="D2644" s="340" t="s">
        <v>1036</v>
      </c>
      <c r="E2644" s="349" t="str">
        <f>HYPERLINK(Table20[[#This Row],[Map Link]],Table20[[#This Row],[Map Text]])</f>
        <v>Open Map</v>
      </c>
      <c r="F2644" s="340" t="s">
        <v>701</v>
      </c>
      <c r="G2644" s="340" t="s">
        <v>336</v>
      </c>
      <c r="H2644" s="340">
        <v>49.190277999999999</v>
      </c>
      <c r="I2644" s="340">
        <v>-123.978889</v>
      </c>
      <c r="J2644" s="340" t="s">
        <v>1591</v>
      </c>
      <c r="K2644" s="340" t="s">
        <v>6056</v>
      </c>
      <c r="L2644" s="348" t="s">
        <v>103</v>
      </c>
      <c r="M2644" s="340"/>
      <c r="N2644" s="340"/>
      <c r="O2644" s="340"/>
    </row>
    <row r="2645" spans="2:15" x14ac:dyDescent="0.25">
      <c r="B2645" s="340">
        <v>40213</v>
      </c>
      <c r="C2645" s="340" t="s">
        <v>6057</v>
      </c>
      <c r="D2645" s="340" t="s">
        <v>5763</v>
      </c>
      <c r="E2645" s="349" t="str">
        <f>HYPERLINK(Table20[[#This Row],[Map Link]],Table20[[#This Row],[Map Text]])</f>
        <v>Open Map</v>
      </c>
      <c r="F2645" s="340" t="s">
        <v>321</v>
      </c>
      <c r="G2645" s="340" t="s">
        <v>213</v>
      </c>
      <c r="H2645" s="340">
        <v>49.510903999999996</v>
      </c>
      <c r="I2645" s="340">
        <v>-123.79715400000001</v>
      </c>
      <c r="J2645" s="340" t="s">
        <v>1591</v>
      </c>
      <c r="K2645" s="340" t="s">
        <v>6058</v>
      </c>
      <c r="L2645" s="348" t="s">
        <v>181</v>
      </c>
      <c r="M2645" s="340"/>
      <c r="N2645" s="340"/>
      <c r="O2645" s="340"/>
    </row>
    <row r="2646" spans="2:15" x14ac:dyDescent="0.25">
      <c r="B2646" s="340">
        <v>17917</v>
      </c>
      <c r="C2646" s="340" t="s">
        <v>747</v>
      </c>
      <c r="D2646" s="340" t="s">
        <v>1036</v>
      </c>
      <c r="E2646" s="349" t="str">
        <f>HYPERLINK(Table20[[#This Row],[Map Link]],Table20[[#This Row],[Map Text]])</f>
        <v>Open Map</v>
      </c>
      <c r="F2646" s="340" t="s">
        <v>354</v>
      </c>
      <c r="G2646" s="340" t="s">
        <v>336</v>
      </c>
      <c r="H2646" s="340">
        <v>49.949778000000002</v>
      </c>
      <c r="I2646" s="340">
        <v>-125.201376</v>
      </c>
      <c r="J2646" s="340" t="s">
        <v>1591</v>
      </c>
      <c r="K2646" s="340" t="s">
        <v>6059</v>
      </c>
      <c r="L2646" s="348" t="s">
        <v>103</v>
      </c>
      <c r="M2646" s="340"/>
      <c r="N2646" s="340"/>
      <c r="O2646" s="340"/>
    </row>
    <row r="2647" spans="2:15" x14ac:dyDescent="0.25">
      <c r="B2647" s="340">
        <v>65354</v>
      </c>
      <c r="C2647" s="340" t="s">
        <v>6060</v>
      </c>
      <c r="D2647" s="340" t="s">
        <v>1590</v>
      </c>
      <c r="E2647" s="349" t="str">
        <f>HYPERLINK(Table20[[#This Row],[Map Link]],Table20[[#This Row],[Map Text]])</f>
        <v>Open Map</v>
      </c>
      <c r="F2647" s="340" t="s">
        <v>354</v>
      </c>
      <c r="G2647" s="340" t="s">
        <v>336</v>
      </c>
      <c r="H2647" s="340">
        <v>50.149779000000002</v>
      </c>
      <c r="I2647" s="340">
        <v>-125.21804899999999</v>
      </c>
      <c r="J2647" s="340" t="s">
        <v>1591</v>
      </c>
      <c r="K2647" s="340" t="s">
        <v>6061</v>
      </c>
      <c r="L2647" s="348" t="s">
        <v>181</v>
      </c>
      <c r="M2647" s="340"/>
      <c r="N2647" s="340"/>
      <c r="O2647" s="340"/>
    </row>
    <row r="2648" spans="2:15" x14ac:dyDescent="0.25">
      <c r="B2648" s="340">
        <v>64978</v>
      </c>
      <c r="C2648" s="340" t="s">
        <v>6062</v>
      </c>
      <c r="D2648" s="340" t="s">
        <v>1590</v>
      </c>
      <c r="E2648" s="349" t="str">
        <f>HYPERLINK(Table20[[#This Row],[Map Link]],Table20[[#This Row],[Map Text]])</f>
        <v>Open Map</v>
      </c>
      <c r="F2648" s="340" t="s">
        <v>354</v>
      </c>
      <c r="G2648" s="340" t="s">
        <v>336</v>
      </c>
      <c r="H2648" s="340">
        <v>50.616452000000002</v>
      </c>
      <c r="I2648" s="340">
        <v>-124.85138499999999</v>
      </c>
      <c r="J2648" s="340" t="s">
        <v>1591</v>
      </c>
      <c r="K2648" s="340" t="s">
        <v>6063</v>
      </c>
      <c r="L2648" s="348" t="s">
        <v>181</v>
      </c>
      <c r="M2648" s="340"/>
      <c r="N2648" s="340"/>
      <c r="O2648" s="340"/>
    </row>
    <row r="2649" spans="2:15" x14ac:dyDescent="0.25">
      <c r="B2649" s="340">
        <v>34774</v>
      </c>
      <c r="C2649" s="340" t="s">
        <v>988</v>
      </c>
      <c r="D2649" s="340" t="s">
        <v>1597</v>
      </c>
      <c r="E2649" s="349" t="str">
        <f>HYPERLINK(Table20[[#This Row],[Map Link]],Table20[[#This Row],[Map Text]])</f>
        <v>Open Map</v>
      </c>
      <c r="F2649" s="340" t="s">
        <v>354</v>
      </c>
      <c r="G2649" s="340" t="s">
        <v>336</v>
      </c>
      <c r="H2649" s="340">
        <v>50.316389000000001</v>
      </c>
      <c r="I2649" s="340">
        <v>-125.221667</v>
      </c>
      <c r="J2649" s="340" t="s">
        <v>1591</v>
      </c>
      <c r="K2649" s="340" t="s">
        <v>6064</v>
      </c>
      <c r="L2649" s="348" t="s">
        <v>103</v>
      </c>
      <c r="M2649" s="340"/>
      <c r="N2649" s="340"/>
      <c r="O2649" s="340"/>
    </row>
    <row r="2650" spans="2:15" x14ac:dyDescent="0.25">
      <c r="B2650" s="340">
        <v>65237</v>
      </c>
      <c r="C2650" s="340" t="s">
        <v>6065</v>
      </c>
      <c r="D2650" s="340" t="s">
        <v>1590</v>
      </c>
      <c r="E2650" s="349" t="str">
        <f>HYPERLINK(Table20[[#This Row],[Map Link]],Table20[[#This Row],[Map Text]])</f>
        <v>Open Map</v>
      </c>
      <c r="F2650" s="340" t="s">
        <v>641</v>
      </c>
      <c r="G2650" s="340" t="s">
        <v>336</v>
      </c>
      <c r="H2650" s="340">
        <v>49.016457000000003</v>
      </c>
      <c r="I2650" s="340">
        <v>-123.851309</v>
      </c>
      <c r="J2650" s="340" t="s">
        <v>1591</v>
      </c>
      <c r="K2650" s="340" t="s">
        <v>6066</v>
      </c>
      <c r="L2650" s="348" t="s">
        <v>181</v>
      </c>
      <c r="M2650" s="340"/>
      <c r="N2650" s="340"/>
      <c r="O2650" s="340"/>
    </row>
    <row r="2651" spans="2:15" x14ac:dyDescent="0.25">
      <c r="B2651" s="340">
        <v>15171</v>
      </c>
      <c r="C2651" s="340" t="s">
        <v>744</v>
      </c>
      <c r="D2651" s="340" t="s">
        <v>1036</v>
      </c>
      <c r="E2651" s="349" t="str">
        <f>HYPERLINK(Table20[[#This Row],[Map Link]],Table20[[#This Row],[Map Text]])</f>
        <v>Open Map</v>
      </c>
      <c r="F2651" s="340" t="s">
        <v>725</v>
      </c>
      <c r="G2651" s="340" t="s">
        <v>336</v>
      </c>
      <c r="H2651" s="340">
        <v>49.866444999999999</v>
      </c>
      <c r="I2651" s="340">
        <v>-125.134705</v>
      </c>
      <c r="J2651" s="340" t="s">
        <v>1591</v>
      </c>
      <c r="K2651" s="340" t="s">
        <v>6067</v>
      </c>
      <c r="L2651" s="348" t="s">
        <v>103</v>
      </c>
      <c r="M2651" s="340"/>
      <c r="N2651" s="340"/>
      <c r="O2651" s="340"/>
    </row>
    <row r="2652" spans="2:15" x14ac:dyDescent="0.25">
      <c r="B2652" s="340">
        <v>34880</v>
      </c>
      <c r="C2652" s="340" t="s">
        <v>6068</v>
      </c>
      <c r="D2652" s="340" t="s">
        <v>1036</v>
      </c>
      <c r="E2652" s="349" t="str">
        <f>HYPERLINK(Table20[[#This Row],[Map Link]],Table20[[#This Row],[Map Text]])</f>
        <v>Open Map</v>
      </c>
      <c r="F2652" s="340" t="s">
        <v>641</v>
      </c>
      <c r="G2652" s="340" t="s">
        <v>336</v>
      </c>
      <c r="H2652" s="340">
        <v>48.783123000000003</v>
      </c>
      <c r="I2652" s="340">
        <v>-123.851303</v>
      </c>
      <c r="J2652" s="340" t="s">
        <v>1591</v>
      </c>
      <c r="K2652" s="340" t="s">
        <v>6069</v>
      </c>
      <c r="L2652" s="348" t="s">
        <v>103</v>
      </c>
      <c r="M2652" s="340"/>
      <c r="N2652" s="340"/>
      <c r="O2652" s="340"/>
    </row>
    <row r="2653" spans="2:15" x14ac:dyDescent="0.25">
      <c r="B2653" s="340">
        <v>30438</v>
      </c>
      <c r="C2653" s="340" t="s">
        <v>713</v>
      </c>
      <c r="D2653" s="340" t="s">
        <v>1780</v>
      </c>
      <c r="E2653" s="349" t="str">
        <f>HYPERLINK(Table20[[#This Row],[Map Link]],Table20[[#This Row],[Map Text]])</f>
        <v>Open Map</v>
      </c>
      <c r="F2653" s="340" t="s">
        <v>701</v>
      </c>
      <c r="G2653" s="340" t="s">
        <v>336</v>
      </c>
      <c r="H2653" s="340">
        <v>49.318055999999999</v>
      </c>
      <c r="I2653" s="340">
        <v>-124.31138900000001</v>
      </c>
      <c r="J2653" s="340" t="s">
        <v>1591</v>
      </c>
      <c r="K2653" s="340" t="s">
        <v>6070</v>
      </c>
      <c r="L2653" s="348" t="s">
        <v>103</v>
      </c>
      <c r="M2653" s="340"/>
      <c r="N2653" s="340"/>
      <c r="O2653" s="340"/>
    </row>
    <row r="2654" spans="2:15" x14ac:dyDescent="0.25">
      <c r="B2654" s="340">
        <v>65612</v>
      </c>
      <c r="C2654" s="340" t="s">
        <v>6071</v>
      </c>
      <c r="D2654" s="340" t="s">
        <v>1590</v>
      </c>
      <c r="E2654" s="349" t="str">
        <f>HYPERLINK(Table20[[#This Row],[Map Link]],Table20[[#This Row],[Map Text]])</f>
        <v>Open Map</v>
      </c>
      <c r="F2654" s="340" t="s">
        <v>354</v>
      </c>
      <c r="G2654" s="340" t="s">
        <v>336</v>
      </c>
      <c r="H2654" s="340">
        <v>50.616439</v>
      </c>
      <c r="I2654" s="340">
        <v>-125.91808399999999</v>
      </c>
      <c r="J2654" s="340" t="s">
        <v>1591</v>
      </c>
      <c r="K2654" s="340" t="s">
        <v>6072</v>
      </c>
      <c r="L2654" s="348" t="s">
        <v>181</v>
      </c>
      <c r="M2654" s="340"/>
      <c r="N2654" s="340"/>
      <c r="O2654" s="340"/>
    </row>
    <row r="2655" spans="2:15" x14ac:dyDescent="0.25">
      <c r="B2655" s="340">
        <v>40190</v>
      </c>
      <c r="C2655" s="340" t="s">
        <v>6073</v>
      </c>
      <c r="D2655" s="340" t="s">
        <v>5763</v>
      </c>
      <c r="E2655" s="349" t="str">
        <f>HYPERLINK(Table20[[#This Row],[Map Link]],Table20[[#This Row],[Map Text]])</f>
        <v>Open Map</v>
      </c>
      <c r="F2655" s="340" t="s">
        <v>321</v>
      </c>
      <c r="G2655" s="340" t="s">
        <v>213</v>
      </c>
      <c r="H2655" s="340">
        <v>50.127572999999998</v>
      </c>
      <c r="I2655" s="340">
        <v>-123.799949</v>
      </c>
      <c r="J2655" s="340" t="s">
        <v>1591</v>
      </c>
      <c r="K2655" s="340" t="s">
        <v>6074</v>
      </c>
      <c r="L2655" s="348" t="s">
        <v>181</v>
      </c>
      <c r="M2655" s="340"/>
      <c r="N2655" s="340"/>
      <c r="O2655" s="340"/>
    </row>
    <row r="2656" spans="2:15" x14ac:dyDescent="0.25">
      <c r="B2656" s="340">
        <v>40055</v>
      </c>
      <c r="C2656" s="340" t="s">
        <v>6075</v>
      </c>
      <c r="D2656" s="340" t="s">
        <v>1036</v>
      </c>
      <c r="E2656" s="349" t="str">
        <f>HYPERLINK(Table20[[#This Row],[Map Link]],Table20[[#This Row],[Map Text]])</f>
        <v>Open Map</v>
      </c>
      <c r="F2656" s="340" t="s">
        <v>643</v>
      </c>
      <c r="G2656" s="340" t="s">
        <v>336</v>
      </c>
      <c r="H2656" s="340">
        <v>48.780352000000001</v>
      </c>
      <c r="I2656" s="340">
        <v>-123.281841</v>
      </c>
      <c r="J2656" s="340" t="s">
        <v>1591</v>
      </c>
      <c r="K2656" s="340" t="s">
        <v>6076</v>
      </c>
      <c r="L2656" s="348" t="s">
        <v>103</v>
      </c>
      <c r="M2656" s="340"/>
      <c r="N2656" s="340"/>
      <c r="O2656" s="340"/>
    </row>
    <row r="2657" spans="2:15" x14ac:dyDescent="0.25">
      <c r="B2657" s="340">
        <v>65322</v>
      </c>
      <c r="C2657" s="340" t="s">
        <v>6077</v>
      </c>
      <c r="D2657" s="340" t="s">
        <v>1590</v>
      </c>
      <c r="E2657" s="349" t="str">
        <f>HYPERLINK(Table20[[#This Row],[Map Link]],Table20[[#This Row],[Map Text]])</f>
        <v>Open Map</v>
      </c>
      <c r="F2657" s="340" t="s">
        <v>643</v>
      </c>
      <c r="G2657" s="340" t="s">
        <v>336</v>
      </c>
      <c r="H2657" s="340">
        <v>48.749797000000001</v>
      </c>
      <c r="I2657" s="340">
        <v>-123.234617</v>
      </c>
      <c r="J2657" s="340" t="s">
        <v>1591</v>
      </c>
      <c r="K2657" s="340" t="s">
        <v>6078</v>
      </c>
      <c r="L2657" s="348" t="s">
        <v>181</v>
      </c>
      <c r="M2657" s="340"/>
      <c r="N2657" s="340"/>
      <c r="O2657" s="340"/>
    </row>
    <row r="2658" spans="2:15" x14ac:dyDescent="0.25">
      <c r="B2658" s="340">
        <v>60661</v>
      </c>
      <c r="C2658" s="340" t="s">
        <v>6079</v>
      </c>
      <c r="D2658" s="340" t="s">
        <v>1590</v>
      </c>
      <c r="E2658" s="349" t="str">
        <f>HYPERLINK(Table20[[#This Row],[Map Link]],Table20[[#This Row],[Map Text]])</f>
        <v>Open Map</v>
      </c>
      <c r="F2658" s="340" t="s">
        <v>641</v>
      </c>
      <c r="G2658" s="340" t="s">
        <v>336</v>
      </c>
      <c r="H2658" s="340">
        <v>48.963056000000002</v>
      </c>
      <c r="I2658" s="340">
        <v>-123.646111</v>
      </c>
      <c r="J2658" s="340" t="s">
        <v>1591</v>
      </c>
      <c r="K2658" s="340" t="s">
        <v>6080</v>
      </c>
      <c r="L2658" s="348" t="s">
        <v>181</v>
      </c>
      <c r="M2658" s="340"/>
      <c r="N2658" s="340"/>
      <c r="O2658" s="340"/>
    </row>
    <row r="2659" spans="2:15" x14ac:dyDescent="0.25">
      <c r="B2659" s="340">
        <v>65345</v>
      </c>
      <c r="C2659" s="340" t="s">
        <v>6081</v>
      </c>
      <c r="D2659" s="340" t="s">
        <v>1590</v>
      </c>
      <c r="E2659" s="349" t="str">
        <f>HYPERLINK(Table20[[#This Row],[Map Link]],Table20[[#This Row],[Map Text]])</f>
        <v>Open Map</v>
      </c>
      <c r="F2659" s="340" t="s">
        <v>725</v>
      </c>
      <c r="G2659" s="340" t="s">
        <v>336</v>
      </c>
      <c r="H2659" s="340">
        <v>49.699778999999999</v>
      </c>
      <c r="I2659" s="340">
        <v>-125.001363</v>
      </c>
      <c r="J2659" s="340" t="s">
        <v>1591</v>
      </c>
      <c r="K2659" s="340" t="s">
        <v>6082</v>
      </c>
      <c r="L2659" s="348" t="s">
        <v>181</v>
      </c>
      <c r="M2659" s="340"/>
      <c r="N2659" s="340"/>
      <c r="O2659" s="340"/>
    </row>
    <row r="2660" spans="2:15" x14ac:dyDescent="0.25">
      <c r="B2660" s="340">
        <v>35002</v>
      </c>
      <c r="C2660" s="340" t="s">
        <v>985</v>
      </c>
      <c r="D2660" s="340" t="s">
        <v>1036</v>
      </c>
      <c r="E2660" s="349" t="str">
        <f>HYPERLINK(Table20[[#This Row],[Map Link]],Table20[[#This Row],[Map Text]])</f>
        <v>Open Map</v>
      </c>
      <c r="F2660" s="340" t="s">
        <v>354</v>
      </c>
      <c r="G2660" s="340" t="s">
        <v>336</v>
      </c>
      <c r="H2660" s="340">
        <v>50.549779000000001</v>
      </c>
      <c r="I2660" s="340">
        <v>-125.351398</v>
      </c>
      <c r="J2660" s="340" t="s">
        <v>1591</v>
      </c>
      <c r="K2660" s="340" t="s">
        <v>6083</v>
      </c>
      <c r="L2660" s="348" t="s">
        <v>103</v>
      </c>
      <c r="M2660" s="340"/>
      <c r="N2660" s="340"/>
      <c r="O2660" s="340"/>
    </row>
    <row r="2661" spans="2:15" x14ac:dyDescent="0.25">
      <c r="B2661" s="340">
        <v>19255</v>
      </c>
      <c r="C2661" s="340" t="s">
        <v>738</v>
      </c>
      <c r="D2661" s="340" t="s">
        <v>1780</v>
      </c>
      <c r="E2661" s="349" t="str">
        <f>HYPERLINK(Table20[[#This Row],[Map Link]],Table20[[#This Row],[Map Text]])</f>
        <v>Open Map</v>
      </c>
      <c r="F2661" s="340" t="s">
        <v>630</v>
      </c>
      <c r="G2661" s="340" t="s">
        <v>336</v>
      </c>
      <c r="H2661" s="340">
        <v>49.234444000000003</v>
      </c>
      <c r="I2661" s="340">
        <v>-124.80583300000001</v>
      </c>
      <c r="J2661" s="340" t="s">
        <v>1591</v>
      </c>
      <c r="K2661" s="340" t="s">
        <v>6084</v>
      </c>
      <c r="L2661" s="348" t="s">
        <v>103</v>
      </c>
      <c r="M2661" s="340"/>
      <c r="N2661" s="340"/>
      <c r="O2661" s="340"/>
    </row>
    <row r="2662" spans="2:15" x14ac:dyDescent="0.25">
      <c r="B2662" s="340">
        <v>30394</v>
      </c>
      <c r="C2662" s="340" t="s">
        <v>6085</v>
      </c>
      <c r="D2662" s="340" t="s">
        <v>1036</v>
      </c>
      <c r="E2662" s="349" t="str">
        <f>HYPERLINK(Table20[[#This Row],[Map Link]],Table20[[#This Row],[Map Text]])</f>
        <v>Open Map</v>
      </c>
      <c r="F2662" s="340" t="s">
        <v>321</v>
      </c>
      <c r="G2662" s="340" t="s">
        <v>213</v>
      </c>
      <c r="H2662" s="340">
        <v>49.513846000000001</v>
      </c>
      <c r="I2662" s="340">
        <v>-123.492953</v>
      </c>
      <c r="J2662" s="340" t="s">
        <v>1591</v>
      </c>
      <c r="K2662" s="340" t="s">
        <v>6086</v>
      </c>
      <c r="L2662" s="348" t="s">
        <v>103</v>
      </c>
      <c r="M2662" s="340"/>
      <c r="N2662" s="340"/>
      <c r="O2662" s="340"/>
    </row>
    <row r="2663" spans="2:15" x14ac:dyDescent="0.25">
      <c r="B2663" s="340">
        <v>27219</v>
      </c>
      <c r="C2663" s="340" t="s">
        <v>763</v>
      </c>
      <c r="D2663" s="340" t="s">
        <v>1597</v>
      </c>
      <c r="E2663" s="349" t="str">
        <f>HYPERLINK(Table20[[#This Row],[Map Link]],Table20[[#This Row],[Map Text]])</f>
        <v>Open Map</v>
      </c>
      <c r="F2663" s="340" t="s">
        <v>354</v>
      </c>
      <c r="G2663" s="340" t="s">
        <v>336</v>
      </c>
      <c r="H2663" s="340">
        <v>50.493099999999998</v>
      </c>
      <c r="I2663" s="340">
        <v>-126.08642</v>
      </c>
      <c r="J2663" s="340" t="s">
        <v>1591</v>
      </c>
      <c r="K2663" s="340" t="s">
        <v>6087</v>
      </c>
      <c r="L2663" s="348" t="s">
        <v>103</v>
      </c>
      <c r="M2663" s="340"/>
      <c r="N2663" s="340"/>
      <c r="O2663" s="340"/>
    </row>
    <row r="2664" spans="2:15" x14ac:dyDescent="0.25">
      <c r="B2664" s="340">
        <v>65611</v>
      </c>
      <c r="C2664" s="340" t="s">
        <v>6088</v>
      </c>
      <c r="D2664" s="340" t="s">
        <v>1590</v>
      </c>
      <c r="E2664" s="349" t="str">
        <f>HYPERLINK(Table20[[#This Row],[Map Link]],Table20[[#This Row],[Map Text]])</f>
        <v>Open Map</v>
      </c>
      <c r="F2664" s="340" t="s">
        <v>354</v>
      </c>
      <c r="G2664" s="340" t="s">
        <v>336</v>
      </c>
      <c r="H2664" s="340">
        <v>50.566439000000003</v>
      </c>
      <c r="I2664" s="340">
        <v>-125.93474999999999</v>
      </c>
      <c r="J2664" s="340" t="s">
        <v>1591</v>
      </c>
      <c r="K2664" s="340" t="s">
        <v>6089</v>
      </c>
      <c r="L2664" s="348" t="s">
        <v>181</v>
      </c>
      <c r="M2664" s="340"/>
      <c r="N2664" s="340"/>
      <c r="O2664" s="340"/>
    </row>
    <row r="2665" spans="2:15" x14ac:dyDescent="0.25">
      <c r="B2665" s="340">
        <v>16168</v>
      </c>
      <c r="C2665" s="340" t="s">
        <v>695</v>
      </c>
      <c r="D2665" s="340" t="s">
        <v>1036</v>
      </c>
      <c r="E2665" s="349" t="str">
        <f>HYPERLINK(Table20[[#This Row],[Map Link]],Table20[[#This Row],[Map Text]])</f>
        <v>Open Map</v>
      </c>
      <c r="F2665" s="340" t="s">
        <v>643</v>
      </c>
      <c r="G2665" s="340" t="s">
        <v>336</v>
      </c>
      <c r="H2665" s="340">
        <v>48.813056000000003</v>
      </c>
      <c r="I2665" s="340">
        <v>-123.32</v>
      </c>
      <c r="J2665" s="340" t="s">
        <v>1591</v>
      </c>
      <c r="K2665" s="340" t="s">
        <v>6090</v>
      </c>
      <c r="L2665" s="348" t="s">
        <v>103</v>
      </c>
      <c r="M2665" s="340"/>
      <c r="N2665" s="340"/>
      <c r="O2665" s="340"/>
    </row>
    <row r="2666" spans="2:15" x14ac:dyDescent="0.25">
      <c r="B2666" s="340">
        <v>65201</v>
      </c>
      <c r="C2666" s="340" t="s">
        <v>6091</v>
      </c>
      <c r="D2666" s="340" t="s">
        <v>1590</v>
      </c>
      <c r="E2666" s="349" t="str">
        <f>HYPERLINK(Table20[[#This Row],[Map Link]],Table20[[#This Row],[Map Text]])</f>
        <v>Open Map</v>
      </c>
      <c r="F2666" s="340" t="s">
        <v>641</v>
      </c>
      <c r="G2666" s="340" t="s">
        <v>336</v>
      </c>
      <c r="H2666" s="340">
        <v>49.016460000000002</v>
      </c>
      <c r="I2666" s="340">
        <v>-123.601302</v>
      </c>
      <c r="J2666" s="340" t="s">
        <v>1591</v>
      </c>
      <c r="K2666" s="340" t="s">
        <v>6092</v>
      </c>
      <c r="L2666" s="348" t="s">
        <v>181</v>
      </c>
      <c r="M2666" s="340"/>
      <c r="N2666" s="340"/>
      <c r="O2666" s="340"/>
    </row>
    <row r="2667" spans="2:15" x14ac:dyDescent="0.25">
      <c r="B2667" s="340">
        <v>64971</v>
      </c>
      <c r="C2667" s="340" t="s">
        <v>6093</v>
      </c>
      <c r="D2667" s="340" t="s">
        <v>1590</v>
      </c>
      <c r="E2667" s="349" t="str">
        <f>HYPERLINK(Table20[[#This Row],[Map Link]],Table20[[#This Row],[Map Text]])</f>
        <v>Open Map</v>
      </c>
      <c r="F2667" s="340" t="s">
        <v>354</v>
      </c>
      <c r="G2667" s="340" t="s">
        <v>336</v>
      </c>
      <c r="H2667" s="340">
        <v>50.933120000000002</v>
      </c>
      <c r="I2667" s="340">
        <v>-124.868061</v>
      </c>
      <c r="J2667" s="340" t="s">
        <v>1591</v>
      </c>
      <c r="K2667" s="340" t="s">
        <v>6094</v>
      </c>
      <c r="L2667" s="348" t="s">
        <v>181</v>
      </c>
      <c r="M2667" s="340"/>
      <c r="N2667" s="340"/>
      <c r="O2667" s="340"/>
    </row>
    <row r="2668" spans="2:15" x14ac:dyDescent="0.25">
      <c r="B2668" s="340">
        <v>38681</v>
      </c>
      <c r="C2668" s="340" t="s">
        <v>348</v>
      </c>
      <c r="D2668" s="340" t="s">
        <v>1780</v>
      </c>
      <c r="E2668" s="349" t="str">
        <f>HYPERLINK(Table20[[#This Row],[Map Link]],Table20[[#This Row],[Map Text]])</f>
        <v>Open Map</v>
      </c>
      <c r="F2668" s="340" t="s">
        <v>335</v>
      </c>
      <c r="G2668" s="340" t="s">
        <v>336</v>
      </c>
      <c r="H2668" s="340">
        <v>49.835555999999997</v>
      </c>
      <c r="I2668" s="340">
        <v>-124.524444</v>
      </c>
      <c r="J2668" s="340" t="s">
        <v>1591</v>
      </c>
      <c r="K2668" s="340" t="s">
        <v>6095</v>
      </c>
      <c r="L2668" s="348" t="s">
        <v>103</v>
      </c>
      <c r="M2668" s="340"/>
      <c r="N2668" s="340"/>
      <c r="O2668" s="340"/>
    </row>
    <row r="2669" spans="2:15" x14ac:dyDescent="0.25">
      <c r="B2669" s="340">
        <v>38069</v>
      </c>
      <c r="C2669" s="340" t="s">
        <v>6096</v>
      </c>
      <c r="D2669" s="340" t="s">
        <v>1597</v>
      </c>
      <c r="E2669" s="349" t="str">
        <f>HYPERLINK(Table20[[#This Row],[Map Link]],Table20[[#This Row],[Map Text]])</f>
        <v>Open Map</v>
      </c>
      <c r="F2669" s="340" t="s">
        <v>725</v>
      </c>
      <c r="G2669" s="340" t="s">
        <v>336</v>
      </c>
      <c r="H2669" s="340">
        <v>49.666445000000003</v>
      </c>
      <c r="I2669" s="340">
        <v>-125.05136400000001</v>
      </c>
      <c r="J2669" s="340" t="s">
        <v>1591</v>
      </c>
      <c r="K2669" s="340" t="s">
        <v>6097</v>
      </c>
      <c r="L2669" s="348" t="s">
        <v>103</v>
      </c>
      <c r="M2669" s="340"/>
      <c r="N2669" s="340"/>
      <c r="O2669" s="340"/>
    </row>
    <row r="2670" spans="2:15" x14ac:dyDescent="0.25">
      <c r="B2670" s="340">
        <v>65769</v>
      </c>
      <c r="C2670" s="340" t="s">
        <v>6098</v>
      </c>
      <c r="D2670" s="340" t="s">
        <v>1590</v>
      </c>
      <c r="E2670" s="349" t="str">
        <f>HYPERLINK(Table20[[#This Row],[Map Link]],Table20[[#This Row],[Map Text]])</f>
        <v>Open Map</v>
      </c>
      <c r="F2670" s="340" t="s">
        <v>701</v>
      </c>
      <c r="G2670" s="340" t="s">
        <v>336</v>
      </c>
      <c r="H2670" s="340">
        <v>49.399782999999999</v>
      </c>
      <c r="I2670" s="340">
        <v>-124.61801</v>
      </c>
      <c r="J2670" s="340" t="s">
        <v>1591</v>
      </c>
      <c r="K2670" s="340" t="s">
        <v>6099</v>
      </c>
      <c r="L2670" s="348" t="s">
        <v>181</v>
      </c>
      <c r="M2670" s="340"/>
      <c r="N2670" s="340"/>
      <c r="O2670" s="340"/>
    </row>
    <row r="2671" spans="2:15" x14ac:dyDescent="0.25">
      <c r="B2671" s="340">
        <v>31000</v>
      </c>
      <c r="C2671" s="340" t="s">
        <v>722</v>
      </c>
      <c r="D2671" s="340" t="s">
        <v>1036</v>
      </c>
      <c r="E2671" s="349" t="str">
        <f>HYPERLINK(Table20[[#This Row],[Map Link]],Table20[[#This Row],[Map Text]])</f>
        <v>Open Map</v>
      </c>
      <c r="F2671" s="340" t="s">
        <v>701</v>
      </c>
      <c r="G2671" s="340" t="s">
        <v>336</v>
      </c>
      <c r="H2671" s="340">
        <v>49.399782000000002</v>
      </c>
      <c r="I2671" s="340">
        <v>-124.634677</v>
      </c>
      <c r="J2671" s="340" t="s">
        <v>1591</v>
      </c>
      <c r="K2671" s="340" t="s">
        <v>6100</v>
      </c>
      <c r="L2671" s="348" t="s">
        <v>103</v>
      </c>
      <c r="M2671" s="340"/>
      <c r="N2671" s="340"/>
      <c r="O2671" s="340"/>
    </row>
    <row r="2672" spans="2:15" x14ac:dyDescent="0.25">
      <c r="B2672" s="340">
        <v>22222</v>
      </c>
      <c r="C2672" s="340" t="s">
        <v>714</v>
      </c>
      <c r="D2672" s="340" t="s">
        <v>2553</v>
      </c>
      <c r="E2672" s="349" t="str">
        <f>HYPERLINK(Table20[[#This Row],[Map Link]],Table20[[#This Row],[Map Text]])</f>
        <v>Open Map</v>
      </c>
      <c r="F2672" s="340" t="s">
        <v>701</v>
      </c>
      <c r="G2672" s="340" t="s">
        <v>336</v>
      </c>
      <c r="H2672" s="340">
        <v>49.348056</v>
      </c>
      <c r="I2672" s="340">
        <v>-124.443889</v>
      </c>
      <c r="J2672" s="340" t="s">
        <v>1591</v>
      </c>
      <c r="K2672" s="340" t="s">
        <v>6101</v>
      </c>
      <c r="L2672" s="348" t="s">
        <v>103</v>
      </c>
      <c r="M2672" s="340"/>
      <c r="N2672" s="340"/>
      <c r="O2672" s="340"/>
    </row>
    <row r="2673" spans="2:15" x14ac:dyDescent="0.25">
      <c r="B2673" s="340">
        <v>65062</v>
      </c>
      <c r="C2673" s="340" t="s">
        <v>6102</v>
      </c>
      <c r="D2673" s="340" t="s">
        <v>1590</v>
      </c>
      <c r="E2673" s="349" t="str">
        <f>HYPERLINK(Table20[[#This Row],[Map Link]],Table20[[#This Row],[Map Text]])</f>
        <v>Open Map</v>
      </c>
      <c r="F2673" s="340" t="s">
        <v>335</v>
      </c>
      <c r="G2673" s="340" t="s">
        <v>336</v>
      </c>
      <c r="H2673" s="340">
        <v>50.483122999999999</v>
      </c>
      <c r="I2673" s="340">
        <v>-124.40136699999999</v>
      </c>
      <c r="J2673" s="340" t="s">
        <v>1591</v>
      </c>
      <c r="K2673" s="340" t="s">
        <v>6103</v>
      </c>
      <c r="L2673" s="348" t="s">
        <v>181</v>
      </c>
      <c r="M2673" s="340"/>
      <c r="N2673" s="340"/>
      <c r="O2673" s="340"/>
    </row>
    <row r="2674" spans="2:15" x14ac:dyDescent="0.25">
      <c r="B2674" s="340">
        <v>35004</v>
      </c>
      <c r="C2674" s="340" t="s">
        <v>749</v>
      </c>
      <c r="D2674" s="340" t="s">
        <v>1036</v>
      </c>
      <c r="E2674" s="349" t="str">
        <f>HYPERLINK(Table20[[#This Row],[Map Link]],Table20[[#This Row],[Map Text]])</f>
        <v>Open Map</v>
      </c>
      <c r="F2674" s="340" t="s">
        <v>354</v>
      </c>
      <c r="G2674" s="340" t="s">
        <v>336</v>
      </c>
      <c r="H2674" s="340">
        <v>50.049778000000003</v>
      </c>
      <c r="I2674" s="340">
        <v>-125.218046</v>
      </c>
      <c r="J2674" s="340" t="s">
        <v>1591</v>
      </c>
      <c r="K2674" s="340" t="s">
        <v>6104</v>
      </c>
      <c r="L2674" s="348" t="s">
        <v>103</v>
      </c>
      <c r="M2674" s="340"/>
      <c r="N2674" s="340"/>
      <c r="O2674" s="340"/>
    </row>
    <row r="2675" spans="2:15" x14ac:dyDescent="0.25">
      <c r="B2675" s="340">
        <v>65058</v>
      </c>
      <c r="C2675" s="340" t="s">
        <v>6105</v>
      </c>
      <c r="D2675" s="340" t="s">
        <v>1590</v>
      </c>
      <c r="E2675" s="349" t="str">
        <f>HYPERLINK(Table20[[#This Row],[Map Link]],Table20[[#This Row],[Map Text]])</f>
        <v>Open Map</v>
      </c>
      <c r="F2675" s="340" t="s">
        <v>354</v>
      </c>
      <c r="G2675" s="340" t="s">
        <v>336</v>
      </c>
      <c r="H2675" s="340">
        <v>50.199781999999999</v>
      </c>
      <c r="I2675" s="340">
        <v>-124.934708</v>
      </c>
      <c r="J2675" s="340" t="s">
        <v>1591</v>
      </c>
      <c r="K2675" s="340" t="s">
        <v>6106</v>
      </c>
      <c r="L2675" s="348" t="s">
        <v>181</v>
      </c>
      <c r="M2675" s="340"/>
      <c r="N2675" s="340"/>
      <c r="O2675" s="340"/>
    </row>
    <row r="2676" spans="2:15" x14ac:dyDescent="0.25">
      <c r="B2676" s="340">
        <v>22323</v>
      </c>
      <c r="C2676" s="340" t="s">
        <v>6107</v>
      </c>
      <c r="D2676" s="340" t="s">
        <v>1036</v>
      </c>
      <c r="E2676" s="349" t="str">
        <f>HYPERLINK(Table20[[#This Row],[Map Link]],Table20[[#This Row],[Map Text]])</f>
        <v>Open Map</v>
      </c>
      <c r="F2676" s="340" t="s">
        <v>354</v>
      </c>
      <c r="G2676" s="340" t="s">
        <v>336</v>
      </c>
      <c r="H2676" s="340">
        <v>50.016444</v>
      </c>
      <c r="I2676" s="340">
        <v>-125.268047</v>
      </c>
      <c r="J2676" s="340" t="s">
        <v>1591</v>
      </c>
      <c r="K2676" s="340" t="s">
        <v>6108</v>
      </c>
      <c r="L2676" s="348" t="s">
        <v>103</v>
      </c>
      <c r="M2676" s="340"/>
      <c r="N2676" s="340"/>
      <c r="O2676" s="340"/>
    </row>
    <row r="2677" spans="2:15" x14ac:dyDescent="0.25">
      <c r="B2677" s="340">
        <v>65351</v>
      </c>
      <c r="C2677" s="340" t="s">
        <v>6109</v>
      </c>
      <c r="D2677" s="340" t="s">
        <v>1590</v>
      </c>
      <c r="E2677" s="349" t="str">
        <f>HYPERLINK(Table20[[#This Row],[Map Link]],Table20[[#This Row],[Map Text]])</f>
        <v>Open Map</v>
      </c>
      <c r="F2677" s="340" t="s">
        <v>354</v>
      </c>
      <c r="G2677" s="340" t="s">
        <v>336</v>
      </c>
      <c r="H2677" s="340">
        <v>50.016444</v>
      </c>
      <c r="I2677" s="340">
        <v>-125.30138100000001</v>
      </c>
      <c r="J2677" s="340" t="s">
        <v>1591</v>
      </c>
      <c r="K2677" s="340" t="s">
        <v>6110</v>
      </c>
      <c r="L2677" s="348" t="s">
        <v>181</v>
      </c>
      <c r="M2677" s="340"/>
      <c r="N2677" s="340"/>
      <c r="O2677" s="340"/>
    </row>
    <row r="2678" spans="2:15" x14ac:dyDescent="0.25">
      <c r="B2678" s="340">
        <v>35006</v>
      </c>
      <c r="C2678" s="340" t="s">
        <v>357</v>
      </c>
      <c r="D2678" s="340" t="s">
        <v>1597</v>
      </c>
      <c r="E2678" s="349" t="str">
        <f>HYPERLINK(Table20[[#This Row],[Map Link]],Table20[[#This Row],[Map Text]])</f>
        <v>Open Map</v>
      </c>
      <c r="F2678" s="340" t="s">
        <v>354</v>
      </c>
      <c r="G2678" s="340" t="s">
        <v>336</v>
      </c>
      <c r="H2678" s="340">
        <v>50.183114000000003</v>
      </c>
      <c r="I2678" s="340">
        <v>-125.08471299999999</v>
      </c>
      <c r="J2678" s="340" t="s">
        <v>1591</v>
      </c>
      <c r="K2678" s="340" t="s">
        <v>6111</v>
      </c>
      <c r="L2678" s="348" t="s">
        <v>103</v>
      </c>
      <c r="M2678" s="340"/>
      <c r="N2678" s="340"/>
      <c r="O2678" s="340"/>
    </row>
    <row r="2679" spans="2:15" x14ac:dyDescent="0.25">
      <c r="B2679" s="340">
        <v>15741</v>
      </c>
      <c r="C2679" s="340" t="s">
        <v>6112</v>
      </c>
      <c r="D2679" s="340" t="s">
        <v>1036</v>
      </c>
      <c r="E2679" s="349" t="str">
        <f>HYPERLINK(Table20[[#This Row],[Map Link]],Table20[[#This Row],[Map Text]])</f>
        <v>Open Map</v>
      </c>
      <c r="F2679" s="340" t="s">
        <v>321</v>
      </c>
      <c r="G2679" s="340" t="s">
        <v>213</v>
      </c>
      <c r="H2679" s="340">
        <v>49.498399999999997</v>
      </c>
      <c r="I2679" s="340">
        <v>-123.91079000000001</v>
      </c>
      <c r="J2679" s="340" t="s">
        <v>1591</v>
      </c>
      <c r="K2679" s="340" t="s">
        <v>6113</v>
      </c>
      <c r="L2679" s="348" t="s">
        <v>103</v>
      </c>
      <c r="M2679" s="340"/>
      <c r="N2679" s="340"/>
      <c r="O2679" s="340"/>
    </row>
    <row r="2680" spans="2:15" x14ac:dyDescent="0.25">
      <c r="B2680" s="340">
        <v>34895</v>
      </c>
      <c r="C2680" s="340" t="s">
        <v>754</v>
      </c>
      <c r="D2680" s="340" t="s">
        <v>1597</v>
      </c>
      <c r="E2680" s="349" t="str">
        <f>HYPERLINK(Table20[[#This Row],[Map Link]],Table20[[#This Row],[Map Text]])</f>
        <v>Open Map</v>
      </c>
      <c r="F2680" s="340" t="s">
        <v>354</v>
      </c>
      <c r="G2680" s="340" t="s">
        <v>336</v>
      </c>
      <c r="H2680" s="340">
        <v>50.11645</v>
      </c>
      <c r="I2680" s="340">
        <v>-124.834703</v>
      </c>
      <c r="J2680" s="340" t="s">
        <v>1591</v>
      </c>
      <c r="K2680" s="340" t="s">
        <v>6114</v>
      </c>
      <c r="L2680" s="348" t="s">
        <v>103</v>
      </c>
      <c r="M2680" s="340"/>
      <c r="N2680" s="340"/>
      <c r="O2680" s="340"/>
    </row>
    <row r="2681" spans="2:15" x14ac:dyDescent="0.25">
      <c r="B2681" s="340">
        <v>19930</v>
      </c>
      <c r="C2681" s="340" t="s">
        <v>326</v>
      </c>
      <c r="D2681" s="340" t="s">
        <v>1036</v>
      </c>
      <c r="E2681" s="349" t="str">
        <f>HYPERLINK(Table20[[#This Row],[Map Link]],Table20[[#This Row],[Map Text]])</f>
        <v>Open Map</v>
      </c>
      <c r="F2681" s="340" t="s">
        <v>321</v>
      </c>
      <c r="G2681" s="340" t="s">
        <v>213</v>
      </c>
      <c r="H2681" s="340">
        <v>49.422499999999999</v>
      </c>
      <c r="I2681" s="340">
        <v>-123.64444399999999</v>
      </c>
      <c r="J2681" s="340" t="s">
        <v>1591</v>
      </c>
      <c r="K2681" s="340" t="s">
        <v>6115</v>
      </c>
      <c r="L2681" s="348" t="s">
        <v>103</v>
      </c>
      <c r="M2681" s="340"/>
      <c r="N2681" s="340"/>
      <c r="O2681" s="340"/>
    </row>
    <row r="2682" spans="2:15" x14ac:dyDescent="0.25">
      <c r="B2682" s="340">
        <v>35007</v>
      </c>
      <c r="C2682" s="340" t="s">
        <v>760</v>
      </c>
      <c r="D2682" s="340" t="s">
        <v>1597</v>
      </c>
      <c r="E2682" s="349" t="str">
        <f>HYPERLINK(Table20[[#This Row],[Map Link]],Table20[[#This Row],[Map Text]])</f>
        <v>Open Map</v>
      </c>
      <c r="F2682" s="340" t="s">
        <v>354</v>
      </c>
      <c r="G2682" s="340" t="s">
        <v>336</v>
      </c>
      <c r="H2682" s="340">
        <v>50.333109999999998</v>
      </c>
      <c r="I2682" s="340">
        <v>-125.484729</v>
      </c>
      <c r="J2682" s="340" t="s">
        <v>1591</v>
      </c>
      <c r="K2682" s="340" t="s">
        <v>6116</v>
      </c>
      <c r="L2682" s="348" t="s">
        <v>103</v>
      </c>
      <c r="M2682" s="340"/>
      <c r="N2682" s="340"/>
      <c r="O2682" s="340"/>
    </row>
    <row r="2683" spans="2:15" x14ac:dyDescent="0.25">
      <c r="B2683" s="340">
        <v>21907</v>
      </c>
      <c r="C2683" s="340" t="s">
        <v>6117</v>
      </c>
      <c r="D2683" s="340" t="s">
        <v>1597</v>
      </c>
      <c r="E2683" s="349" t="str">
        <f>HYPERLINK(Table20[[#This Row],[Map Link]],Table20[[#This Row],[Map Text]])</f>
        <v>Open Map</v>
      </c>
      <c r="F2683" s="340" t="s">
        <v>354</v>
      </c>
      <c r="G2683" s="340" t="s">
        <v>336</v>
      </c>
      <c r="H2683" s="340">
        <v>50.516443000000002</v>
      </c>
      <c r="I2683" s="340">
        <v>-125.534736</v>
      </c>
      <c r="J2683" s="340" t="s">
        <v>1591</v>
      </c>
      <c r="K2683" s="340" t="s">
        <v>6118</v>
      </c>
      <c r="L2683" s="348" t="s">
        <v>103</v>
      </c>
      <c r="M2683" s="340"/>
      <c r="N2683" s="340"/>
      <c r="O2683" s="340"/>
    </row>
    <row r="2684" spans="2:15" x14ac:dyDescent="0.25">
      <c r="B2684" s="340">
        <v>21917</v>
      </c>
      <c r="C2684" s="340" t="s">
        <v>731</v>
      </c>
      <c r="D2684" s="340" t="s">
        <v>1036</v>
      </c>
      <c r="E2684" s="349" t="str">
        <f>HYPERLINK(Table20[[#This Row],[Map Link]],Table20[[#This Row],[Map Text]])</f>
        <v>Open Map</v>
      </c>
      <c r="F2684" s="340" t="s">
        <v>725</v>
      </c>
      <c r="G2684" s="340" t="s">
        <v>336</v>
      </c>
      <c r="H2684" s="340">
        <v>49.64978</v>
      </c>
      <c r="I2684" s="340">
        <v>-124.95135999999999</v>
      </c>
      <c r="J2684" s="340" t="s">
        <v>1591</v>
      </c>
      <c r="K2684" s="340" t="s">
        <v>6119</v>
      </c>
      <c r="L2684" s="348" t="s">
        <v>103</v>
      </c>
      <c r="M2684" s="340"/>
      <c r="N2684" s="340"/>
      <c r="O2684" s="340"/>
    </row>
    <row r="2685" spans="2:15" x14ac:dyDescent="0.25">
      <c r="B2685" s="340">
        <v>65502</v>
      </c>
      <c r="C2685" s="340" t="s">
        <v>6120</v>
      </c>
      <c r="D2685" s="340" t="s">
        <v>1590</v>
      </c>
      <c r="E2685" s="349" t="str">
        <f>HYPERLINK(Table20[[#This Row],[Map Link]],Table20[[#This Row],[Map Text]])</f>
        <v>Open Map</v>
      </c>
      <c r="F2685" s="340" t="s">
        <v>354</v>
      </c>
      <c r="G2685" s="340" t="s">
        <v>336</v>
      </c>
      <c r="H2685" s="340">
        <v>50.416446999999998</v>
      </c>
      <c r="I2685" s="340">
        <v>-125.168055</v>
      </c>
      <c r="J2685" s="340" t="s">
        <v>1591</v>
      </c>
      <c r="K2685" s="340" t="s">
        <v>6121</v>
      </c>
      <c r="L2685" s="348" t="s">
        <v>181</v>
      </c>
      <c r="M2685" s="340"/>
      <c r="N2685" s="340"/>
      <c r="O2685" s="340"/>
    </row>
    <row r="2686" spans="2:15" x14ac:dyDescent="0.25">
      <c r="B2686" s="340">
        <v>13169</v>
      </c>
      <c r="C2686" s="340" t="s">
        <v>6122</v>
      </c>
      <c r="D2686" s="340" t="s">
        <v>1036</v>
      </c>
      <c r="E2686" s="349" t="str">
        <f>HYPERLINK(Table20[[#This Row],[Map Link]],Table20[[#This Row],[Map Text]])</f>
        <v>Open Map</v>
      </c>
      <c r="F2686" s="340" t="s">
        <v>630</v>
      </c>
      <c r="G2686" s="340" t="s">
        <v>336</v>
      </c>
      <c r="H2686" s="340">
        <v>49.249780000000001</v>
      </c>
      <c r="I2686" s="340">
        <v>-124.784677</v>
      </c>
      <c r="J2686" s="340" t="s">
        <v>1591</v>
      </c>
      <c r="K2686" s="340" t="s">
        <v>6123</v>
      </c>
      <c r="L2686" s="348" t="s">
        <v>103</v>
      </c>
      <c r="M2686" s="340"/>
      <c r="N2686" s="340"/>
      <c r="O2686" s="340"/>
    </row>
    <row r="2687" spans="2:15" x14ac:dyDescent="0.25">
      <c r="B2687" s="340">
        <v>40830</v>
      </c>
      <c r="C2687" s="340" t="s">
        <v>6124</v>
      </c>
      <c r="D2687" s="340" t="s">
        <v>1036</v>
      </c>
      <c r="E2687" s="349" t="str">
        <f>HYPERLINK(Table20[[#This Row],[Map Link]],Table20[[#This Row],[Map Text]])</f>
        <v>Open Map</v>
      </c>
      <c r="F2687" s="340" t="s">
        <v>641</v>
      </c>
      <c r="G2687" s="340" t="s">
        <v>336</v>
      </c>
      <c r="H2687" s="340">
        <v>48.766457000000003</v>
      </c>
      <c r="I2687" s="340">
        <v>-123.801301</v>
      </c>
      <c r="J2687" s="340" t="s">
        <v>1591</v>
      </c>
      <c r="K2687" s="340" t="s">
        <v>6125</v>
      </c>
      <c r="L2687" s="348" t="s">
        <v>103</v>
      </c>
      <c r="M2687" s="340"/>
      <c r="N2687" s="340"/>
      <c r="O2687" s="340"/>
    </row>
    <row r="2688" spans="2:15" x14ac:dyDescent="0.25">
      <c r="B2688" s="340">
        <v>40200</v>
      </c>
      <c r="C2688" s="340" t="s">
        <v>6126</v>
      </c>
      <c r="D2688" s="340" t="s">
        <v>5763</v>
      </c>
      <c r="E2688" s="349" t="str">
        <f>HYPERLINK(Table20[[#This Row],[Map Link]],Table20[[#This Row],[Map Text]])</f>
        <v>Open Map</v>
      </c>
      <c r="F2688" s="340" t="s">
        <v>321</v>
      </c>
      <c r="G2688" s="340" t="s">
        <v>213</v>
      </c>
      <c r="H2688" s="340">
        <v>49.616456999999997</v>
      </c>
      <c r="I2688" s="340">
        <v>-124.033275</v>
      </c>
      <c r="J2688" s="340" t="s">
        <v>1591</v>
      </c>
      <c r="K2688" s="340" t="s">
        <v>6127</v>
      </c>
      <c r="L2688" s="348" t="s">
        <v>181</v>
      </c>
      <c r="M2688" s="340"/>
      <c r="N2688" s="340"/>
      <c r="O2688" s="340"/>
    </row>
    <row r="2689" spans="2:15" x14ac:dyDescent="0.25">
      <c r="B2689" s="340">
        <v>40199</v>
      </c>
      <c r="C2689" s="340" t="s">
        <v>6128</v>
      </c>
      <c r="D2689" s="340" t="s">
        <v>5763</v>
      </c>
      <c r="E2689" s="349" t="str">
        <f>HYPERLINK(Table20[[#This Row],[Map Link]],Table20[[#This Row],[Map Text]])</f>
        <v>Open Map</v>
      </c>
      <c r="F2689" s="340" t="s">
        <v>321</v>
      </c>
      <c r="G2689" s="340" t="s">
        <v>213</v>
      </c>
      <c r="H2689" s="340">
        <v>49.619235000000003</v>
      </c>
      <c r="I2689" s="340">
        <v>-124.02910900000001</v>
      </c>
      <c r="J2689" s="340" t="s">
        <v>1591</v>
      </c>
      <c r="K2689" s="340" t="s">
        <v>6129</v>
      </c>
      <c r="L2689" s="348" t="s">
        <v>181</v>
      </c>
      <c r="M2689" s="340"/>
      <c r="N2689" s="340"/>
      <c r="O2689" s="340"/>
    </row>
    <row r="2690" spans="2:15" x14ac:dyDescent="0.25">
      <c r="B2690" s="340">
        <v>65063</v>
      </c>
      <c r="C2690" s="340" t="s">
        <v>6130</v>
      </c>
      <c r="D2690" s="340" t="s">
        <v>1590</v>
      </c>
      <c r="E2690" s="349" t="str">
        <f>HYPERLINK(Table20[[#This Row],[Map Link]],Table20[[#This Row],[Map Text]])</f>
        <v>Open Map</v>
      </c>
      <c r="F2690" s="340" t="s">
        <v>354</v>
      </c>
      <c r="G2690" s="340" t="s">
        <v>336</v>
      </c>
      <c r="H2690" s="340">
        <v>50.433120000000002</v>
      </c>
      <c r="I2690" s="340">
        <v>-124.65137300000001</v>
      </c>
      <c r="J2690" s="340" t="s">
        <v>1591</v>
      </c>
      <c r="K2690" s="340" t="s">
        <v>6131</v>
      </c>
      <c r="L2690" s="348" t="s">
        <v>181</v>
      </c>
      <c r="M2690" s="340"/>
      <c r="N2690" s="340"/>
      <c r="O2690" s="340"/>
    </row>
    <row r="2691" spans="2:15" x14ac:dyDescent="0.25">
      <c r="B2691" s="340">
        <v>65347</v>
      </c>
      <c r="C2691" s="340" t="s">
        <v>5091</v>
      </c>
      <c r="D2691" s="340" t="s">
        <v>1590</v>
      </c>
      <c r="E2691" s="349" t="str">
        <f>HYPERLINK(Table20[[#This Row],[Map Link]],Table20[[#This Row],[Map Text]])</f>
        <v>Open Map</v>
      </c>
      <c r="F2691" s="340" t="s">
        <v>354</v>
      </c>
      <c r="G2691" s="340" t="s">
        <v>336</v>
      </c>
      <c r="H2691" s="340">
        <v>50.383104000000003</v>
      </c>
      <c r="I2691" s="340">
        <v>-125.951412</v>
      </c>
      <c r="J2691" s="340" t="s">
        <v>1591</v>
      </c>
      <c r="K2691" s="340" t="s">
        <v>6132</v>
      </c>
      <c r="L2691" s="348" t="s">
        <v>181</v>
      </c>
      <c r="M2691" s="340"/>
      <c r="N2691" s="340"/>
      <c r="O2691" s="340"/>
    </row>
    <row r="2692" spans="2:15" x14ac:dyDescent="0.25">
      <c r="B2692" s="340">
        <v>13655</v>
      </c>
      <c r="C2692" s="340" t="s">
        <v>700</v>
      </c>
      <c r="D2692" s="340" t="s">
        <v>1036</v>
      </c>
      <c r="E2692" s="349" t="str">
        <f>HYPERLINK(Table20[[#This Row],[Map Link]],Table20[[#This Row],[Map Text]])</f>
        <v>Open Map</v>
      </c>
      <c r="F2692" s="340" t="s">
        <v>641</v>
      </c>
      <c r="G2692" s="340" t="s">
        <v>336</v>
      </c>
      <c r="H2692" s="340">
        <v>48.949790999999998</v>
      </c>
      <c r="I2692" s="340">
        <v>-123.767972</v>
      </c>
      <c r="J2692" s="340" t="s">
        <v>1591</v>
      </c>
      <c r="K2692" s="340" t="s">
        <v>6133</v>
      </c>
      <c r="L2692" s="348" t="s">
        <v>103</v>
      </c>
      <c r="M2692" s="340"/>
      <c r="N2692" s="340"/>
      <c r="O2692" s="340"/>
    </row>
    <row r="2693" spans="2:15" x14ac:dyDescent="0.25">
      <c r="B2693" s="340">
        <v>13660</v>
      </c>
      <c r="C2693" s="340" t="s">
        <v>347</v>
      </c>
      <c r="D2693" s="340" t="s">
        <v>1036</v>
      </c>
      <c r="E2693" s="349" t="str">
        <f>HYPERLINK(Table20[[#This Row],[Map Link]],Table20[[#This Row],[Map Text]])</f>
        <v>Open Map</v>
      </c>
      <c r="F2693" s="340" t="s">
        <v>335</v>
      </c>
      <c r="G2693" s="340" t="s">
        <v>336</v>
      </c>
      <c r="H2693" s="340">
        <v>49.783121999999999</v>
      </c>
      <c r="I2693" s="340">
        <v>-124.184673</v>
      </c>
      <c r="J2693" s="340" t="s">
        <v>1591</v>
      </c>
      <c r="K2693" s="340" t="s">
        <v>6134</v>
      </c>
      <c r="L2693" s="348" t="s">
        <v>103</v>
      </c>
      <c r="M2693" s="340"/>
      <c r="N2693" s="340"/>
      <c r="O2693" s="340"/>
    </row>
    <row r="2694" spans="2:15" x14ac:dyDescent="0.25">
      <c r="B2694" s="340">
        <v>30351</v>
      </c>
      <c r="C2694" s="340" t="s">
        <v>6135</v>
      </c>
      <c r="D2694" s="340" t="s">
        <v>1036</v>
      </c>
      <c r="E2694" s="349" t="str">
        <f>HYPERLINK(Table20[[#This Row],[Map Link]],Table20[[#This Row],[Map Text]])</f>
        <v>Open Map</v>
      </c>
      <c r="F2694" s="340" t="s">
        <v>725</v>
      </c>
      <c r="G2694" s="340" t="s">
        <v>336</v>
      </c>
      <c r="H2694" s="340">
        <v>49.699778999999999</v>
      </c>
      <c r="I2694" s="340">
        <v>-124.984696</v>
      </c>
      <c r="J2694" s="340" t="s">
        <v>1591</v>
      </c>
      <c r="K2694" s="340" t="s">
        <v>6136</v>
      </c>
      <c r="L2694" s="348" t="s">
        <v>103</v>
      </c>
      <c r="M2694" s="340"/>
      <c r="N2694" s="340"/>
      <c r="O2694" s="340"/>
    </row>
    <row r="2695" spans="2:15" x14ac:dyDescent="0.25">
      <c r="B2695" s="340">
        <v>37502</v>
      </c>
      <c r="C2695" s="340" t="s">
        <v>745</v>
      </c>
      <c r="D2695" s="340" t="s">
        <v>1036</v>
      </c>
      <c r="E2695" s="349" t="str">
        <f>HYPERLINK(Table20[[#This Row],[Map Link]],Table20[[#This Row],[Map Text]])</f>
        <v>Open Map</v>
      </c>
      <c r="F2695" s="340" t="s">
        <v>725</v>
      </c>
      <c r="G2695" s="340" t="s">
        <v>336</v>
      </c>
      <c r="H2695" s="340">
        <v>49.866444999999999</v>
      </c>
      <c r="I2695" s="340">
        <v>-125.118038</v>
      </c>
      <c r="J2695" s="340" t="s">
        <v>1591</v>
      </c>
      <c r="K2695" s="340" t="s">
        <v>6137</v>
      </c>
      <c r="L2695" s="348" t="s">
        <v>103</v>
      </c>
      <c r="M2695" s="340"/>
      <c r="N2695" s="340"/>
      <c r="O2695" s="340"/>
    </row>
    <row r="2696" spans="2:15" x14ac:dyDescent="0.25">
      <c r="B2696" s="340">
        <v>17151</v>
      </c>
      <c r="C2696" s="340" t="s">
        <v>696</v>
      </c>
      <c r="D2696" s="340" t="s">
        <v>1597</v>
      </c>
      <c r="E2696" s="349" t="str">
        <f>HYPERLINK(Table20[[#This Row],[Map Link]],Table20[[#This Row],[Map Text]])</f>
        <v>Open Map</v>
      </c>
      <c r="F2696" s="340" t="s">
        <v>643</v>
      </c>
      <c r="G2696" s="340" t="s">
        <v>336</v>
      </c>
      <c r="H2696" s="340">
        <v>48.797370000000001</v>
      </c>
      <c r="I2696" s="340">
        <v>-123.199343</v>
      </c>
      <c r="J2696" s="340" t="s">
        <v>1591</v>
      </c>
      <c r="K2696" s="340" t="s">
        <v>6138</v>
      </c>
      <c r="L2696" s="348" t="s">
        <v>103</v>
      </c>
      <c r="M2696" s="340"/>
      <c r="N2696" s="340"/>
      <c r="O2696" s="340"/>
    </row>
    <row r="2697" spans="2:15" x14ac:dyDescent="0.25">
      <c r="B2697" s="340">
        <v>65320</v>
      </c>
      <c r="C2697" s="340" t="s">
        <v>6139</v>
      </c>
      <c r="D2697" s="340" t="s">
        <v>1590</v>
      </c>
      <c r="E2697" s="349" t="str">
        <f>HYPERLINK(Table20[[#This Row],[Map Link]],Table20[[#This Row],[Map Text]])</f>
        <v>Open Map</v>
      </c>
      <c r="F2697" s="340" t="s">
        <v>643</v>
      </c>
      <c r="G2697" s="340" t="s">
        <v>336</v>
      </c>
      <c r="H2697" s="340">
        <v>48.783132000000002</v>
      </c>
      <c r="I2697" s="340">
        <v>-123.084613</v>
      </c>
      <c r="J2697" s="340" t="s">
        <v>1591</v>
      </c>
      <c r="K2697" s="340" t="s">
        <v>6140</v>
      </c>
      <c r="L2697" s="348" t="s">
        <v>181</v>
      </c>
      <c r="M2697" s="340"/>
      <c r="N2697" s="340"/>
      <c r="O2697" s="340"/>
    </row>
    <row r="2698" spans="2:15" x14ac:dyDescent="0.25">
      <c r="B2698" s="340">
        <v>40198</v>
      </c>
      <c r="C2698" s="340" t="s">
        <v>6141</v>
      </c>
      <c r="D2698" s="340" t="s">
        <v>5763</v>
      </c>
      <c r="E2698" s="349" t="str">
        <f>HYPERLINK(Table20[[#This Row],[Map Link]],Table20[[#This Row],[Map Text]])</f>
        <v>Open Map</v>
      </c>
      <c r="F2698" s="340" t="s">
        <v>321</v>
      </c>
      <c r="G2698" s="340" t="s">
        <v>213</v>
      </c>
      <c r="H2698" s="340">
        <v>49.652568000000002</v>
      </c>
      <c r="I2698" s="340">
        <v>-124.068</v>
      </c>
      <c r="J2698" s="340" t="s">
        <v>1591</v>
      </c>
      <c r="K2698" s="340" t="s">
        <v>6142</v>
      </c>
      <c r="L2698" s="348" t="s">
        <v>181</v>
      </c>
      <c r="M2698" s="340"/>
      <c r="N2698" s="340"/>
      <c r="O2698" s="340"/>
    </row>
    <row r="2699" spans="2:15" x14ac:dyDescent="0.25">
      <c r="B2699" s="340">
        <v>40835</v>
      </c>
      <c r="C2699" s="340" t="s">
        <v>6143</v>
      </c>
      <c r="D2699" s="340" t="s">
        <v>5763</v>
      </c>
      <c r="E2699" s="349" t="str">
        <f>HYPERLINK(Table20[[#This Row],[Map Link]],Table20[[#This Row],[Map Text]])</f>
        <v>Open Map</v>
      </c>
      <c r="F2699" s="340" t="s">
        <v>321</v>
      </c>
      <c r="G2699" s="340" t="s">
        <v>213</v>
      </c>
      <c r="H2699" s="340">
        <v>49.630346000000003</v>
      </c>
      <c r="I2699" s="340">
        <v>-124.020775</v>
      </c>
      <c r="J2699" s="340" t="s">
        <v>1591</v>
      </c>
      <c r="K2699" s="340" t="s">
        <v>6144</v>
      </c>
      <c r="L2699" s="348" t="s">
        <v>181</v>
      </c>
      <c r="M2699" s="340"/>
      <c r="N2699" s="340"/>
      <c r="O2699" s="340"/>
    </row>
    <row r="2700" spans="2:15" x14ac:dyDescent="0.25">
      <c r="B2700" s="340">
        <v>65238</v>
      </c>
      <c r="C2700" s="340" t="s">
        <v>6145</v>
      </c>
      <c r="D2700" s="340" t="s">
        <v>1590</v>
      </c>
      <c r="E2700" s="349" t="str">
        <f>HYPERLINK(Table20[[#This Row],[Map Link]],Table20[[#This Row],[Map Text]])</f>
        <v>Open Map</v>
      </c>
      <c r="F2700" s="340" t="s">
        <v>641</v>
      </c>
      <c r="G2700" s="340" t="s">
        <v>336</v>
      </c>
      <c r="H2700" s="340">
        <v>48.899791999999998</v>
      </c>
      <c r="I2700" s="340">
        <v>-123.684634</v>
      </c>
      <c r="J2700" s="340" t="s">
        <v>1591</v>
      </c>
      <c r="K2700" s="340" t="s">
        <v>6146</v>
      </c>
      <c r="L2700" s="348" t="s">
        <v>181</v>
      </c>
      <c r="M2700" s="340"/>
      <c r="N2700" s="340"/>
      <c r="O2700" s="340"/>
    </row>
    <row r="2701" spans="2:15" x14ac:dyDescent="0.25">
      <c r="B2701" s="340">
        <v>35009</v>
      </c>
      <c r="C2701" s="340" t="s">
        <v>752</v>
      </c>
      <c r="D2701" s="340" t="s">
        <v>1880</v>
      </c>
      <c r="E2701" s="349" t="str">
        <f>HYPERLINK(Table20[[#This Row],[Map Link]],Table20[[#This Row],[Map Text]])</f>
        <v>Open Map</v>
      </c>
      <c r="F2701" s="340" t="s">
        <v>354</v>
      </c>
      <c r="G2701" s="340" t="s">
        <v>336</v>
      </c>
      <c r="H2701" s="340">
        <v>50.378889000000001</v>
      </c>
      <c r="I2701" s="340">
        <v>-125.959444</v>
      </c>
      <c r="J2701" s="340" t="s">
        <v>1591</v>
      </c>
      <c r="K2701" s="340" t="s">
        <v>6147</v>
      </c>
      <c r="L2701" s="348" t="s">
        <v>103</v>
      </c>
      <c r="M2701" s="340"/>
      <c r="N2701" s="340"/>
      <c r="O2701" s="340"/>
    </row>
    <row r="2702" spans="2:15" x14ac:dyDescent="0.25">
      <c r="B2702" s="340">
        <v>64613</v>
      </c>
      <c r="C2702" s="340" t="s">
        <v>6148</v>
      </c>
      <c r="D2702" s="340" t="s">
        <v>1590</v>
      </c>
      <c r="E2702" s="349" t="str">
        <f>HYPERLINK(Table20[[#This Row],[Map Link]],Table20[[#This Row],[Map Text]])</f>
        <v>Open Map</v>
      </c>
      <c r="F2702" s="340" t="s">
        <v>321</v>
      </c>
      <c r="G2702" s="340" t="s">
        <v>213</v>
      </c>
      <c r="H2702" s="340">
        <v>49.399796000000002</v>
      </c>
      <c r="I2702" s="340">
        <v>-123.484641</v>
      </c>
      <c r="J2702" s="340" t="s">
        <v>1591</v>
      </c>
      <c r="K2702" s="340" t="s">
        <v>6149</v>
      </c>
      <c r="L2702" s="348" t="s">
        <v>181</v>
      </c>
      <c r="M2702" s="340"/>
      <c r="N2702" s="340"/>
      <c r="O2702" s="340"/>
    </row>
    <row r="2703" spans="2:15" x14ac:dyDescent="0.25">
      <c r="B2703" s="340">
        <v>18081</v>
      </c>
      <c r="C2703" s="340" t="s">
        <v>766</v>
      </c>
      <c r="D2703" s="340" t="s">
        <v>1597</v>
      </c>
      <c r="E2703" s="349" t="str">
        <f>HYPERLINK(Table20[[#This Row],[Map Link]],Table20[[#This Row],[Map Text]])</f>
        <v>Open Map</v>
      </c>
      <c r="F2703" s="340" t="s">
        <v>354</v>
      </c>
      <c r="G2703" s="340" t="s">
        <v>336</v>
      </c>
      <c r="H2703" s="340">
        <v>50.083114999999999</v>
      </c>
      <c r="I2703" s="340">
        <v>-124.901371</v>
      </c>
      <c r="J2703" s="340" t="s">
        <v>1591</v>
      </c>
      <c r="K2703" s="340" t="s">
        <v>6150</v>
      </c>
      <c r="L2703" s="348" t="s">
        <v>103</v>
      </c>
      <c r="M2703" s="340"/>
      <c r="N2703" s="340"/>
      <c r="O2703" s="340"/>
    </row>
    <row r="2704" spans="2:15" x14ac:dyDescent="0.25">
      <c r="B2704" s="340">
        <v>18100</v>
      </c>
      <c r="C2704" s="340" t="s">
        <v>6151</v>
      </c>
      <c r="D2704" s="340" t="s">
        <v>1597</v>
      </c>
      <c r="E2704" s="349" t="str">
        <f>HYPERLINK(Table20[[#This Row],[Map Link]],Table20[[#This Row],[Map Text]])</f>
        <v>Open Map</v>
      </c>
      <c r="F2704" s="340" t="s">
        <v>321</v>
      </c>
      <c r="G2704" s="340" t="s">
        <v>213</v>
      </c>
      <c r="H2704" s="340">
        <v>49.516463000000002</v>
      </c>
      <c r="I2704" s="340">
        <v>-123.484644</v>
      </c>
      <c r="J2704" s="340" t="s">
        <v>1591</v>
      </c>
      <c r="K2704" s="340" t="s">
        <v>6152</v>
      </c>
      <c r="L2704" s="348" t="s">
        <v>103</v>
      </c>
      <c r="M2704" s="340"/>
      <c r="N2704" s="340"/>
      <c r="O2704" s="340"/>
    </row>
    <row r="2705" spans="2:15" x14ac:dyDescent="0.25">
      <c r="B2705" s="340">
        <v>18110</v>
      </c>
      <c r="C2705" s="340" t="s">
        <v>327</v>
      </c>
      <c r="D2705" s="340" t="s">
        <v>1728</v>
      </c>
      <c r="E2705" s="349" t="str">
        <f>HYPERLINK(Table20[[#This Row],[Map Link]],Table20[[#This Row],[Map Text]])</f>
        <v>Open Map</v>
      </c>
      <c r="F2705" s="340" t="s">
        <v>321</v>
      </c>
      <c r="G2705" s="340" t="s">
        <v>213</v>
      </c>
      <c r="H2705" s="340">
        <v>49.471666999999997</v>
      </c>
      <c r="I2705" s="340">
        <v>-123.763333</v>
      </c>
      <c r="J2705" s="340" t="s">
        <v>1591</v>
      </c>
      <c r="K2705" s="340" t="s">
        <v>6153</v>
      </c>
      <c r="L2705" s="348" t="s">
        <v>103</v>
      </c>
      <c r="M2705" s="340"/>
      <c r="N2705" s="340"/>
      <c r="O2705" s="340"/>
    </row>
    <row r="2706" spans="2:15" x14ac:dyDescent="0.25">
      <c r="B2706" s="340">
        <v>40840</v>
      </c>
      <c r="C2706" s="340" t="s">
        <v>6154</v>
      </c>
      <c r="D2706" s="340" t="s">
        <v>6155</v>
      </c>
      <c r="E2706" s="349" t="str">
        <f>HYPERLINK(Table20[[#This Row],[Map Link]],Table20[[#This Row],[Map Text]])</f>
        <v>Open Map</v>
      </c>
      <c r="F2706" s="340" t="s">
        <v>321</v>
      </c>
      <c r="G2706" s="340" t="s">
        <v>213</v>
      </c>
      <c r="H2706" s="340">
        <v>49.478960000000001</v>
      </c>
      <c r="I2706" s="340">
        <v>-123.742985</v>
      </c>
      <c r="J2706" s="340" t="s">
        <v>1591</v>
      </c>
      <c r="K2706" s="340" t="s">
        <v>6156</v>
      </c>
      <c r="L2706" s="348" t="s">
        <v>181</v>
      </c>
      <c r="M2706" s="340"/>
      <c r="N2706" s="340"/>
      <c r="O2706" s="340"/>
    </row>
    <row r="2707" spans="2:15" x14ac:dyDescent="0.25">
      <c r="B2707" s="340">
        <v>40212</v>
      </c>
      <c r="C2707" s="340" t="s">
        <v>6157</v>
      </c>
      <c r="D2707" s="340" t="s">
        <v>5763</v>
      </c>
      <c r="E2707" s="349" t="str">
        <f>HYPERLINK(Table20[[#This Row],[Map Link]],Table20[[#This Row],[Map Text]])</f>
        <v>Open Map</v>
      </c>
      <c r="F2707" s="340" t="s">
        <v>321</v>
      </c>
      <c r="G2707" s="340" t="s">
        <v>213</v>
      </c>
      <c r="H2707" s="340">
        <v>49.478960000000001</v>
      </c>
      <c r="I2707" s="340">
        <v>-123.742985</v>
      </c>
      <c r="J2707" s="340" t="s">
        <v>1591</v>
      </c>
      <c r="K2707" s="340" t="s">
        <v>6158</v>
      </c>
      <c r="L2707" s="348" t="s">
        <v>181</v>
      </c>
      <c r="M2707" s="340"/>
      <c r="N2707" s="340"/>
      <c r="O2707" s="340"/>
    </row>
    <row r="2708" spans="2:15" x14ac:dyDescent="0.25">
      <c r="B2708" s="340">
        <v>18132</v>
      </c>
      <c r="C2708" s="340" t="s">
        <v>332</v>
      </c>
      <c r="D2708" s="340" t="s">
        <v>1036</v>
      </c>
      <c r="E2708" s="349" t="str">
        <f>HYPERLINK(Table20[[#This Row],[Map Link]],Table20[[#This Row],[Map Text]])</f>
        <v>Open Map</v>
      </c>
      <c r="F2708" s="340" t="s">
        <v>321</v>
      </c>
      <c r="G2708" s="340" t="s">
        <v>213</v>
      </c>
      <c r="H2708" s="340">
        <v>49.533124000000001</v>
      </c>
      <c r="I2708" s="340">
        <v>-123.95132599999999</v>
      </c>
      <c r="J2708" s="340" t="s">
        <v>1591</v>
      </c>
      <c r="K2708" s="340" t="s">
        <v>6159</v>
      </c>
      <c r="L2708" s="348" t="s">
        <v>103</v>
      </c>
      <c r="M2708" s="340"/>
      <c r="N2708" s="340"/>
      <c r="O2708" s="340"/>
    </row>
    <row r="2709" spans="2:15" x14ac:dyDescent="0.25">
      <c r="B2709" s="340">
        <v>40195</v>
      </c>
      <c r="C2709" s="340" t="s">
        <v>6160</v>
      </c>
      <c r="D2709" s="340" t="s">
        <v>5763</v>
      </c>
      <c r="E2709" s="349" t="str">
        <f>HYPERLINK(Table20[[#This Row],[Map Link]],Table20[[#This Row],[Map Text]])</f>
        <v>Open Map</v>
      </c>
      <c r="F2709" s="340" t="s">
        <v>321</v>
      </c>
      <c r="G2709" s="340" t="s">
        <v>213</v>
      </c>
      <c r="H2709" s="340">
        <v>49.630346000000003</v>
      </c>
      <c r="I2709" s="340">
        <v>-124.05272100000001</v>
      </c>
      <c r="J2709" s="340" t="s">
        <v>1591</v>
      </c>
      <c r="K2709" s="340" t="s">
        <v>6161</v>
      </c>
      <c r="L2709" s="348" t="s">
        <v>181</v>
      </c>
      <c r="M2709" s="340"/>
      <c r="N2709" s="340"/>
      <c r="O2709" s="340"/>
    </row>
    <row r="2710" spans="2:15" x14ac:dyDescent="0.25">
      <c r="B2710" s="340">
        <v>40841</v>
      </c>
      <c r="C2710" s="340" t="s">
        <v>6162</v>
      </c>
      <c r="D2710" s="340" t="s">
        <v>5763</v>
      </c>
      <c r="E2710" s="349" t="str">
        <f>HYPERLINK(Table20[[#This Row],[Map Link]],Table20[[#This Row],[Map Text]])</f>
        <v>Open Map</v>
      </c>
      <c r="F2710" s="340" t="s">
        <v>321</v>
      </c>
      <c r="G2710" s="340" t="s">
        <v>213</v>
      </c>
      <c r="H2710" s="340">
        <v>49.630346000000003</v>
      </c>
      <c r="I2710" s="340">
        <v>-124.051332</v>
      </c>
      <c r="J2710" s="340" t="s">
        <v>1591</v>
      </c>
      <c r="K2710" s="340" t="s">
        <v>6163</v>
      </c>
      <c r="L2710" s="348" t="s">
        <v>181</v>
      </c>
      <c r="M2710" s="340"/>
      <c r="N2710" s="340"/>
      <c r="O2710" s="340"/>
    </row>
    <row r="2711" spans="2:15" x14ac:dyDescent="0.25">
      <c r="B2711" s="340">
        <v>30619</v>
      </c>
      <c r="C2711" s="340" t="s">
        <v>329</v>
      </c>
      <c r="D2711" s="340" t="s">
        <v>1036</v>
      </c>
      <c r="E2711" s="349" t="str">
        <f>HYPERLINK(Table20[[#This Row],[Map Link]],Table20[[#This Row],[Map Text]])</f>
        <v>Open Map</v>
      </c>
      <c r="F2711" s="340" t="s">
        <v>321</v>
      </c>
      <c r="G2711" s="340" t="s">
        <v>213</v>
      </c>
      <c r="H2711" s="340">
        <v>49.466459999999998</v>
      </c>
      <c r="I2711" s="340">
        <v>-123.734651</v>
      </c>
      <c r="J2711" s="340" t="s">
        <v>1591</v>
      </c>
      <c r="K2711" s="340" t="s">
        <v>6164</v>
      </c>
      <c r="L2711" s="348" t="s">
        <v>103</v>
      </c>
      <c r="M2711" s="340"/>
      <c r="N2711" s="340"/>
      <c r="O2711" s="340"/>
    </row>
    <row r="2712" spans="2:15" x14ac:dyDescent="0.25">
      <c r="B2712" s="340">
        <v>40185</v>
      </c>
      <c r="C2712" s="340" t="s">
        <v>6165</v>
      </c>
      <c r="D2712" s="340" t="s">
        <v>5763</v>
      </c>
      <c r="E2712" s="349" t="str">
        <f>HYPERLINK(Table20[[#This Row],[Map Link]],Table20[[#This Row],[Map Text]])</f>
        <v>Open Map</v>
      </c>
      <c r="F2712" s="340" t="s">
        <v>321</v>
      </c>
      <c r="G2712" s="340" t="s">
        <v>213</v>
      </c>
      <c r="H2712" s="340">
        <v>49.515070999999999</v>
      </c>
      <c r="I2712" s="340">
        <v>-123.758264</v>
      </c>
      <c r="J2712" s="340" t="s">
        <v>1591</v>
      </c>
      <c r="K2712" s="340" t="s">
        <v>6166</v>
      </c>
      <c r="L2712" s="348" t="s">
        <v>181</v>
      </c>
      <c r="M2712" s="340"/>
      <c r="N2712" s="340"/>
      <c r="O2712" s="340"/>
    </row>
    <row r="2713" spans="2:15" x14ac:dyDescent="0.25">
      <c r="B2713" s="340">
        <v>40846</v>
      </c>
      <c r="C2713" s="340" t="s">
        <v>682</v>
      </c>
      <c r="D2713" s="340" t="s">
        <v>1036</v>
      </c>
      <c r="E2713" s="349" t="str">
        <f>HYPERLINK(Table20[[#This Row],[Map Link]],Table20[[#This Row],[Map Text]])</f>
        <v>Open Map</v>
      </c>
      <c r="F2713" s="340" t="s">
        <v>641</v>
      </c>
      <c r="G2713" s="340" t="s">
        <v>336</v>
      </c>
      <c r="H2713" s="340">
        <v>48.65757</v>
      </c>
      <c r="I2713" s="340">
        <v>-123.62768199999999</v>
      </c>
      <c r="J2713" s="340" t="s">
        <v>1591</v>
      </c>
      <c r="K2713" s="340" t="s">
        <v>6167</v>
      </c>
      <c r="L2713" s="348" t="s">
        <v>103</v>
      </c>
      <c r="M2713" s="340"/>
      <c r="N2713" s="340"/>
      <c r="O2713" s="340"/>
    </row>
    <row r="2714" spans="2:15" x14ac:dyDescent="0.25">
      <c r="B2714" s="340">
        <v>16250</v>
      </c>
      <c r="C2714" s="340" t="s">
        <v>746</v>
      </c>
      <c r="D2714" s="340" t="s">
        <v>1036</v>
      </c>
      <c r="E2714" s="349" t="str">
        <f>HYPERLINK(Table20[[#This Row],[Map Link]],Table20[[#This Row],[Map Text]])</f>
        <v>Open Map</v>
      </c>
      <c r="F2714" s="340" t="s">
        <v>354</v>
      </c>
      <c r="G2714" s="340" t="s">
        <v>336</v>
      </c>
      <c r="H2714" s="340">
        <v>49.933109999999999</v>
      </c>
      <c r="I2714" s="340">
        <v>-125.18704</v>
      </c>
      <c r="J2714" s="340" t="s">
        <v>1591</v>
      </c>
      <c r="K2714" s="340" t="s">
        <v>6168</v>
      </c>
      <c r="L2714" s="348" t="s">
        <v>103</v>
      </c>
      <c r="M2714" s="340"/>
      <c r="N2714" s="340"/>
      <c r="O2714" s="340"/>
    </row>
    <row r="2715" spans="2:15" x14ac:dyDescent="0.25">
      <c r="B2715" s="340">
        <v>65204</v>
      </c>
      <c r="C2715" s="340" t="s">
        <v>6169</v>
      </c>
      <c r="D2715" s="340" t="s">
        <v>1590</v>
      </c>
      <c r="E2715" s="349" t="str">
        <f>HYPERLINK(Table20[[#This Row],[Map Link]],Table20[[#This Row],[Map Text]])</f>
        <v>Open Map</v>
      </c>
      <c r="F2715" s="340" t="s">
        <v>641</v>
      </c>
      <c r="G2715" s="340" t="s">
        <v>336</v>
      </c>
      <c r="H2715" s="340">
        <v>49.043610999999999</v>
      </c>
      <c r="I2715" s="340">
        <v>-123.639167</v>
      </c>
      <c r="J2715" s="340" t="s">
        <v>1591</v>
      </c>
      <c r="K2715" s="340" t="s">
        <v>6170</v>
      </c>
      <c r="L2715" s="348" t="s">
        <v>181</v>
      </c>
      <c r="M2715" s="340"/>
      <c r="N2715" s="340"/>
      <c r="O2715" s="340"/>
    </row>
    <row r="2716" spans="2:15" x14ac:dyDescent="0.25">
      <c r="B2716" s="340">
        <v>65064</v>
      </c>
      <c r="C2716" s="340" t="s">
        <v>6171</v>
      </c>
      <c r="D2716" s="340" t="s">
        <v>1590</v>
      </c>
      <c r="E2716" s="349" t="str">
        <f>HYPERLINK(Table20[[#This Row],[Map Link]],Table20[[#This Row],[Map Text]])</f>
        <v>Open Map</v>
      </c>
      <c r="F2716" s="340" t="s">
        <v>354</v>
      </c>
      <c r="G2716" s="340" t="s">
        <v>336</v>
      </c>
      <c r="H2716" s="340">
        <v>50.283118000000002</v>
      </c>
      <c r="I2716" s="340">
        <v>-124.784706</v>
      </c>
      <c r="J2716" s="340" t="s">
        <v>1591</v>
      </c>
      <c r="K2716" s="340" t="s">
        <v>6172</v>
      </c>
      <c r="L2716" s="348" t="s">
        <v>181</v>
      </c>
      <c r="M2716" s="340"/>
      <c r="N2716" s="340"/>
      <c r="O2716" s="340"/>
    </row>
    <row r="2717" spans="2:15" x14ac:dyDescent="0.25">
      <c r="B2717" s="340">
        <v>40184</v>
      </c>
      <c r="C2717" s="340" t="s">
        <v>6173</v>
      </c>
      <c r="D2717" s="340" t="s">
        <v>5763</v>
      </c>
      <c r="E2717" s="349" t="str">
        <f>HYPERLINK(Table20[[#This Row],[Map Link]],Table20[[#This Row],[Map Text]])</f>
        <v>Open Map</v>
      </c>
      <c r="F2717" s="340" t="s">
        <v>321</v>
      </c>
      <c r="G2717" s="340" t="s">
        <v>213</v>
      </c>
      <c r="H2717" s="340">
        <v>49.728959000000003</v>
      </c>
      <c r="I2717" s="340">
        <v>-123.895774</v>
      </c>
      <c r="J2717" s="340" t="s">
        <v>1591</v>
      </c>
      <c r="K2717" s="340" t="s">
        <v>6174</v>
      </c>
      <c r="L2717" s="348" t="s">
        <v>181</v>
      </c>
      <c r="M2717" s="340"/>
      <c r="N2717" s="340"/>
      <c r="O2717" s="340"/>
    </row>
    <row r="2718" spans="2:15" x14ac:dyDescent="0.25">
      <c r="B2718" s="340">
        <v>65222</v>
      </c>
      <c r="C2718" s="340" t="s">
        <v>6175</v>
      </c>
      <c r="D2718" s="340" t="s">
        <v>1590</v>
      </c>
      <c r="E2718" s="349" t="str">
        <f>HYPERLINK(Table20[[#This Row],[Map Link]],Table20[[#This Row],[Map Text]])</f>
        <v>Open Map</v>
      </c>
      <c r="F2718" s="340" t="s">
        <v>641</v>
      </c>
      <c r="G2718" s="340" t="s">
        <v>336</v>
      </c>
      <c r="H2718" s="340">
        <v>48.783121999999999</v>
      </c>
      <c r="I2718" s="340">
        <v>-123.951306</v>
      </c>
      <c r="J2718" s="340" t="s">
        <v>1591</v>
      </c>
      <c r="K2718" s="340" t="s">
        <v>6176</v>
      </c>
      <c r="L2718" s="348" t="s">
        <v>181</v>
      </c>
      <c r="M2718" s="340"/>
      <c r="N2718" s="340"/>
      <c r="O2718" s="340"/>
    </row>
    <row r="2719" spans="2:15" x14ac:dyDescent="0.25">
      <c r="B2719" s="340">
        <v>65225</v>
      </c>
      <c r="C2719" s="340" t="s">
        <v>6177</v>
      </c>
      <c r="D2719" s="340" t="s">
        <v>1590</v>
      </c>
      <c r="E2719" s="349" t="str">
        <f>HYPERLINK(Table20[[#This Row],[Map Link]],Table20[[#This Row],[Map Text]])</f>
        <v>Open Map</v>
      </c>
      <c r="F2719" s="340" t="s">
        <v>641</v>
      </c>
      <c r="G2719" s="340" t="s">
        <v>336</v>
      </c>
      <c r="H2719" s="340">
        <v>48.783121999999999</v>
      </c>
      <c r="I2719" s="340">
        <v>-123.951306</v>
      </c>
      <c r="J2719" s="340" t="s">
        <v>1591</v>
      </c>
      <c r="K2719" s="340" t="s">
        <v>6178</v>
      </c>
      <c r="L2719" s="348" t="s">
        <v>181</v>
      </c>
      <c r="M2719" s="340"/>
      <c r="N2719" s="340"/>
      <c r="O2719" s="340"/>
    </row>
    <row r="2720" spans="2:15" x14ac:dyDescent="0.25">
      <c r="B2720" s="340">
        <v>40206</v>
      </c>
      <c r="C2720" s="340" t="s">
        <v>6179</v>
      </c>
      <c r="D2720" s="340" t="s">
        <v>5763</v>
      </c>
      <c r="E2720" s="349" t="str">
        <f>HYPERLINK(Table20[[#This Row],[Map Link]],Table20[[#This Row],[Map Text]])</f>
        <v>Open Map</v>
      </c>
      <c r="F2720" s="340" t="s">
        <v>321</v>
      </c>
      <c r="G2720" s="340" t="s">
        <v>213</v>
      </c>
      <c r="H2720" s="340">
        <v>49.923403999999998</v>
      </c>
      <c r="I2720" s="340">
        <v>-123.870779</v>
      </c>
      <c r="J2720" s="340" t="s">
        <v>1591</v>
      </c>
      <c r="K2720" s="340" t="s">
        <v>6180</v>
      </c>
      <c r="L2720" s="348" t="s">
        <v>181</v>
      </c>
      <c r="M2720" s="340"/>
      <c r="N2720" s="340"/>
      <c r="O2720" s="340"/>
    </row>
    <row r="2721" spans="2:15" x14ac:dyDescent="0.25">
      <c r="B2721" s="340">
        <v>40868</v>
      </c>
      <c r="C2721" s="340" t="s">
        <v>6181</v>
      </c>
      <c r="D2721" s="340" t="s">
        <v>5763</v>
      </c>
      <c r="E2721" s="349" t="str">
        <f>HYPERLINK(Table20[[#This Row],[Map Link]],Table20[[#This Row],[Map Text]])</f>
        <v>Open Map</v>
      </c>
      <c r="F2721" s="340" t="s">
        <v>321</v>
      </c>
      <c r="G2721" s="340" t="s">
        <v>213</v>
      </c>
      <c r="H2721" s="340">
        <v>49.830347000000003</v>
      </c>
      <c r="I2721" s="340">
        <v>-124.01244699999999</v>
      </c>
      <c r="J2721" s="340" t="s">
        <v>1591</v>
      </c>
      <c r="K2721" s="340" t="s">
        <v>6182</v>
      </c>
      <c r="L2721" s="348" t="s">
        <v>181</v>
      </c>
      <c r="M2721" s="340"/>
      <c r="N2721" s="340"/>
      <c r="O2721" s="340"/>
    </row>
    <row r="2722" spans="2:15" x14ac:dyDescent="0.25">
      <c r="B2722" s="340">
        <v>40183</v>
      </c>
      <c r="C2722" s="340" t="s">
        <v>6183</v>
      </c>
      <c r="D2722" s="340" t="s">
        <v>5763</v>
      </c>
      <c r="E2722" s="349" t="str">
        <f>HYPERLINK(Table20[[#This Row],[Map Link]],Table20[[#This Row],[Map Text]])</f>
        <v>Open Map</v>
      </c>
      <c r="F2722" s="340" t="s">
        <v>321</v>
      </c>
      <c r="G2722" s="340" t="s">
        <v>213</v>
      </c>
      <c r="H2722" s="340">
        <v>49.642845999999999</v>
      </c>
      <c r="I2722" s="340">
        <v>-123.984663</v>
      </c>
      <c r="J2722" s="340" t="s">
        <v>1591</v>
      </c>
      <c r="K2722" s="340" t="s">
        <v>6184</v>
      </c>
      <c r="L2722" s="348" t="s">
        <v>181</v>
      </c>
      <c r="M2722" s="340"/>
      <c r="N2722" s="340"/>
      <c r="O2722" s="340"/>
    </row>
    <row r="2723" spans="2:15" x14ac:dyDescent="0.25">
      <c r="B2723" s="340">
        <v>19750</v>
      </c>
      <c r="C2723" s="340" t="s">
        <v>6185</v>
      </c>
      <c r="D2723" s="340" t="s">
        <v>1036</v>
      </c>
      <c r="E2723" s="349" t="str">
        <f>HYPERLINK(Table20[[#This Row],[Map Link]],Table20[[#This Row],[Map Text]])</f>
        <v>Open Map</v>
      </c>
      <c r="F2723" s="340" t="s">
        <v>641</v>
      </c>
      <c r="G2723" s="340" t="s">
        <v>336</v>
      </c>
      <c r="H2723" s="340">
        <v>48.816457999999997</v>
      </c>
      <c r="I2723" s="340">
        <v>-123.734634</v>
      </c>
      <c r="J2723" s="340" t="s">
        <v>1591</v>
      </c>
      <c r="K2723" s="340" t="s">
        <v>6186</v>
      </c>
      <c r="L2723" s="348" t="s">
        <v>103</v>
      </c>
      <c r="M2723" s="340"/>
      <c r="N2723" s="340"/>
      <c r="O2723" s="340"/>
    </row>
    <row r="2724" spans="2:15" x14ac:dyDescent="0.25">
      <c r="B2724" s="340">
        <v>20726</v>
      </c>
      <c r="C2724" s="340" t="s">
        <v>702</v>
      </c>
      <c r="D2724" s="340" t="s">
        <v>1036</v>
      </c>
      <c r="E2724" s="349" t="str">
        <f>HYPERLINK(Table20[[#This Row],[Map Link]],Table20[[#This Row],[Map Text]])</f>
        <v>Open Map</v>
      </c>
      <c r="F2724" s="340" t="s">
        <v>701</v>
      </c>
      <c r="G2724" s="340" t="s">
        <v>336</v>
      </c>
      <c r="H2724" s="340">
        <v>49.099789999999999</v>
      </c>
      <c r="I2724" s="340">
        <v>-123.884646</v>
      </c>
      <c r="J2724" s="340" t="s">
        <v>1591</v>
      </c>
      <c r="K2724" s="340" t="s">
        <v>6187</v>
      </c>
      <c r="L2724" s="348" t="s">
        <v>103</v>
      </c>
      <c r="M2724" s="340"/>
      <c r="N2724" s="340"/>
      <c r="O2724" s="340"/>
    </row>
    <row r="2725" spans="2:15" x14ac:dyDescent="0.25">
      <c r="B2725" s="340">
        <v>19663</v>
      </c>
      <c r="C2725" s="340" t="s">
        <v>739</v>
      </c>
      <c r="D2725" s="340" t="s">
        <v>1036</v>
      </c>
      <c r="E2725" s="349" t="str">
        <f>HYPERLINK(Table20[[#This Row],[Map Link]],Table20[[#This Row],[Map Text]])</f>
        <v>Open Map</v>
      </c>
      <c r="F2725" s="340" t="s">
        <v>630</v>
      </c>
      <c r="G2725" s="340" t="s">
        <v>336</v>
      </c>
      <c r="H2725" s="340">
        <v>49.283112000000003</v>
      </c>
      <c r="I2725" s="340">
        <v>-124.91801599999999</v>
      </c>
      <c r="J2725" s="340" t="s">
        <v>1591</v>
      </c>
      <c r="K2725" s="340" t="s">
        <v>6188</v>
      </c>
      <c r="L2725" s="348" t="s">
        <v>103</v>
      </c>
      <c r="M2725" s="340"/>
      <c r="N2725" s="340"/>
      <c r="O2725" s="340"/>
    </row>
    <row r="2726" spans="2:15" x14ac:dyDescent="0.25">
      <c r="B2726" s="340">
        <v>65236</v>
      </c>
      <c r="C2726" s="340" t="s">
        <v>6189</v>
      </c>
      <c r="D2726" s="340" t="s">
        <v>1590</v>
      </c>
      <c r="E2726" s="349" t="str">
        <f>HYPERLINK(Table20[[#This Row],[Map Link]],Table20[[#This Row],[Map Text]])</f>
        <v>Open Map</v>
      </c>
      <c r="F2726" s="340" t="s">
        <v>641</v>
      </c>
      <c r="G2726" s="340" t="s">
        <v>336</v>
      </c>
      <c r="H2726" s="340">
        <v>48.899791999999998</v>
      </c>
      <c r="I2726" s="340">
        <v>-123.701302</v>
      </c>
      <c r="J2726" s="340" t="s">
        <v>1591</v>
      </c>
      <c r="K2726" s="340" t="s">
        <v>6190</v>
      </c>
      <c r="L2726" s="348" t="s">
        <v>181</v>
      </c>
      <c r="M2726" s="340"/>
      <c r="N2726" s="340"/>
      <c r="O2726" s="340"/>
    </row>
    <row r="2727" spans="2:15" x14ac:dyDescent="0.25">
      <c r="B2727" s="340">
        <v>19722</v>
      </c>
      <c r="C2727" s="340" t="s">
        <v>6191</v>
      </c>
      <c r="D2727" s="340" t="s">
        <v>1597</v>
      </c>
      <c r="E2727" s="349" t="str">
        <f>HYPERLINK(Table20[[#This Row],[Map Link]],Table20[[#This Row],[Map Text]])</f>
        <v>Open Map</v>
      </c>
      <c r="F2727" s="340" t="s">
        <v>354</v>
      </c>
      <c r="G2727" s="340" t="s">
        <v>336</v>
      </c>
      <c r="H2727" s="340">
        <v>50.116449000000003</v>
      </c>
      <c r="I2727" s="340">
        <v>-124.91803899999999</v>
      </c>
      <c r="J2727" s="340" t="s">
        <v>1591</v>
      </c>
      <c r="K2727" s="340" t="s">
        <v>6192</v>
      </c>
      <c r="L2727" s="348" t="s">
        <v>103</v>
      </c>
      <c r="M2727" s="340"/>
      <c r="N2727" s="340"/>
      <c r="O2727" s="340"/>
    </row>
    <row r="2728" spans="2:15" x14ac:dyDescent="0.25">
      <c r="B2728" s="340">
        <v>65060</v>
      </c>
      <c r="C2728" s="340" t="s">
        <v>6193</v>
      </c>
      <c r="D2728" s="340" t="s">
        <v>1590</v>
      </c>
      <c r="E2728" s="349" t="str">
        <f>HYPERLINK(Table20[[#This Row],[Map Link]],Table20[[#This Row],[Map Text]])</f>
        <v>Open Map</v>
      </c>
      <c r="F2728" s="340" t="s">
        <v>354</v>
      </c>
      <c r="G2728" s="340" t="s">
        <v>336</v>
      </c>
      <c r="H2728" s="340">
        <v>50.133114999999997</v>
      </c>
      <c r="I2728" s="340">
        <v>-124.91803899999999</v>
      </c>
      <c r="J2728" s="340" t="s">
        <v>1591</v>
      </c>
      <c r="K2728" s="340" t="s">
        <v>6194</v>
      </c>
      <c r="L2728" s="348" t="s">
        <v>181</v>
      </c>
      <c r="M2728" s="340"/>
      <c r="N2728" s="340"/>
      <c r="O2728" s="340"/>
    </row>
    <row r="2729" spans="2:15" x14ac:dyDescent="0.25">
      <c r="B2729" s="340">
        <v>34713</v>
      </c>
      <c r="C2729" s="340" t="s">
        <v>338</v>
      </c>
      <c r="D2729" s="340" t="s">
        <v>1036</v>
      </c>
      <c r="E2729" s="349" t="str">
        <f>HYPERLINK(Table20[[#This Row],[Map Link]],Table20[[#This Row],[Map Text]])</f>
        <v>Open Map</v>
      </c>
      <c r="F2729" s="340" t="s">
        <v>335</v>
      </c>
      <c r="G2729" s="340" t="s">
        <v>336</v>
      </c>
      <c r="H2729" s="340">
        <v>49.766454000000003</v>
      </c>
      <c r="I2729" s="340">
        <v>-124.301343</v>
      </c>
      <c r="J2729" s="340" t="s">
        <v>1591</v>
      </c>
      <c r="K2729" s="340" t="s">
        <v>6195</v>
      </c>
      <c r="L2729" s="348" t="s">
        <v>103</v>
      </c>
      <c r="M2729" s="340"/>
      <c r="N2729" s="340"/>
      <c r="O2729" s="340"/>
    </row>
    <row r="2730" spans="2:15" x14ac:dyDescent="0.25">
      <c r="B2730" s="340">
        <v>40885</v>
      </c>
      <c r="C2730" s="340" t="s">
        <v>6196</v>
      </c>
      <c r="D2730" s="340" t="s">
        <v>1036</v>
      </c>
      <c r="E2730" s="349" t="str">
        <f>HYPERLINK(Table20[[#This Row],[Map Link]],Table20[[#This Row],[Map Text]])</f>
        <v>Open Map</v>
      </c>
      <c r="F2730" s="340" t="s">
        <v>354</v>
      </c>
      <c r="G2730" s="340" t="s">
        <v>336</v>
      </c>
      <c r="H2730" s="340">
        <v>49.919221999999998</v>
      </c>
      <c r="I2730" s="340">
        <v>-125.18748600000001</v>
      </c>
      <c r="J2730" s="340" t="s">
        <v>1591</v>
      </c>
      <c r="K2730" s="340" t="s">
        <v>6197</v>
      </c>
      <c r="L2730" s="348" t="s">
        <v>103</v>
      </c>
      <c r="M2730" s="340"/>
      <c r="N2730" s="340"/>
      <c r="O2730" s="340"/>
    </row>
    <row r="2731" spans="2:15" x14ac:dyDescent="0.25">
      <c r="B2731" s="340">
        <v>8731</v>
      </c>
      <c r="C2731" s="340" t="s">
        <v>6198</v>
      </c>
      <c r="D2731" s="340" t="s">
        <v>1597</v>
      </c>
      <c r="E2731" s="349" t="str">
        <f>HYPERLINK(Table20[[#This Row],[Map Link]],Table20[[#This Row],[Map Text]])</f>
        <v>Open Map</v>
      </c>
      <c r="F2731" s="340" t="s">
        <v>354</v>
      </c>
      <c r="G2731" s="340" t="s">
        <v>336</v>
      </c>
      <c r="H2731" s="340">
        <v>50.366447000000001</v>
      </c>
      <c r="I2731" s="340">
        <v>-125.134719</v>
      </c>
      <c r="J2731" s="340" t="s">
        <v>1591</v>
      </c>
      <c r="K2731" s="340" t="s">
        <v>6199</v>
      </c>
      <c r="L2731" s="348" t="s">
        <v>103</v>
      </c>
      <c r="M2731" s="340"/>
      <c r="N2731" s="340"/>
      <c r="O2731" s="340"/>
    </row>
    <row r="2732" spans="2:15" x14ac:dyDescent="0.25">
      <c r="B2732" s="340">
        <v>8757</v>
      </c>
      <c r="C2732" s="340" t="s">
        <v>694</v>
      </c>
      <c r="D2732" s="340" t="s">
        <v>1036</v>
      </c>
      <c r="E2732" s="349" t="str">
        <f>HYPERLINK(Table20[[#This Row],[Map Link]],Table20[[#This Row],[Map Text]])</f>
        <v>Open Map</v>
      </c>
      <c r="F2732" s="340" t="s">
        <v>643</v>
      </c>
      <c r="G2732" s="340" t="s">
        <v>336</v>
      </c>
      <c r="H2732" s="340">
        <v>48.878962999999999</v>
      </c>
      <c r="I2732" s="340">
        <v>-123.320734</v>
      </c>
      <c r="J2732" s="340" t="s">
        <v>1591</v>
      </c>
      <c r="K2732" s="340" t="s">
        <v>6200</v>
      </c>
      <c r="L2732" s="348" t="s">
        <v>103</v>
      </c>
      <c r="M2732" s="340"/>
      <c r="N2732" s="340"/>
      <c r="O2732" s="340"/>
    </row>
    <row r="2733" spans="2:15" x14ac:dyDescent="0.25">
      <c r="B2733" s="340">
        <v>40193</v>
      </c>
      <c r="C2733" s="340" t="s">
        <v>6201</v>
      </c>
      <c r="D2733" s="340" t="s">
        <v>5763</v>
      </c>
      <c r="E2733" s="349" t="str">
        <f>HYPERLINK(Table20[[#This Row],[Map Link]],Table20[[#This Row],[Map Text]])</f>
        <v>Open Map</v>
      </c>
      <c r="F2733" s="340" t="s">
        <v>321</v>
      </c>
      <c r="G2733" s="340" t="s">
        <v>213</v>
      </c>
      <c r="H2733" s="340">
        <v>49.631734999999999</v>
      </c>
      <c r="I2733" s="340">
        <v>-124.024942</v>
      </c>
      <c r="J2733" s="340" t="s">
        <v>1591</v>
      </c>
      <c r="K2733" s="340" t="s">
        <v>6202</v>
      </c>
      <c r="L2733" s="348" t="s">
        <v>181</v>
      </c>
      <c r="M2733" s="340"/>
      <c r="N2733" s="340"/>
      <c r="O2733" s="340"/>
    </row>
    <row r="2734" spans="2:15" x14ac:dyDescent="0.25">
      <c r="B2734" s="340">
        <v>14011</v>
      </c>
      <c r="C2734" s="340" t="s">
        <v>765</v>
      </c>
      <c r="D2734" s="340" t="s">
        <v>1597</v>
      </c>
      <c r="E2734" s="349" t="str">
        <f>HYPERLINK(Table20[[#This Row],[Map Link]],Table20[[#This Row],[Map Text]])</f>
        <v>Open Map</v>
      </c>
      <c r="F2734" s="340" t="s">
        <v>354</v>
      </c>
      <c r="G2734" s="340" t="s">
        <v>336</v>
      </c>
      <c r="H2734" s="340">
        <v>50.232909999999997</v>
      </c>
      <c r="I2734" s="340">
        <v>-125.10614</v>
      </c>
      <c r="J2734" s="340" t="s">
        <v>1591</v>
      </c>
      <c r="K2734" s="340" t="s">
        <v>6203</v>
      </c>
      <c r="L2734" s="348" t="s">
        <v>103</v>
      </c>
      <c r="M2734" s="340"/>
      <c r="N2734" s="340"/>
      <c r="O2734" s="340"/>
    </row>
    <row r="2735" spans="2:15" x14ac:dyDescent="0.25">
      <c r="B2735" s="340">
        <v>40205</v>
      </c>
      <c r="C2735" s="340" t="s">
        <v>6204</v>
      </c>
      <c r="D2735" s="340" t="s">
        <v>5763</v>
      </c>
      <c r="E2735" s="349" t="str">
        <f>HYPERLINK(Table20[[#This Row],[Map Link]],Table20[[#This Row],[Map Text]])</f>
        <v>Open Map</v>
      </c>
      <c r="F2735" s="340" t="s">
        <v>321</v>
      </c>
      <c r="G2735" s="340" t="s">
        <v>213</v>
      </c>
      <c r="H2735" s="340">
        <v>49.490071</v>
      </c>
      <c r="I2735" s="340">
        <v>-123.766597</v>
      </c>
      <c r="J2735" s="340" t="s">
        <v>1591</v>
      </c>
      <c r="K2735" s="340" t="s">
        <v>6205</v>
      </c>
      <c r="L2735" s="348" t="s">
        <v>181</v>
      </c>
      <c r="M2735" s="340"/>
      <c r="N2735" s="340"/>
      <c r="O2735" s="340"/>
    </row>
    <row r="2736" spans="2:15" x14ac:dyDescent="0.25">
      <c r="B2736" s="340">
        <v>40189</v>
      </c>
      <c r="C2736" s="340" t="s">
        <v>6206</v>
      </c>
      <c r="D2736" s="340" t="s">
        <v>5763</v>
      </c>
      <c r="E2736" s="349" t="str">
        <f>HYPERLINK(Table20[[#This Row],[Map Link]],Table20[[#This Row],[Map Text]])</f>
        <v>Open Map</v>
      </c>
      <c r="F2736" s="340" t="s">
        <v>321</v>
      </c>
      <c r="G2736" s="340" t="s">
        <v>213</v>
      </c>
      <c r="H2736" s="340">
        <v>50.165072000000002</v>
      </c>
      <c r="I2736" s="340">
        <v>-123.854118</v>
      </c>
      <c r="J2736" s="340" t="s">
        <v>1591</v>
      </c>
      <c r="K2736" s="340" t="s">
        <v>6207</v>
      </c>
      <c r="L2736" s="348" t="s">
        <v>181</v>
      </c>
      <c r="M2736" s="340"/>
      <c r="N2736" s="340"/>
      <c r="O2736" s="340"/>
    </row>
    <row r="2737" spans="2:15" x14ac:dyDescent="0.25">
      <c r="B2737" s="340">
        <v>40215</v>
      </c>
      <c r="C2737" s="340" t="s">
        <v>6208</v>
      </c>
      <c r="D2737" s="340" t="s">
        <v>5763</v>
      </c>
      <c r="E2737" s="349" t="str">
        <f>HYPERLINK(Table20[[#This Row],[Map Link]],Table20[[#This Row],[Map Text]])</f>
        <v>Open Map</v>
      </c>
      <c r="F2737" s="340" t="s">
        <v>321</v>
      </c>
      <c r="G2737" s="340" t="s">
        <v>213</v>
      </c>
      <c r="H2737" s="340">
        <v>50.162295</v>
      </c>
      <c r="I2737" s="340">
        <v>-123.85133999999999</v>
      </c>
      <c r="J2737" s="340" t="s">
        <v>1591</v>
      </c>
      <c r="K2737" s="340" t="s">
        <v>6209</v>
      </c>
      <c r="L2737" s="348" t="s">
        <v>181</v>
      </c>
      <c r="M2737" s="340"/>
      <c r="N2737" s="340"/>
      <c r="O2737" s="340"/>
    </row>
    <row r="2738" spans="2:15" x14ac:dyDescent="0.25">
      <c r="B2738" s="340">
        <v>65023</v>
      </c>
      <c r="C2738" s="340" t="s">
        <v>6210</v>
      </c>
      <c r="D2738" s="340" t="s">
        <v>1590</v>
      </c>
      <c r="E2738" s="349" t="str">
        <f>HYPERLINK(Table20[[#This Row],[Map Link]],Table20[[#This Row],[Map Text]])</f>
        <v>Open Map</v>
      </c>
      <c r="F2738" s="340" t="s">
        <v>354</v>
      </c>
      <c r="G2738" s="340" t="s">
        <v>336</v>
      </c>
      <c r="H2738" s="340">
        <v>50.233113000000003</v>
      </c>
      <c r="I2738" s="340">
        <v>-125.118048</v>
      </c>
      <c r="J2738" s="340" t="s">
        <v>1591</v>
      </c>
      <c r="K2738" s="340" t="s">
        <v>6211</v>
      </c>
      <c r="L2738" s="348" t="s">
        <v>181</v>
      </c>
      <c r="M2738" s="340"/>
      <c r="N2738" s="340"/>
      <c r="O2738" s="340"/>
    </row>
    <row r="2739" spans="2:15" x14ac:dyDescent="0.25">
      <c r="B2739" s="340">
        <v>40214</v>
      </c>
      <c r="C2739" s="340" t="s">
        <v>6212</v>
      </c>
      <c r="D2739" s="340" t="s">
        <v>5763</v>
      </c>
      <c r="E2739" s="349" t="str">
        <f>HYPERLINK(Table20[[#This Row],[Map Link]],Table20[[#This Row],[Map Text]])</f>
        <v>Open Map</v>
      </c>
      <c r="F2739" s="340" t="s">
        <v>321</v>
      </c>
      <c r="G2739" s="340" t="s">
        <v>213</v>
      </c>
      <c r="H2739" s="340">
        <v>49.722014999999999</v>
      </c>
      <c r="I2739" s="340">
        <v>-123.865217</v>
      </c>
      <c r="J2739" s="340" t="s">
        <v>1591</v>
      </c>
      <c r="K2739" s="340" t="s">
        <v>6213</v>
      </c>
      <c r="L2739" s="348" t="s">
        <v>181</v>
      </c>
      <c r="M2739" s="340"/>
      <c r="N2739" s="340"/>
      <c r="O2739" s="340"/>
    </row>
    <row r="2740" spans="2:15" x14ac:dyDescent="0.25">
      <c r="B2740" s="340">
        <v>40907</v>
      </c>
      <c r="C2740" s="340" t="s">
        <v>6214</v>
      </c>
      <c r="D2740" s="340" t="s">
        <v>1597</v>
      </c>
      <c r="E2740" s="349" t="str">
        <f>HYPERLINK(Table20[[#This Row],[Map Link]],Table20[[#This Row],[Map Text]])</f>
        <v>Open Map</v>
      </c>
      <c r="F2740" s="340" t="s">
        <v>354</v>
      </c>
      <c r="G2740" s="340" t="s">
        <v>336</v>
      </c>
      <c r="H2740" s="340">
        <v>50.185895000000002</v>
      </c>
      <c r="I2740" s="340">
        <v>-124.816649</v>
      </c>
      <c r="J2740" s="340" t="s">
        <v>1591</v>
      </c>
      <c r="K2740" s="340" t="s">
        <v>6215</v>
      </c>
      <c r="L2740" s="348" t="s">
        <v>103</v>
      </c>
      <c r="M2740" s="340"/>
      <c r="N2740" s="340"/>
      <c r="O2740" s="340"/>
    </row>
    <row r="2741" spans="2:15" x14ac:dyDescent="0.25">
      <c r="B2741" s="340">
        <v>56243</v>
      </c>
      <c r="C2741" s="340" t="s">
        <v>6216</v>
      </c>
      <c r="D2741" s="340" t="s">
        <v>1036</v>
      </c>
      <c r="E2741" s="349" t="str">
        <f>HYPERLINK(Table20[[#This Row],[Map Link]],Table20[[#This Row],[Map Text]])</f>
        <v>Open Map</v>
      </c>
      <c r="F2741" s="340" t="s">
        <v>335</v>
      </c>
      <c r="G2741" s="340" t="s">
        <v>336</v>
      </c>
      <c r="H2741" s="340">
        <v>49.897221999999999</v>
      </c>
      <c r="I2741" s="340">
        <v>-124.608333</v>
      </c>
      <c r="J2741" s="340" t="s">
        <v>1591</v>
      </c>
      <c r="K2741" s="340" t="s">
        <v>6217</v>
      </c>
      <c r="L2741" s="348" t="s">
        <v>103</v>
      </c>
      <c r="M2741" s="340"/>
      <c r="N2741" s="340"/>
      <c r="O2741" s="340"/>
    </row>
    <row r="2742" spans="2:15" x14ac:dyDescent="0.25">
      <c r="B2742" s="340">
        <v>65283</v>
      </c>
      <c r="C2742" s="340" t="s">
        <v>6218</v>
      </c>
      <c r="D2742" s="340" t="s">
        <v>1590</v>
      </c>
      <c r="E2742" s="349" t="str">
        <f>HYPERLINK(Table20[[#This Row],[Map Link]],Table20[[#This Row],[Map Text]])</f>
        <v>Open Map</v>
      </c>
      <c r="F2742" s="340" t="s">
        <v>641</v>
      </c>
      <c r="G2742" s="340" t="s">
        <v>336</v>
      </c>
      <c r="H2742" s="340">
        <v>48.933126000000001</v>
      </c>
      <c r="I2742" s="340">
        <v>-123.63463400000001</v>
      </c>
      <c r="J2742" s="340" t="s">
        <v>1591</v>
      </c>
      <c r="K2742" s="340" t="s">
        <v>6219</v>
      </c>
      <c r="L2742" s="348" t="s">
        <v>181</v>
      </c>
      <c r="M2742" s="340"/>
      <c r="N2742" s="340"/>
      <c r="O2742" s="340"/>
    </row>
    <row r="2743" spans="2:15" x14ac:dyDescent="0.25">
      <c r="B2743" s="340">
        <v>65219</v>
      </c>
      <c r="C2743" s="340" t="s">
        <v>6220</v>
      </c>
      <c r="D2743" s="340" t="s">
        <v>1590</v>
      </c>
      <c r="E2743" s="349" t="str">
        <f>HYPERLINK(Table20[[#This Row],[Map Link]],Table20[[#This Row],[Map Text]])</f>
        <v>Open Map</v>
      </c>
      <c r="F2743" s="340" t="s">
        <v>641</v>
      </c>
      <c r="G2743" s="340" t="s">
        <v>336</v>
      </c>
      <c r="H2743" s="340">
        <v>48.733125000000001</v>
      </c>
      <c r="I2743" s="340">
        <v>-123.634629</v>
      </c>
      <c r="J2743" s="340" t="s">
        <v>1591</v>
      </c>
      <c r="K2743" s="340" t="s">
        <v>6221</v>
      </c>
      <c r="L2743" s="348" t="s">
        <v>181</v>
      </c>
      <c r="M2743" s="340"/>
      <c r="N2743" s="340"/>
      <c r="O2743" s="340"/>
    </row>
    <row r="2744" spans="2:15" x14ac:dyDescent="0.25">
      <c r="B2744" s="340">
        <v>14960</v>
      </c>
      <c r="C2744" s="340" t="s">
        <v>6222</v>
      </c>
      <c r="D2744" s="340" t="s">
        <v>1597</v>
      </c>
      <c r="E2744" s="349" t="str">
        <f>HYPERLINK(Table20[[#This Row],[Map Link]],Table20[[#This Row],[Map Text]])</f>
        <v>Open Map</v>
      </c>
      <c r="F2744" s="340" t="s">
        <v>335</v>
      </c>
      <c r="G2744" s="340" t="s">
        <v>336</v>
      </c>
      <c r="H2744" s="340">
        <v>50.066451000000001</v>
      </c>
      <c r="I2744" s="340">
        <v>-124.701364</v>
      </c>
      <c r="J2744" s="340" t="s">
        <v>1591</v>
      </c>
      <c r="K2744" s="340" t="s">
        <v>6223</v>
      </c>
      <c r="L2744" s="348" t="s">
        <v>103</v>
      </c>
      <c r="M2744" s="340"/>
      <c r="N2744" s="340"/>
      <c r="O2744" s="340"/>
    </row>
    <row r="2745" spans="2:15" x14ac:dyDescent="0.25">
      <c r="B2745" s="340">
        <v>14968</v>
      </c>
      <c r="C2745" s="340" t="s">
        <v>6224</v>
      </c>
      <c r="D2745" s="340" t="s">
        <v>1036</v>
      </c>
      <c r="E2745" s="349" t="str">
        <f>HYPERLINK(Table20[[#This Row],[Map Link]],Table20[[#This Row],[Map Text]])</f>
        <v>Open Map</v>
      </c>
      <c r="F2745" s="340" t="s">
        <v>641</v>
      </c>
      <c r="G2745" s="340" t="s">
        <v>336</v>
      </c>
      <c r="H2745" s="340">
        <v>48.983125000000001</v>
      </c>
      <c r="I2745" s="340">
        <v>-123.684637</v>
      </c>
      <c r="J2745" s="340" t="s">
        <v>1591</v>
      </c>
      <c r="K2745" s="340" t="s">
        <v>6225</v>
      </c>
      <c r="L2745" s="348" t="s">
        <v>103</v>
      </c>
      <c r="M2745" s="340"/>
      <c r="N2745" s="340"/>
      <c r="O2745" s="340"/>
    </row>
    <row r="2746" spans="2:15" x14ac:dyDescent="0.25">
      <c r="B2746" s="340">
        <v>19066</v>
      </c>
      <c r="C2746" s="340" t="s">
        <v>6226</v>
      </c>
      <c r="D2746" s="340" t="s">
        <v>1597</v>
      </c>
      <c r="E2746" s="349" t="str">
        <f>HYPERLINK(Table20[[#This Row],[Map Link]],Table20[[#This Row],[Map Text]])</f>
        <v>Open Map</v>
      </c>
      <c r="F2746" s="340" t="s">
        <v>354</v>
      </c>
      <c r="G2746" s="340" t="s">
        <v>336</v>
      </c>
      <c r="H2746" s="340">
        <v>50.449778000000002</v>
      </c>
      <c r="I2746" s="340">
        <v>-125.36806199999999</v>
      </c>
      <c r="J2746" s="340" t="s">
        <v>1591</v>
      </c>
      <c r="K2746" s="340" t="s">
        <v>6227</v>
      </c>
      <c r="L2746" s="348" t="s">
        <v>103</v>
      </c>
      <c r="M2746" s="340"/>
      <c r="N2746" s="340"/>
      <c r="O2746" s="340"/>
    </row>
    <row r="2747" spans="2:15" x14ac:dyDescent="0.25">
      <c r="B2747" s="340">
        <v>65059</v>
      </c>
      <c r="C2747" s="340" t="s">
        <v>6228</v>
      </c>
      <c r="D2747" s="340" t="s">
        <v>1590</v>
      </c>
      <c r="E2747" s="349" t="str">
        <f>HYPERLINK(Table20[[#This Row],[Map Link]],Table20[[#This Row],[Map Text]])</f>
        <v>Open Map</v>
      </c>
      <c r="F2747" s="340" t="s">
        <v>354</v>
      </c>
      <c r="G2747" s="340" t="s">
        <v>336</v>
      </c>
      <c r="H2747" s="340">
        <v>50.133114999999997</v>
      </c>
      <c r="I2747" s="340">
        <v>-124.934707</v>
      </c>
      <c r="J2747" s="340" t="s">
        <v>1591</v>
      </c>
      <c r="K2747" s="340" t="s">
        <v>6229</v>
      </c>
      <c r="L2747" s="348" t="s">
        <v>181</v>
      </c>
      <c r="M2747" s="340"/>
      <c r="N2747" s="340"/>
      <c r="O2747" s="340"/>
    </row>
    <row r="2748" spans="2:15" x14ac:dyDescent="0.25">
      <c r="B2748" s="340">
        <v>65277</v>
      </c>
      <c r="C2748" s="340" t="s">
        <v>6230</v>
      </c>
      <c r="D2748" s="340" t="s">
        <v>1590</v>
      </c>
      <c r="E2748" s="349" t="str">
        <f>HYPERLINK(Table20[[#This Row],[Map Link]],Table20[[#This Row],[Map Text]])</f>
        <v>Open Map</v>
      </c>
      <c r="F2748" s="340" t="s">
        <v>630</v>
      </c>
      <c r="G2748" s="340" t="s">
        <v>336</v>
      </c>
      <c r="H2748" s="340">
        <v>49.269722000000002</v>
      </c>
      <c r="I2748" s="340">
        <v>-124.859167</v>
      </c>
      <c r="J2748" s="340" t="s">
        <v>1591</v>
      </c>
      <c r="K2748" s="340" t="s">
        <v>6231</v>
      </c>
      <c r="L2748" s="348" t="s">
        <v>181</v>
      </c>
      <c r="M2748" s="340"/>
      <c r="N2748" s="340"/>
      <c r="O2748" s="340"/>
    </row>
    <row r="2749" spans="2:15" x14ac:dyDescent="0.25">
      <c r="B2749" s="340">
        <v>40211</v>
      </c>
      <c r="C2749" s="340" t="s">
        <v>6232</v>
      </c>
      <c r="D2749" s="340" t="s">
        <v>5763</v>
      </c>
      <c r="E2749" s="349" t="str">
        <f>HYPERLINK(Table20[[#This Row],[Map Link]],Table20[[#This Row],[Map Text]])</f>
        <v>Open Map</v>
      </c>
      <c r="F2749" s="340" t="s">
        <v>321</v>
      </c>
      <c r="G2749" s="340" t="s">
        <v>213</v>
      </c>
      <c r="H2749" s="340">
        <v>49.440071000000003</v>
      </c>
      <c r="I2749" s="340">
        <v>-123.716594</v>
      </c>
      <c r="J2749" s="340" t="s">
        <v>1591</v>
      </c>
      <c r="K2749" s="340" t="s">
        <v>6233</v>
      </c>
      <c r="L2749" s="348" t="s">
        <v>181</v>
      </c>
      <c r="M2749" s="340"/>
      <c r="N2749" s="340"/>
      <c r="O2749" s="340"/>
    </row>
    <row r="2750" spans="2:15" x14ac:dyDescent="0.25">
      <c r="B2750" s="340">
        <v>40188</v>
      </c>
      <c r="C2750" s="340" t="s">
        <v>6234</v>
      </c>
      <c r="D2750" s="340" t="s">
        <v>5763</v>
      </c>
      <c r="E2750" s="349" t="str">
        <f>HYPERLINK(Table20[[#This Row],[Map Link]],Table20[[#This Row],[Map Text]])</f>
        <v>Open Map</v>
      </c>
      <c r="F2750" s="340" t="s">
        <v>321</v>
      </c>
      <c r="G2750" s="340" t="s">
        <v>213</v>
      </c>
      <c r="H2750" s="340">
        <v>50.091462</v>
      </c>
      <c r="I2750" s="340">
        <v>-123.743002</v>
      </c>
      <c r="J2750" s="340" t="s">
        <v>1591</v>
      </c>
      <c r="K2750" s="340" t="s">
        <v>6235</v>
      </c>
      <c r="L2750" s="348" t="s">
        <v>181</v>
      </c>
      <c r="M2750" s="340"/>
      <c r="N2750" s="340"/>
      <c r="O2750" s="340"/>
    </row>
    <row r="2751" spans="2:15" x14ac:dyDescent="0.25">
      <c r="B2751" s="340">
        <v>73722</v>
      </c>
      <c r="C2751" s="340" t="s">
        <v>6236</v>
      </c>
      <c r="D2751" s="340" t="s">
        <v>1036</v>
      </c>
      <c r="E2751" s="349" t="str">
        <f>HYPERLINK(Table20[[#This Row],[Map Link]],Table20[[#This Row],[Map Text]])</f>
        <v>Open Map</v>
      </c>
      <c r="F2751" s="340" t="s">
        <v>321</v>
      </c>
      <c r="G2751" s="340" t="s">
        <v>213</v>
      </c>
      <c r="H2751" s="340">
        <v>49.447015</v>
      </c>
      <c r="I2751" s="340">
        <v>-123.71242700000001</v>
      </c>
      <c r="J2751" s="340" t="s">
        <v>1591</v>
      </c>
      <c r="K2751" s="340" t="s">
        <v>6237</v>
      </c>
      <c r="L2751" s="348" t="s">
        <v>103</v>
      </c>
      <c r="M2751" s="340"/>
      <c r="N2751" s="340"/>
      <c r="O2751" s="340"/>
    </row>
    <row r="2752" spans="2:15" x14ac:dyDescent="0.25">
      <c r="B2752" s="340">
        <v>65281</v>
      </c>
      <c r="C2752" s="340" t="s">
        <v>6238</v>
      </c>
      <c r="D2752" s="340" t="s">
        <v>1590</v>
      </c>
      <c r="E2752" s="349" t="str">
        <f>HYPERLINK(Table20[[#This Row],[Map Link]],Table20[[#This Row],[Map Text]])</f>
        <v>Open Map</v>
      </c>
      <c r="F2752" s="340" t="s">
        <v>641</v>
      </c>
      <c r="G2752" s="340" t="s">
        <v>336</v>
      </c>
      <c r="H2752" s="340">
        <v>48.883611000000002</v>
      </c>
      <c r="I2752" s="340">
        <v>-123.675833</v>
      </c>
      <c r="J2752" s="340" t="s">
        <v>1591</v>
      </c>
      <c r="K2752" s="340" t="s">
        <v>6239</v>
      </c>
      <c r="L2752" s="348" t="s">
        <v>181</v>
      </c>
      <c r="M2752" s="340"/>
      <c r="N2752" s="340"/>
      <c r="O2752" s="340"/>
    </row>
    <row r="2753" spans="2:15" x14ac:dyDescent="0.25">
      <c r="B2753" s="340">
        <v>24687</v>
      </c>
      <c r="C2753" s="340" t="s">
        <v>346</v>
      </c>
      <c r="D2753" s="340" t="s">
        <v>1597</v>
      </c>
      <c r="E2753" s="349" t="str">
        <f>HYPERLINK(Table20[[#This Row],[Map Link]],Table20[[#This Row],[Map Text]])</f>
        <v>Open Map</v>
      </c>
      <c r="F2753" s="340" t="s">
        <v>321</v>
      </c>
      <c r="G2753" s="340" t="s">
        <v>213</v>
      </c>
      <c r="H2753" s="340">
        <v>49.549793000000001</v>
      </c>
      <c r="I2753" s="340">
        <v>-123.75132000000001</v>
      </c>
      <c r="J2753" s="340" t="s">
        <v>1591</v>
      </c>
      <c r="K2753" s="340" t="s">
        <v>6240</v>
      </c>
      <c r="L2753" s="348" t="s">
        <v>103</v>
      </c>
      <c r="M2753" s="340"/>
      <c r="N2753" s="340"/>
      <c r="O2753" s="340"/>
    </row>
    <row r="2754" spans="2:15" x14ac:dyDescent="0.25">
      <c r="B2754" s="340">
        <v>26373</v>
      </c>
      <c r="C2754" s="340" t="s">
        <v>6241</v>
      </c>
      <c r="D2754" s="340" t="s">
        <v>1597</v>
      </c>
      <c r="E2754" s="349" t="str">
        <f>HYPERLINK(Table20[[#This Row],[Map Link]],Table20[[#This Row],[Map Text]])</f>
        <v>Open Map</v>
      </c>
      <c r="F2754" s="340" t="s">
        <v>321</v>
      </c>
      <c r="G2754" s="340" t="s">
        <v>213</v>
      </c>
      <c r="H2754" s="340">
        <v>49.483128999999998</v>
      </c>
      <c r="I2754" s="340">
        <v>-123.484644</v>
      </c>
      <c r="J2754" s="340" t="s">
        <v>1591</v>
      </c>
      <c r="K2754" s="340" t="s">
        <v>6242</v>
      </c>
      <c r="L2754" s="348" t="s">
        <v>103</v>
      </c>
      <c r="M2754" s="340"/>
      <c r="N2754" s="340"/>
      <c r="O2754" s="340"/>
    </row>
    <row r="2755" spans="2:15" x14ac:dyDescent="0.25">
      <c r="B2755" s="340">
        <v>65220</v>
      </c>
      <c r="C2755" s="340" t="s">
        <v>6243</v>
      </c>
      <c r="D2755" s="340" t="s">
        <v>1590</v>
      </c>
      <c r="E2755" s="349" t="str">
        <f>HYPERLINK(Table20[[#This Row],[Map Link]],Table20[[#This Row],[Map Text]])</f>
        <v>Open Map</v>
      </c>
      <c r="F2755" s="340" t="s">
        <v>641</v>
      </c>
      <c r="G2755" s="340" t="s">
        <v>336</v>
      </c>
      <c r="H2755" s="340">
        <v>48.766457000000003</v>
      </c>
      <c r="I2755" s="340">
        <v>-123.834636</v>
      </c>
      <c r="J2755" s="340" t="s">
        <v>1591</v>
      </c>
      <c r="K2755" s="340" t="s">
        <v>6244</v>
      </c>
      <c r="L2755" s="348" t="s">
        <v>181</v>
      </c>
      <c r="M2755" s="340"/>
      <c r="N2755" s="340"/>
      <c r="O2755" s="340"/>
    </row>
    <row r="2756" spans="2:15" x14ac:dyDescent="0.25">
      <c r="B2756" s="340">
        <v>52920</v>
      </c>
      <c r="C2756" s="340" t="s">
        <v>6245</v>
      </c>
      <c r="D2756" s="340" t="s">
        <v>1036</v>
      </c>
      <c r="E2756" s="349" t="str">
        <f>HYPERLINK(Table20[[#This Row],[Map Link]],Table20[[#This Row],[Map Text]])</f>
        <v>Open Map</v>
      </c>
      <c r="F2756" s="340" t="s">
        <v>641</v>
      </c>
      <c r="G2756" s="340" t="s">
        <v>336</v>
      </c>
      <c r="H2756" s="340">
        <v>48.783124999999998</v>
      </c>
      <c r="I2756" s="340">
        <v>-123.651297</v>
      </c>
      <c r="J2756" s="340" t="s">
        <v>1591</v>
      </c>
      <c r="K2756" s="340" t="s">
        <v>6246</v>
      </c>
      <c r="L2756" s="348" t="s">
        <v>103</v>
      </c>
      <c r="M2756" s="340"/>
      <c r="N2756" s="340"/>
      <c r="O2756" s="340"/>
    </row>
    <row r="2757" spans="2:15" x14ac:dyDescent="0.25">
      <c r="B2757" s="340">
        <v>25063</v>
      </c>
      <c r="C2757" s="340" t="s">
        <v>729</v>
      </c>
      <c r="D2757" s="340" t="s">
        <v>1036</v>
      </c>
      <c r="E2757" s="349" t="str">
        <f>HYPERLINK(Table20[[#This Row],[Map Link]],Table20[[#This Row],[Map Text]])</f>
        <v>Open Map</v>
      </c>
      <c r="F2757" s="340" t="s">
        <v>725</v>
      </c>
      <c r="G2757" s="340" t="s">
        <v>336</v>
      </c>
      <c r="H2757" s="340">
        <v>49.583581000000002</v>
      </c>
      <c r="I2757" s="340">
        <v>-124.88642</v>
      </c>
      <c r="J2757" s="340" t="s">
        <v>1591</v>
      </c>
      <c r="K2757" s="340" t="s">
        <v>6247</v>
      </c>
      <c r="L2757" s="348" t="s">
        <v>103</v>
      </c>
      <c r="M2757" s="340"/>
      <c r="N2757" s="340"/>
      <c r="O2757" s="340"/>
    </row>
    <row r="2758" spans="2:15" x14ac:dyDescent="0.25">
      <c r="B2758" s="340">
        <v>40923</v>
      </c>
      <c r="C2758" s="340" t="s">
        <v>340</v>
      </c>
      <c r="D2758" s="340" t="s">
        <v>1036</v>
      </c>
      <c r="E2758" s="349" t="str">
        <f>HYPERLINK(Table20[[#This Row],[Map Link]],Table20[[#This Row],[Map Text]])</f>
        <v>Open Map</v>
      </c>
      <c r="F2758" s="340" t="s">
        <v>335</v>
      </c>
      <c r="G2758" s="340" t="s">
        <v>336</v>
      </c>
      <c r="H2758" s="340">
        <v>49.758118000000003</v>
      </c>
      <c r="I2758" s="340">
        <v>-124.551351</v>
      </c>
      <c r="J2758" s="340" t="s">
        <v>1591</v>
      </c>
      <c r="K2758" s="340" t="s">
        <v>6248</v>
      </c>
      <c r="L2758" s="348" t="s">
        <v>103</v>
      </c>
      <c r="M2758" s="340"/>
      <c r="N2758" s="340"/>
      <c r="O2758" s="340"/>
    </row>
    <row r="2759" spans="2:15" x14ac:dyDescent="0.25">
      <c r="B2759" s="340">
        <v>24362</v>
      </c>
      <c r="C2759" s="340" t="s">
        <v>6249</v>
      </c>
      <c r="D2759" s="340" t="s">
        <v>1597</v>
      </c>
      <c r="E2759" s="349" t="str">
        <f>HYPERLINK(Table20[[#This Row],[Map Link]],Table20[[#This Row],[Map Text]])</f>
        <v>Open Map</v>
      </c>
      <c r="F2759" s="340" t="s">
        <v>321</v>
      </c>
      <c r="G2759" s="340" t="s">
        <v>213</v>
      </c>
      <c r="H2759" s="340">
        <v>49.516457000000003</v>
      </c>
      <c r="I2759" s="340">
        <v>-124.001327</v>
      </c>
      <c r="J2759" s="340" t="s">
        <v>1591</v>
      </c>
      <c r="K2759" s="340" t="s">
        <v>6250</v>
      </c>
      <c r="L2759" s="348" t="s">
        <v>103</v>
      </c>
      <c r="M2759" s="340"/>
      <c r="N2759" s="340"/>
      <c r="O2759" s="340"/>
    </row>
    <row r="2760" spans="2:15" x14ac:dyDescent="0.25">
      <c r="B2760" s="340">
        <v>65355</v>
      </c>
      <c r="C2760" s="340" t="s">
        <v>6251</v>
      </c>
      <c r="D2760" s="340" t="s">
        <v>1590</v>
      </c>
      <c r="E2760" s="349" t="str">
        <f>HYPERLINK(Table20[[#This Row],[Map Link]],Table20[[#This Row],[Map Text]])</f>
        <v>Open Map</v>
      </c>
      <c r="F2760" s="340" t="s">
        <v>354</v>
      </c>
      <c r="G2760" s="340" t="s">
        <v>336</v>
      </c>
      <c r="H2760" s="340">
        <v>50.166445000000003</v>
      </c>
      <c r="I2760" s="340">
        <v>-125.201382</v>
      </c>
      <c r="J2760" s="340" t="s">
        <v>1591</v>
      </c>
      <c r="K2760" s="340" t="s">
        <v>6252</v>
      </c>
      <c r="L2760" s="348" t="s">
        <v>181</v>
      </c>
      <c r="M2760" s="340"/>
      <c r="N2760" s="340"/>
      <c r="O2760" s="340"/>
    </row>
    <row r="2761" spans="2:15" x14ac:dyDescent="0.25">
      <c r="B2761" s="340">
        <v>20100</v>
      </c>
      <c r="C2761" s="340" t="s">
        <v>330</v>
      </c>
      <c r="D2761" s="340" t="s">
        <v>1597</v>
      </c>
      <c r="E2761" s="349" t="str">
        <f>HYPERLINK(Table20[[#This Row],[Map Link]],Table20[[#This Row],[Map Text]])</f>
        <v>Open Map</v>
      </c>
      <c r="F2761" s="340" t="s">
        <v>321</v>
      </c>
      <c r="G2761" s="340" t="s">
        <v>213</v>
      </c>
      <c r="H2761" s="340">
        <v>49.483125000000001</v>
      </c>
      <c r="I2761" s="340">
        <v>-123.901323</v>
      </c>
      <c r="J2761" s="340" t="s">
        <v>1591</v>
      </c>
      <c r="K2761" s="340" t="s">
        <v>6253</v>
      </c>
      <c r="L2761" s="348" t="s">
        <v>103</v>
      </c>
      <c r="M2761" s="340"/>
      <c r="N2761" s="340"/>
      <c r="O2761" s="340"/>
    </row>
    <row r="2762" spans="2:15" x14ac:dyDescent="0.25">
      <c r="B2762" s="340">
        <v>20112</v>
      </c>
      <c r="C2762" s="340" t="s">
        <v>6254</v>
      </c>
      <c r="D2762" s="340" t="s">
        <v>1036</v>
      </c>
      <c r="E2762" s="349" t="str">
        <f>HYPERLINK(Table20[[#This Row],[Map Link]],Table20[[#This Row],[Map Text]])</f>
        <v>Open Map</v>
      </c>
      <c r="F2762" s="340" t="s">
        <v>701</v>
      </c>
      <c r="G2762" s="340" t="s">
        <v>336</v>
      </c>
      <c r="H2762" s="340">
        <v>49.214167000000003</v>
      </c>
      <c r="I2762" s="340">
        <v>-124.04</v>
      </c>
      <c r="J2762" s="340" t="s">
        <v>1591</v>
      </c>
      <c r="K2762" s="340" t="s">
        <v>6255</v>
      </c>
      <c r="L2762" s="348" t="s">
        <v>103</v>
      </c>
      <c r="M2762" s="340"/>
      <c r="N2762" s="340"/>
      <c r="O2762" s="340"/>
    </row>
    <row r="2763" spans="2:15" x14ac:dyDescent="0.25">
      <c r="B2763" s="340">
        <v>20186</v>
      </c>
      <c r="C2763" s="340" t="s">
        <v>650</v>
      </c>
      <c r="D2763" s="340" t="s">
        <v>1036</v>
      </c>
      <c r="E2763" s="349" t="str">
        <f>HYPERLINK(Table20[[#This Row],[Map Link]],Table20[[#This Row],[Map Text]])</f>
        <v>Open Map</v>
      </c>
      <c r="F2763" s="340" t="s">
        <v>641</v>
      </c>
      <c r="G2763" s="340" t="s">
        <v>336</v>
      </c>
      <c r="H2763" s="340">
        <v>48.866458000000002</v>
      </c>
      <c r="I2763" s="340">
        <v>-123.701301</v>
      </c>
      <c r="J2763" s="340" t="s">
        <v>1591</v>
      </c>
      <c r="K2763" s="340" t="s">
        <v>6256</v>
      </c>
      <c r="L2763" s="348" t="s">
        <v>103</v>
      </c>
      <c r="M2763" s="340"/>
      <c r="N2763" s="340"/>
      <c r="O2763" s="340"/>
    </row>
    <row r="2764" spans="2:15" x14ac:dyDescent="0.25">
      <c r="B2764" s="340">
        <v>20237</v>
      </c>
      <c r="C2764" s="340" t="s">
        <v>350</v>
      </c>
      <c r="D2764" s="340" t="s">
        <v>1036</v>
      </c>
      <c r="E2764" s="349" t="str">
        <f>HYPERLINK(Table20[[#This Row],[Map Link]],Table20[[#This Row],[Map Text]])</f>
        <v>Open Map</v>
      </c>
      <c r="F2764" s="340" t="s">
        <v>335</v>
      </c>
      <c r="G2764" s="340" t="s">
        <v>336</v>
      </c>
      <c r="H2764" s="340">
        <v>49.833119000000003</v>
      </c>
      <c r="I2764" s="340">
        <v>-124.518018</v>
      </c>
      <c r="J2764" s="340" t="s">
        <v>1591</v>
      </c>
      <c r="K2764" s="340" t="s">
        <v>6257</v>
      </c>
      <c r="L2764" s="348" t="s">
        <v>103</v>
      </c>
      <c r="M2764" s="340"/>
      <c r="N2764" s="340"/>
      <c r="O2764" s="340"/>
    </row>
    <row r="2765" spans="2:15" x14ac:dyDescent="0.25">
      <c r="B2765" s="340">
        <v>35016</v>
      </c>
      <c r="C2765" s="340" t="s">
        <v>356</v>
      </c>
      <c r="D2765" s="340" t="s">
        <v>1597</v>
      </c>
      <c r="E2765" s="349" t="str">
        <f>HYPERLINK(Table20[[#This Row],[Map Link]],Table20[[#This Row],[Map Text]])</f>
        <v>Open Map</v>
      </c>
      <c r="F2765" s="340" t="s">
        <v>354</v>
      </c>
      <c r="G2765" s="340" t="s">
        <v>336</v>
      </c>
      <c r="H2765" s="340">
        <v>50.099581999999998</v>
      </c>
      <c r="I2765" s="340">
        <v>-125.050144</v>
      </c>
      <c r="J2765" s="340" t="s">
        <v>1591</v>
      </c>
      <c r="K2765" s="340" t="s">
        <v>6258</v>
      </c>
      <c r="L2765" s="348" t="s">
        <v>103</v>
      </c>
      <c r="M2765" s="340"/>
      <c r="N2765" s="340"/>
      <c r="O2765" s="340"/>
    </row>
    <row r="2766" spans="2:15" x14ac:dyDescent="0.25">
      <c r="B2766" s="340">
        <v>40958</v>
      </c>
      <c r="C2766" s="340" t="s">
        <v>720</v>
      </c>
      <c r="D2766" s="340" t="s">
        <v>1036</v>
      </c>
      <c r="E2766" s="349" t="str">
        <f>HYPERLINK(Table20[[#This Row],[Map Link]],Table20[[#This Row],[Map Text]])</f>
        <v>Open Map</v>
      </c>
      <c r="F2766" s="340" t="s">
        <v>701</v>
      </c>
      <c r="G2766" s="340" t="s">
        <v>336</v>
      </c>
      <c r="H2766" s="340">
        <v>49.308117000000003</v>
      </c>
      <c r="I2766" s="340">
        <v>-124.50689300000001</v>
      </c>
      <c r="J2766" s="340" t="s">
        <v>1591</v>
      </c>
      <c r="K2766" s="340" t="s">
        <v>6259</v>
      </c>
      <c r="L2766" s="348" t="s">
        <v>103</v>
      </c>
      <c r="M2766" s="340"/>
      <c r="N2766" s="340"/>
      <c r="O2766" s="340"/>
    </row>
    <row r="2767" spans="2:15" x14ac:dyDescent="0.25">
      <c r="B2767" s="340">
        <v>22133</v>
      </c>
      <c r="C2767" s="340" t="s">
        <v>349</v>
      </c>
      <c r="D2767" s="340" t="s">
        <v>1036</v>
      </c>
      <c r="E2767" s="349" t="str">
        <f>HYPERLINK(Table20[[#This Row],[Map Link]],Table20[[#This Row],[Map Text]])</f>
        <v>Open Map</v>
      </c>
      <c r="F2767" s="340" t="s">
        <v>335</v>
      </c>
      <c r="G2767" s="340" t="s">
        <v>336</v>
      </c>
      <c r="H2767" s="340">
        <v>49.899785000000001</v>
      </c>
      <c r="I2767" s="340">
        <v>-124.568022</v>
      </c>
      <c r="J2767" s="340" t="s">
        <v>1591</v>
      </c>
      <c r="K2767" s="340" t="s">
        <v>6260</v>
      </c>
      <c r="L2767" s="348" t="s">
        <v>103</v>
      </c>
      <c r="M2767" s="340"/>
      <c r="N2767" s="340"/>
      <c r="O2767" s="340"/>
    </row>
    <row r="2768" spans="2:15" x14ac:dyDescent="0.25">
      <c r="B2768" s="340">
        <v>22168</v>
      </c>
      <c r="C2768" s="340" t="s">
        <v>743</v>
      </c>
      <c r="D2768" s="340" t="s">
        <v>1036</v>
      </c>
      <c r="E2768" s="349" t="str">
        <f>HYPERLINK(Table20[[#This Row],[Map Link]],Table20[[#This Row],[Map Text]])</f>
        <v>Open Map</v>
      </c>
      <c r="F2768" s="340" t="s">
        <v>725</v>
      </c>
      <c r="G2768" s="340" t="s">
        <v>336</v>
      </c>
      <c r="H2768" s="340">
        <v>49.833112</v>
      </c>
      <c r="I2768" s="340">
        <v>-125.051368</v>
      </c>
      <c r="J2768" s="340" t="s">
        <v>1591</v>
      </c>
      <c r="K2768" s="340" t="s">
        <v>6261</v>
      </c>
      <c r="L2768" s="348" t="s">
        <v>103</v>
      </c>
      <c r="M2768" s="340"/>
      <c r="N2768" s="340"/>
      <c r="O2768" s="340"/>
    </row>
    <row r="2769" spans="2:15" x14ac:dyDescent="0.25">
      <c r="B2769" s="340">
        <v>30409</v>
      </c>
      <c r="C2769" s="340" t="s">
        <v>324</v>
      </c>
      <c r="D2769" s="340" t="s">
        <v>1597</v>
      </c>
      <c r="E2769" s="349" t="str">
        <f>HYPERLINK(Table20[[#This Row],[Map Link]],Table20[[#This Row],[Map Text]])</f>
        <v>Open Map</v>
      </c>
      <c r="F2769" s="340" t="s">
        <v>321</v>
      </c>
      <c r="G2769" s="340" t="s">
        <v>213</v>
      </c>
      <c r="H2769" s="340">
        <v>49.449795999999999</v>
      </c>
      <c r="I2769" s="340">
        <v>-123.46797599999999</v>
      </c>
      <c r="J2769" s="340" t="s">
        <v>1591</v>
      </c>
      <c r="K2769" s="340" t="s">
        <v>6262</v>
      </c>
      <c r="L2769" s="348" t="s">
        <v>103</v>
      </c>
      <c r="M2769" s="340"/>
      <c r="N2769" s="340"/>
      <c r="O2769" s="340"/>
    </row>
    <row r="2770" spans="2:15" x14ac:dyDescent="0.25">
      <c r="B2770" s="340">
        <v>35019</v>
      </c>
      <c r="C2770" s="340" t="s">
        <v>751</v>
      </c>
      <c r="D2770" s="340" t="s">
        <v>1036</v>
      </c>
      <c r="E2770" s="349" t="str">
        <f>HYPERLINK(Table20[[#This Row],[Map Link]],Table20[[#This Row],[Map Text]])</f>
        <v>Open Map</v>
      </c>
      <c r="F2770" s="340" t="s">
        <v>354</v>
      </c>
      <c r="G2770" s="340" t="s">
        <v>336</v>
      </c>
      <c r="H2770" s="340">
        <v>50.020449999999997</v>
      </c>
      <c r="I2770" s="340">
        <v>-125.19665999999999</v>
      </c>
      <c r="J2770" s="340" t="s">
        <v>1591</v>
      </c>
      <c r="K2770" s="340" t="s">
        <v>6263</v>
      </c>
      <c r="L2770" s="348" t="s">
        <v>103</v>
      </c>
      <c r="M2770" s="340"/>
      <c r="N2770" s="340"/>
      <c r="O2770" s="340"/>
    </row>
    <row r="2771" spans="2:15" x14ac:dyDescent="0.25">
      <c r="B2771" s="340">
        <v>25300</v>
      </c>
      <c r="C2771" s="340" t="s">
        <v>645</v>
      </c>
      <c r="D2771" s="340" t="s">
        <v>1036</v>
      </c>
      <c r="E2771" s="349" t="str">
        <f>HYPERLINK(Table20[[#This Row],[Map Link]],Table20[[#This Row],[Map Text]])</f>
        <v>Open Map</v>
      </c>
      <c r="F2771" s="340" t="s">
        <v>641</v>
      </c>
      <c r="G2771" s="340" t="s">
        <v>336</v>
      </c>
      <c r="H2771" s="340">
        <v>48.866453</v>
      </c>
      <c r="I2771" s="340">
        <v>-124.20131600000001</v>
      </c>
      <c r="J2771" s="340" t="s">
        <v>1591</v>
      </c>
      <c r="K2771" s="340" t="s">
        <v>6264</v>
      </c>
      <c r="L2771" s="348" t="s">
        <v>103</v>
      </c>
      <c r="M2771" s="340"/>
      <c r="N2771" s="340"/>
      <c r="O2771" s="340"/>
    </row>
    <row r="2772" spans="2:15" x14ac:dyDescent="0.25">
      <c r="B2772" s="340">
        <v>65506</v>
      </c>
      <c r="C2772" s="340" t="s">
        <v>6265</v>
      </c>
      <c r="D2772" s="340" t="s">
        <v>1590</v>
      </c>
      <c r="E2772" s="349" t="str">
        <f>HYPERLINK(Table20[[#This Row],[Map Link]],Table20[[#This Row],[Map Text]])</f>
        <v>Open Map</v>
      </c>
      <c r="F2772" s="340" t="s">
        <v>354</v>
      </c>
      <c r="G2772" s="340" t="s">
        <v>336</v>
      </c>
      <c r="H2772" s="340">
        <v>49.616424000000002</v>
      </c>
      <c r="I2772" s="340">
        <v>-126.818082</v>
      </c>
      <c r="J2772" s="340" t="s">
        <v>1591</v>
      </c>
      <c r="K2772" s="340" t="s">
        <v>6266</v>
      </c>
      <c r="L2772" s="348" t="s">
        <v>181</v>
      </c>
      <c r="M2772" s="340"/>
      <c r="N2772" s="340"/>
      <c r="O2772" s="340"/>
    </row>
    <row r="2773" spans="2:15" x14ac:dyDescent="0.25">
      <c r="B2773" s="340">
        <v>65419</v>
      </c>
      <c r="C2773" s="340" t="s">
        <v>6267</v>
      </c>
      <c r="D2773" s="340" t="s">
        <v>1590</v>
      </c>
      <c r="E2773" s="349" t="str">
        <f>HYPERLINK(Table20[[#This Row],[Map Link]],Table20[[#This Row],[Map Text]])</f>
        <v>Open Map</v>
      </c>
      <c r="F2773" s="340" t="s">
        <v>354</v>
      </c>
      <c r="G2773" s="340" t="s">
        <v>336</v>
      </c>
      <c r="H2773" s="340">
        <v>49.683098999999999</v>
      </c>
      <c r="I2773" s="340">
        <v>-126.11806300000001</v>
      </c>
      <c r="J2773" s="340" t="s">
        <v>1591</v>
      </c>
      <c r="K2773" s="340" t="s">
        <v>6268</v>
      </c>
      <c r="L2773" s="348" t="s">
        <v>181</v>
      </c>
      <c r="M2773" s="340"/>
      <c r="N2773" s="340"/>
      <c r="O2773" s="340"/>
    </row>
    <row r="2774" spans="2:15" x14ac:dyDescent="0.25">
      <c r="B2774" s="340">
        <v>63204</v>
      </c>
      <c r="C2774" s="340" t="s">
        <v>6269</v>
      </c>
      <c r="D2774" s="340" t="s">
        <v>1590</v>
      </c>
      <c r="E2774" s="349" t="str">
        <f>HYPERLINK(Table20[[#This Row],[Map Link]],Table20[[#This Row],[Map Text]])</f>
        <v>Open Map</v>
      </c>
      <c r="F2774" s="340" t="s">
        <v>354</v>
      </c>
      <c r="G2774" s="340" t="s">
        <v>336</v>
      </c>
      <c r="H2774" s="340">
        <v>50.017499999999998</v>
      </c>
      <c r="I2774" s="340">
        <v>-127.391944</v>
      </c>
      <c r="J2774" s="340" t="s">
        <v>1591</v>
      </c>
      <c r="K2774" s="340" t="s">
        <v>6270</v>
      </c>
      <c r="L2774" s="348" t="s">
        <v>181</v>
      </c>
      <c r="M2774" s="340"/>
      <c r="N2774" s="340"/>
      <c r="O2774" s="340"/>
    </row>
    <row r="2775" spans="2:15" x14ac:dyDescent="0.25">
      <c r="B2775" s="340">
        <v>65273</v>
      </c>
      <c r="C2775" s="340" t="s">
        <v>6271</v>
      </c>
      <c r="D2775" s="340" t="s">
        <v>1590</v>
      </c>
      <c r="E2775" s="349" t="str">
        <f>HYPERLINK(Table20[[#This Row],[Map Link]],Table20[[#This Row],[Map Text]])</f>
        <v>Open Map</v>
      </c>
      <c r="F2775" s="340" t="s">
        <v>630</v>
      </c>
      <c r="G2775" s="340" t="s">
        <v>336</v>
      </c>
      <c r="H2775" s="340">
        <v>48.966442999999998</v>
      </c>
      <c r="I2775" s="340">
        <v>-125.051344</v>
      </c>
      <c r="J2775" s="340" t="s">
        <v>1591</v>
      </c>
      <c r="K2775" s="340" t="s">
        <v>6272</v>
      </c>
      <c r="L2775" s="348" t="s">
        <v>181</v>
      </c>
      <c r="M2775" s="340"/>
      <c r="N2775" s="340"/>
      <c r="O2775" s="340"/>
    </row>
    <row r="2776" spans="2:15" x14ac:dyDescent="0.25">
      <c r="B2776" s="340">
        <v>65150</v>
      </c>
      <c r="C2776" s="340" t="s">
        <v>6273</v>
      </c>
      <c r="D2776" s="340" t="s">
        <v>1590</v>
      </c>
      <c r="E2776" s="349" t="str">
        <f>HYPERLINK(Table20[[#This Row],[Map Link]],Table20[[#This Row],[Map Text]])</f>
        <v>Open Map</v>
      </c>
      <c r="F2776" s="340" t="s">
        <v>630</v>
      </c>
      <c r="G2776" s="340" t="s">
        <v>336</v>
      </c>
      <c r="H2776" s="340">
        <v>49.166432</v>
      </c>
      <c r="I2776" s="340">
        <v>-126.018045</v>
      </c>
      <c r="J2776" s="340" t="s">
        <v>1591</v>
      </c>
      <c r="K2776" s="340" t="s">
        <v>6274</v>
      </c>
      <c r="L2776" s="348" t="s">
        <v>181</v>
      </c>
      <c r="M2776" s="340"/>
      <c r="N2776" s="340"/>
      <c r="O2776" s="340"/>
    </row>
    <row r="2777" spans="2:15" x14ac:dyDescent="0.25">
      <c r="B2777" s="340">
        <v>755</v>
      </c>
      <c r="C2777" s="340" t="s">
        <v>6275</v>
      </c>
      <c r="D2777" s="340" t="s">
        <v>1597</v>
      </c>
      <c r="E2777" s="349" t="str">
        <f>HYPERLINK(Table20[[#This Row],[Map Link]],Table20[[#This Row],[Map Text]])</f>
        <v>Open Map</v>
      </c>
      <c r="F2777" s="340" t="s">
        <v>630</v>
      </c>
      <c r="G2777" s="340" t="s">
        <v>336</v>
      </c>
      <c r="H2777" s="340">
        <v>49.283099</v>
      </c>
      <c r="I2777" s="340">
        <v>-126.06805</v>
      </c>
      <c r="J2777" s="340" t="s">
        <v>1591</v>
      </c>
      <c r="K2777" s="340" t="s">
        <v>6276</v>
      </c>
      <c r="L2777" s="348" t="s">
        <v>103</v>
      </c>
      <c r="M2777" s="340"/>
      <c r="N2777" s="340"/>
      <c r="O2777" s="340"/>
    </row>
    <row r="2778" spans="2:15" x14ac:dyDescent="0.25">
      <c r="B2778" s="340">
        <v>65434</v>
      </c>
      <c r="C2778" s="340" t="s">
        <v>6277</v>
      </c>
      <c r="D2778" s="340" t="s">
        <v>1590</v>
      </c>
      <c r="E2778" s="349" t="str">
        <f>HYPERLINK(Table20[[#This Row],[Map Link]],Table20[[#This Row],[Map Text]])</f>
        <v>Open Map</v>
      </c>
      <c r="F2778" s="340" t="s">
        <v>354</v>
      </c>
      <c r="G2778" s="340" t="s">
        <v>336</v>
      </c>
      <c r="H2778" s="340">
        <v>49.816423</v>
      </c>
      <c r="I2778" s="340">
        <v>-126.951425</v>
      </c>
      <c r="J2778" s="340" t="s">
        <v>1591</v>
      </c>
      <c r="K2778" s="340" t="s">
        <v>6278</v>
      </c>
      <c r="L2778" s="348" t="s">
        <v>181</v>
      </c>
      <c r="M2778" s="340"/>
      <c r="N2778" s="340"/>
      <c r="O2778" s="340"/>
    </row>
    <row r="2779" spans="2:15" x14ac:dyDescent="0.25">
      <c r="B2779" s="340">
        <v>65212</v>
      </c>
      <c r="C2779" s="340" t="s">
        <v>6279</v>
      </c>
      <c r="D2779" s="340" t="s">
        <v>1590</v>
      </c>
      <c r="E2779" s="349" t="str">
        <f>HYPERLINK(Table20[[#This Row],[Map Link]],Table20[[#This Row],[Map Text]])</f>
        <v>Open Map</v>
      </c>
      <c r="F2779" s="340" t="s">
        <v>630</v>
      </c>
      <c r="G2779" s="340" t="s">
        <v>336</v>
      </c>
      <c r="H2779" s="340">
        <v>48.716445</v>
      </c>
      <c r="I2779" s="340">
        <v>-124.884666</v>
      </c>
      <c r="J2779" s="340" t="s">
        <v>1591</v>
      </c>
      <c r="K2779" s="340" t="s">
        <v>6280</v>
      </c>
      <c r="L2779" s="348" t="s">
        <v>181</v>
      </c>
      <c r="M2779" s="340"/>
      <c r="N2779" s="340"/>
      <c r="O2779" s="340"/>
    </row>
    <row r="2780" spans="2:15" x14ac:dyDescent="0.25">
      <c r="B2780" s="340">
        <v>65455</v>
      </c>
      <c r="C2780" s="340" t="s">
        <v>6281</v>
      </c>
      <c r="D2780" s="340" t="s">
        <v>1590</v>
      </c>
      <c r="E2780" s="349" t="str">
        <f>HYPERLINK(Table20[[#This Row],[Map Link]],Table20[[#This Row],[Map Text]])</f>
        <v>Open Map</v>
      </c>
      <c r="F2780" s="340" t="s">
        <v>600</v>
      </c>
      <c r="G2780" s="340" t="s">
        <v>336</v>
      </c>
      <c r="H2780" s="340">
        <v>50.533079999999998</v>
      </c>
      <c r="I2780" s="340">
        <v>-127.968144</v>
      </c>
      <c r="J2780" s="340" t="s">
        <v>1591</v>
      </c>
      <c r="K2780" s="340" t="s">
        <v>6282</v>
      </c>
      <c r="L2780" s="348" t="s">
        <v>181</v>
      </c>
      <c r="M2780" s="340"/>
      <c r="N2780" s="340"/>
      <c r="O2780" s="340"/>
    </row>
    <row r="2781" spans="2:15" x14ac:dyDescent="0.25">
      <c r="B2781" s="340">
        <v>63302</v>
      </c>
      <c r="C2781" s="340" t="s">
        <v>6283</v>
      </c>
      <c r="D2781" s="340" t="s">
        <v>3205</v>
      </c>
      <c r="E2781" s="349" t="str">
        <f>HYPERLINK(Table20[[#This Row],[Map Link]],Table20[[#This Row],[Map Text]])</f>
        <v>Open Map</v>
      </c>
      <c r="F2781" s="340" t="s">
        <v>354</v>
      </c>
      <c r="G2781" s="340" t="s">
        <v>336</v>
      </c>
      <c r="H2781" s="340">
        <v>50.011944</v>
      </c>
      <c r="I2781" s="340">
        <v>-127.396944</v>
      </c>
      <c r="J2781" s="340" t="s">
        <v>1591</v>
      </c>
      <c r="K2781" s="340" t="s">
        <v>6284</v>
      </c>
      <c r="L2781" s="348" t="s">
        <v>181</v>
      </c>
      <c r="M2781" s="340"/>
      <c r="N2781" s="340"/>
      <c r="O2781" s="340"/>
    </row>
    <row r="2782" spans="2:15" x14ac:dyDescent="0.25">
      <c r="B2782" s="340">
        <v>62791</v>
      </c>
      <c r="C2782" s="340" t="s">
        <v>6285</v>
      </c>
      <c r="D2782" s="340" t="s">
        <v>3205</v>
      </c>
      <c r="E2782" s="349" t="str">
        <f>HYPERLINK(Table20[[#This Row],[Map Link]],Table20[[#This Row],[Map Text]])</f>
        <v>Open Map</v>
      </c>
      <c r="F2782" s="340" t="s">
        <v>630</v>
      </c>
      <c r="G2782" s="340" t="s">
        <v>336</v>
      </c>
      <c r="H2782" s="340">
        <v>48.8</v>
      </c>
      <c r="I2782" s="340">
        <v>-125.119722</v>
      </c>
      <c r="J2782" s="340" t="s">
        <v>1591</v>
      </c>
      <c r="K2782" s="340" t="s">
        <v>6286</v>
      </c>
      <c r="L2782" s="348" t="s">
        <v>181</v>
      </c>
      <c r="M2782" s="340"/>
      <c r="N2782" s="340"/>
      <c r="O2782" s="340"/>
    </row>
    <row r="2783" spans="2:15" x14ac:dyDescent="0.25">
      <c r="B2783" s="340">
        <v>11066</v>
      </c>
      <c r="C2783" s="340" t="s">
        <v>640</v>
      </c>
      <c r="D2783" s="340" t="s">
        <v>1036</v>
      </c>
      <c r="E2783" s="349" t="str">
        <f>HYPERLINK(Table20[[#This Row],[Map Link]],Table20[[#This Row],[Map Text]])</f>
        <v>Open Map</v>
      </c>
      <c r="F2783" s="340" t="s">
        <v>630</v>
      </c>
      <c r="G2783" s="340" t="s">
        <v>336</v>
      </c>
      <c r="H2783" s="340">
        <v>48.833108000000003</v>
      </c>
      <c r="I2783" s="340">
        <v>-125.134677</v>
      </c>
      <c r="J2783" s="340" t="s">
        <v>1591</v>
      </c>
      <c r="K2783" s="340" t="s">
        <v>6287</v>
      </c>
      <c r="L2783" s="348" t="s">
        <v>103</v>
      </c>
      <c r="M2783" s="340"/>
      <c r="N2783" s="340"/>
      <c r="O2783" s="340"/>
    </row>
    <row r="2784" spans="2:15" x14ac:dyDescent="0.25">
      <c r="B2784" s="340">
        <v>65257</v>
      </c>
      <c r="C2784" s="340" t="s">
        <v>6288</v>
      </c>
      <c r="D2784" s="340" t="s">
        <v>1590</v>
      </c>
      <c r="E2784" s="349" t="str">
        <f>HYPERLINK(Table20[[#This Row],[Map Link]],Table20[[#This Row],[Map Text]])</f>
        <v>Open Map</v>
      </c>
      <c r="F2784" s="340" t="s">
        <v>630</v>
      </c>
      <c r="G2784" s="340" t="s">
        <v>336</v>
      </c>
      <c r="H2784" s="340">
        <v>49.216431</v>
      </c>
      <c r="I2784" s="340">
        <v>-126.084716</v>
      </c>
      <c r="J2784" s="340" t="s">
        <v>1591</v>
      </c>
      <c r="K2784" s="340" t="s">
        <v>6289</v>
      </c>
      <c r="L2784" s="348" t="s">
        <v>181</v>
      </c>
      <c r="M2784" s="340"/>
      <c r="N2784" s="340"/>
      <c r="O2784" s="340"/>
    </row>
    <row r="2785" spans="2:15" x14ac:dyDescent="0.25">
      <c r="B2785" s="340">
        <v>37677</v>
      </c>
      <c r="C2785" s="340" t="s">
        <v>633</v>
      </c>
      <c r="D2785" s="340" t="s">
        <v>1597</v>
      </c>
      <c r="E2785" s="349" t="str">
        <f>HYPERLINK(Table20[[#This Row],[Map Link]],Table20[[#This Row],[Map Text]])</f>
        <v>Open Map</v>
      </c>
      <c r="F2785" s="340" t="s">
        <v>630</v>
      </c>
      <c r="G2785" s="340" t="s">
        <v>336</v>
      </c>
      <c r="H2785" s="340">
        <v>49.478928000000003</v>
      </c>
      <c r="I2785" s="340">
        <v>-126.4264</v>
      </c>
      <c r="J2785" s="340" t="s">
        <v>1591</v>
      </c>
      <c r="K2785" s="340" t="s">
        <v>6290</v>
      </c>
      <c r="L2785" s="348" t="s">
        <v>103</v>
      </c>
      <c r="M2785" s="340"/>
      <c r="N2785" s="340"/>
      <c r="O2785" s="340"/>
    </row>
    <row r="2786" spans="2:15" x14ac:dyDescent="0.25">
      <c r="B2786" s="340">
        <v>65305</v>
      </c>
      <c r="C2786" s="340" t="s">
        <v>6291</v>
      </c>
      <c r="D2786" s="340" t="s">
        <v>1590</v>
      </c>
      <c r="E2786" s="349" t="str">
        <f>HYPERLINK(Table20[[#This Row],[Map Link]],Table20[[#This Row],[Map Text]])</f>
        <v>Open Map</v>
      </c>
      <c r="F2786" s="340" t="s">
        <v>641</v>
      </c>
      <c r="G2786" s="340" t="s">
        <v>336</v>
      </c>
      <c r="H2786" s="340">
        <v>48.616446000000003</v>
      </c>
      <c r="I2786" s="340">
        <v>-124.73465899999999</v>
      </c>
      <c r="J2786" s="340" t="s">
        <v>1591</v>
      </c>
      <c r="K2786" s="340" t="s">
        <v>6292</v>
      </c>
      <c r="L2786" s="348" t="s">
        <v>181</v>
      </c>
      <c r="M2786" s="340"/>
      <c r="N2786" s="340"/>
      <c r="O2786" s="340"/>
    </row>
    <row r="2787" spans="2:15" x14ac:dyDescent="0.25">
      <c r="B2787" s="340">
        <v>3461</v>
      </c>
      <c r="C2787" s="340" t="s">
        <v>642</v>
      </c>
      <c r="D2787" s="340" t="s">
        <v>1036</v>
      </c>
      <c r="E2787" s="349" t="str">
        <f>HYPERLINK(Table20[[#This Row],[Map Link]],Table20[[#This Row],[Map Text]])</f>
        <v>Open Map</v>
      </c>
      <c r="F2787" s="340" t="s">
        <v>641</v>
      </c>
      <c r="G2787" s="340" t="s">
        <v>336</v>
      </c>
      <c r="H2787" s="340">
        <v>48.883116999999999</v>
      </c>
      <c r="I2787" s="340">
        <v>-124.367988</v>
      </c>
      <c r="J2787" s="340" t="s">
        <v>1591</v>
      </c>
      <c r="K2787" s="340" t="s">
        <v>6293</v>
      </c>
      <c r="L2787" s="348" t="s">
        <v>103</v>
      </c>
      <c r="M2787" s="340"/>
      <c r="N2787" s="340"/>
      <c r="O2787" s="340"/>
    </row>
    <row r="2788" spans="2:15" x14ac:dyDescent="0.25">
      <c r="B2788" s="340">
        <v>65449</v>
      </c>
      <c r="C2788" s="340" t="s">
        <v>6294</v>
      </c>
      <c r="D2788" s="340" t="s">
        <v>1590</v>
      </c>
      <c r="E2788" s="349" t="str">
        <f>HYPERLINK(Table20[[#This Row],[Map Link]],Table20[[#This Row],[Map Text]])</f>
        <v>Open Map</v>
      </c>
      <c r="F2788" s="340" t="s">
        <v>600</v>
      </c>
      <c r="G2788" s="340" t="s">
        <v>336</v>
      </c>
      <c r="H2788" s="340">
        <v>50.333086000000002</v>
      </c>
      <c r="I2788" s="340">
        <v>-127.43478899999999</v>
      </c>
      <c r="J2788" s="340" t="s">
        <v>1591</v>
      </c>
      <c r="K2788" s="340" t="s">
        <v>6295</v>
      </c>
      <c r="L2788" s="348" t="s">
        <v>181</v>
      </c>
      <c r="M2788" s="340"/>
      <c r="N2788" s="340"/>
      <c r="O2788" s="340"/>
    </row>
    <row r="2789" spans="2:15" x14ac:dyDescent="0.25">
      <c r="B2789" s="340">
        <v>65448</v>
      </c>
      <c r="C2789" s="340" t="s">
        <v>6296</v>
      </c>
      <c r="D2789" s="340" t="s">
        <v>1590</v>
      </c>
      <c r="E2789" s="349" t="str">
        <f>HYPERLINK(Table20[[#This Row],[Map Link]],Table20[[#This Row],[Map Text]])</f>
        <v>Open Map</v>
      </c>
      <c r="F2789" s="340" t="s">
        <v>600</v>
      </c>
      <c r="G2789" s="340" t="s">
        <v>336</v>
      </c>
      <c r="H2789" s="340">
        <v>50.3825</v>
      </c>
      <c r="I2789" s="340">
        <v>-127.471389</v>
      </c>
      <c r="J2789" s="340" t="s">
        <v>1591</v>
      </c>
      <c r="K2789" s="340" t="s">
        <v>6297</v>
      </c>
      <c r="L2789" s="348" t="s">
        <v>181</v>
      </c>
      <c r="M2789" s="340"/>
      <c r="N2789" s="340"/>
      <c r="O2789" s="340"/>
    </row>
    <row r="2790" spans="2:15" x14ac:dyDescent="0.25">
      <c r="B2790" s="340">
        <v>38869</v>
      </c>
      <c r="C2790" s="340" t="s">
        <v>628</v>
      </c>
      <c r="D2790" s="340" t="s">
        <v>1597</v>
      </c>
      <c r="E2790" s="349" t="str">
        <f>HYPERLINK(Table20[[#This Row],[Map Link]],Table20[[#This Row],[Map Text]])</f>
        <v>Open Map</v>
      </c>
      <c r="F2790" s="340" t="s">
        <v>354</v>
      </c>
      <c r="G2790" s="340" t="s">
        <v>336</v>
      </c>
      <c r="H2790" s="340">
        <v>49.873610999999997</v>
      </c>
      <c r="I2790" s="340">
        <v>-126.71388899999999</v>
      </c>
      <c r="J2790" s="340" t="s">
        <v>1591</v>
      </c>
      <c r="K2790" s="340" t="s">
        <v>6298</v>
      </c>
      <c r="L2790" s="348" t="s">
        <v>103</v>
      </c>
      <c r="M2790" s="340"/>
      <c r="N2790" s="340"/>
      <c r="O2790" s="340"/>
    </row>
    <row r="2791" spans="2:15" x14ac:dyDescent="0.25">
      <c r="B2791" s="340">
        <v>25413</v>
      </c>
      <c r="C2791" s="340" t="s">
        <v>653</v>
      </c>
      <c r="D2791" s="340" t="s">
        <v>1597</v>
      </c>
      <c r="E2791" s="349" t="str">
        <f>HYPERLINK(Table20[[#This Row],[Map Link]],Table20[[#This Row],[Map Text]])</f>
        <v>Open Map</v>
      </c>
      <c r="F2791" s="340" t="s">
        <v>354</v>
      </c>
      <c r="G2791" s="340" t="s">
        <v>336</v>
      </c>
      <c r="H2791" s="340">
        <v>50.069197000000003</v>
      </c>
      <c r="I2791" s="340">
        <v>-127.288943</v>
      </c>
      <c r="J2791" s="340" t="s">
        <v>1591</v>
      </c>
      <c r="K2791" s="340" t="s">
        <v>6299</v>
      </c>
      <c r="L2791" s="348" t="s">
        <v>103</v>
      </c>
      <c r="M2791" s="340"/>
      <c r="N2791" s="340"/>
      <c r="O2791" s="340"/>
    </row>
    <row r="2792" spans="2:15" x14ac:dyDescent="0.25">
      <c r="B2792" s="340">
        <v>65420</v>
      </c>
      <c r="C2792" s="340" t="s">
        <v>6300</v>
      </c>
      <c r="D2792" s="340" t="s">
        <v>1590</v>
      </c>
      <c r="E2792" s="349" t="str">
        <f>HYPERLINK(Table20[[#This Row],[Map Link]],Table20[[#This Row],[Map Text]])</f>
        <v>Open Map</v>
      </c>
      <c r="F2792" s="340" t="s">
        <v>354</v>
      </c>
      <c r="G2792" s="340" t="s">
        <v>336</v>
      </c>
      <c r="H2792" s="340">
        <v>49.666428000000003</v>
      </c>
      <c r="I2792" s="340">
        <v>-126.468073</v>
      </c>
      <c r="J2792" s="340" t="s">
        <v>1591</v>
      </c>
      <c r="K2792" s="340" t="s">
        <v>6301</v>
      </c>
      <c r="L2792" s="348" t="s">
        <v>181</v>
      </c>
      <c r="M2792" s="340"/>
      <c r="N2792" s="340"/>
      <c r="O2792" s="340"/>
    </row>
    <row r="2793" spans="2:15" x14ac:dyDescent="0.25">
      <c r="B2793" s="340">
        <v>65213</v>
      </c>
      <c r="C2793" s="340" t="s">
        <v>6302</v>
      </c>
      <c r="D2793" s="340" t="s">
        <v>1590</v>
      </c>
      <c r="E2793" s="349" t="str">
        <f>HYPERLINK(Table20[[#This Row],[Map Link]],Table20[[#This Row],[Map Text]])</f>
        <v>Open Map</v>
      </c>
      <c r="F2793" s="340" t="s">
        <v>641</v>
      </c>
      <c r="G2793" s="340" t="s">
        <v>336</v>
      </c>
      <c r="H2793" s="340">
        <v>48.649777999999998</v>
      </c>
      <c r="I2793" s="340">
        <v>-124.81799599999999</v>
      </c>
      <c r="J2793" s="340" t="s">
        <v>1591</v>
      </c>
      <c r="K2793" s="340" t="s">
        <v>6303</v>
      </c>
      <c r="L2793" s="348" t="s">
        <v>181</v>
      </c>
      <c r="M2793" s="340"/>
      <c r="N2793" s="340"/>
      <c r="O2793" s="340"/>
    </row>
    <row r="2794" spans="2:15" x14ac:dyDescent="0.25">
      <c r="B2794" s="340">
        <v>65342</v>
      </c>
      <c r="C2794" s="340" t="s">
        <v>6304</v>
      </c>
      <c r="D2794" s="340" t="s">
        <v>1590</v>
      </c>
      <c r="E2794" s="349" t="str">
        <f>HYPERLINK(Table20[[#This Row],[Map Link]],Table20[[#This Row],[Map Text]])</f>
        <v>Open Map</v>
      </c>
      <c r="F2794" s="340" t="s">
        <v>354</v>
      </c>
      <c r="G2794" s="340" t="s">
        <v>336</v>
      </c>
      <c r="H2794" s="340">
        <v>49.883090000000003</v>
      </c>
      <c r="I2794" s="340">
        <v>-126.96809399999999</v>
      </c>
      <c r="J2794" s="340" t="s">
        <v>1591</v>
      </c>
      <c r="K2794" s="340" t="s">
        <v>6305</v>
      </c>
      <c r="L2794" s="348" t="s">
        <v>181</v>
      </c>
      <c r="M2794" s="340"/>
      <c r="N2794" s="340"/>
      <c r="O2794" s="340"/>
    </row>
    <row r="2795" spans="2:15" x14ac:dyDescent="0.25">
      <c r="B2795" s="340">
        <v>62621</v>
      </c>
      <c r="C2795" s="340" t="s">
        <v>6306</v>
      </c>
      <c r="D2795" s="340" t="s">
        <v>3205</v>
      </c>
      <c r="E2795" s="349" t="str">
        <f>HYPERLINK(Table20[[#This Row],[Map Link]],Table20[[#This Row],[Map Text]])</f>
        <v>Open Map</v>
      </c>
      <c r="F2795" s="340" t="s">
        <v>630</v>
      </c>
      <c r="G2795" s="340" t="s">
        <v>336</v>
      </c>
      <c r="H2795" s="340">
        <v>48.947499999999998</v>
      </c>
      <c r="I2795" s="340">
        <v>-125.447778</v>
      </c>
      <c r="J2795" s="340" t="s">
        <v>1591</v>
      </c>
      <c r="K2795" s="340" t="s">
        <v>6307</v>
      </c>
      <c r="L2795" s="348" t="s">
        <v>181</v>
      </c>
      <c r="M2795" s="340"/>
      <c r="N2795" s="340"/>
      <c r="O2795" s="340"/>
    </row>
    <row r="2796" spans="2:15" x14ac:dyDescent="0.25">
      <c r="B2796" s="340">
        <v>38571</v>
      </c>
      <c r="C2796" s="340" t="s">
        <v>6308</v>
      </c>
      <c r="D2796" s="340" t="s">
        <v>1597</v>
      </c>
      <c r="E2796" s="349" t="str">
        <f>HYPERLINK(Table20[[#This Row],[Map Link]],Table20[[#This Row],[Map Text]])</f>
        <v>Open Map</v>
      </c>
      <c r="F2796" s="340" t="s">
        <v>630</v>
      </c>
      <c r="G2796" s="340" t="s">
        <v>336</v>
      </c>
      <c r="H2796" s="340">
        <v>49.249766000000001</v>
      </c>
      <c r="I2796" s="340">
        <v>-126.00138099999999</v>
      </c>
      <c r="J2796" s="340" t="s">
        <v>1591</v>
      </c>
      <c r="K2796" s="340" t="s">
        <v>6309</v>
      </c>
      <c r="L2796" s="348" t="s">
        <v>103</v>
      </c>
      <c r="M2796" s="340"/>
      <c r="N2796" s="340"/>
      <c r="O2796" s="340"/>
    </row>
    <row r="2797" spans="2:15" x14ac:dyDescent="0.25">
      <c r="B2797" s="340">
        <v>65151</v>
      </c>
      <c r="C2797" s="340" t="s">
        <v>6310</v>
      </c>
      <c r="D2797" s="340" t="s">
        <v>1590</v>
      </c>
      <c r="E2797" s="349" t="str">
        <f>HYPERLINK(Table20[[#This Row],[Map Link]],Table20[[#This Row],[Map Text]])</f>
        <v>Open Map</v>
      </c>
      <c r="F2797" s="340" t="s">
        <v>630</v>
      </c>
      <c r="G2797" s="340" t="s">
        <v>336</v>
      </c>
      <c r="H2797" s="340">
        <v>49.233099000000003</v>
      </c>
      <c r="I2797" s="340">
        <v>-126.018047</v>
      </c>
      <c r="J2797" s="340" t="s">
        <v>1591</v>
      </c>
      <c r="K2797" s="340" t="s">
        <v>6311</v>
      </c>
      <c r="L2797" s="348" t="s">
        <v>181</v>
      </c>
      <c r="M2797" s="340"/>
      <c r="N2797" s="340"/>
      <c r="O2797" s="340"/>
    </row>
    <row r="2798" spans="2:15" x14ac:dyDescent="0.25">
      <c r="B2798" s="340">
        <v>65432</v>
      </c>
      <c r="C2798" s="340" t="s">
        <v>6312</v>
      </c>
      <c r="D2798" s="340" t="s">
        <v>1590</v>
      </c>
      <c r="E2798" s="349" t="str">
        <f>HYPERLINK(Table20[[#This Row],[Map Link]],Table20[[#This Row],[Map Text]])</f>
        <v>Open Map</v>
      </c>
      <c r="F2798" s="340" t="s">
        <v>354</v>
      </c>
      <c r="G2798" s="340" t="s">
        <v>336</v>
      </c>
      <c r="H2798" s="340">
        <v>49.833089000000001</v>
      </c>
      <c r="I2798" s="340">
        <v>-127.034762</v>
      </c>
      <c r="J2798" s="340" t="s">
        <v>1591</v>
      </c>
      <c r="K2798" s="340" t="s">
        <v>6313</v>
      </c>
      <c r="L2798" s="348" t="s">
        <v>181</v>
      </c>
      <c r="M2798" s="340"/>
      <c r="N2798" s="340"/>
      <c r="O2798" s="340"/>
    </row>
    <row r="2799" spans="2:15" x14ac:dyDescent="0.25">
      <c r="B2799" s="340">
        <v>65288</v>
      </c>
      <c r="C2799" s="340" t="s">
        <v>6314</v>
      </c>
      <c r="D2799" s="340" t="s">
        <v>1590</v>
      </c>
      <c r="E2799" s="349" t="str">
        <f>HYPERLINK(Table20[[#This Row],[Map Link]],Table20[[#This Row],[Map Text]])</f>
        <v>Open Map</v>
      </c>
      <c r="F2799" s="340" t="s">
        <v>630</v>
      </c>
      <c r="G2799" s="340" t="s">
        <v>336</v>
      </c>
      <c r="H2799" s="340">
        <v>49.083112999999997</v>
      </c>
      <c r="I2799" s="340">
        <v>-124.83467400000001</v>
      </c>
      <c r="J2799" s="340" t="s">
        <v>1591</v>
      </c>
      <c r="K2799" s="340" t="s">
        <v>6315</v>
      </c>
      <c r="L2799" s="348" t="s">
        <v>181</v>
      </c>
      <c r="M2799" s="340"/>
      <c r="N2799" s="340"/>
      <c r="O2799" s="340"/>
    </row>
    <row r="2800" spans="2:15" x14ac:dyDescent="0.25">
      <c r="B2800" s="340">
        <v>65294</v>
      </c>
      <c r="C2800" s="340" t="s">
        <v>6316</v>
      </c>
      <c r="D2800" s="340" t="s">
        <v>1590</v>
      </c>
      <c r="E2800" s="349" t="str">
        <f>HYPERLINK(Table20[[#This Row],[Map Link]],Table20[[#This Row],[Map Text]])</f>
        <v>Open Map</v>
      </c>
      <c r="F2800" s="340" t="s">
        <v>641</v>
      </c>
      <c r="G2800" s="340" t="s">
        <v>336</v>
      </c>
      <c r="H2800" s="340">
        <v>48.866447999999998</v>
      </c>
      <c r="I2800" s="340">
        <v>-124.61799499999999</v>
      </c>
      <c r="J2800" s="340" t="s">
        <v>1591</v>
      </c>
      <c r="K2800" s="340" t="s">
        <v>6317</v>
      </c>
      <c r="L2800" s="348" t="s">
        <v>181</v>
      </c>
      <c r="M2800" s="340"/>
      <c r="N2800" s="340"/>
      <c r="O2800" s="340"/>
    </row>
    <row r="2801" spans="2:15" x14ac:dyDescent="0.25">
      <c r="B2801" s="340">
        <v>65306</v>
      </c>
      <c r="C2801" s="340" t="s">
        <v>6318</v>
      </c>
      <c r="D2801" s="340" t="s">
        <v>1590</v>
      </c>
      <c r="E2801" s="349" t="str">
        <f>HYPERLINK(Table20[[#This Row],[Map Link]],Table20[[#This Row],[Map Text]])</f>
        <v>Open Map</v>
      </c>
      <c r="F2801" s="340" t="s">
        <v>641</v>
      </c>
      <c r="G2801" s="340" t="s">
        <v>336</v>
      </c>
      <c r="H2801" s="340">
        <v>48.666445000000003</v>
      </c>
      <c r="I2801" s="340">
        <v>-124.83466300000001</v>
      </c>
      <c r="J2801" s="340" t="s">
        <v>1591</v>
      </c>
      <c r="K2801" s="340" t="s">
        <v>6319</v>
      </c>
      <c r="L2801" s="348" t="s">
        <v>181</v>
      </c>
      <c r="M2801" s="340"/>
      <c r="N2801" s="340"/>
      <c r="O2801" s="340"/>
    </row>
    <row r="2802" spans="2:15" x14ac:dyDescent="0.25">
      <c r="B2802" s="340">
        <v>65461</v>
      </c>
      <c r="C2802" s="340" t="s">
        <v>6320</v>
      </c>
      <c r="D2802" s="340" t="s">
        <v>1590</v>
      </c>
      <c r="E2802" s="349" t="str">
        <f>HYPERLINK(Table20[[#This Row],[Map Link]],Table20[[#This Row],[Map Text]])</f>
        <v>Open Map</v>
      </c>
      <c r="F2802" s="340" t="s">
        <v>600</v>
      </c>
      <c r="G2802" s="340" t="s">
        <v>336</v>
      </c>
      <c r="H2802" s="340">
        <v>50.499747999999997</v>
      </c>
      <c r="I2802" s="340">
        <v>-127.834806</v>
      </c>
      <c r="J2802" s="340" t="s">
        <v>1591</v>
      </c>
      <c r="K2802" s="340" t="s">
        <v>6321</v>
      </c>
      <c r="L2802" s="348" t="s">
        <v>181</v>
      </c>
      <c r="M2802" s="340"/>
      <c r="N2802" s="340"/>
      <c r="O2802" s="340"/>
    </row>
    <row r="2803" spans="2:15" x14ac:dyDescent="0.25">
      <c r="B2803" s="340">
        <v>65244</v>
      </c>
      <c r="C2803" s="340" t="s">
        <v>6322</v>
      </c>
      <c r="D2803" s="340" t="s">
        <v>1590</v>
      </c>
      <c r="E2803" s="349" t="str">
        <f>HYPERLINK(Table20[[#This Row],[Map Link]],Table20[[#This Row],[Map Text]])</f>
        <v>Open Map</v>
      </c>
      <c r="F2803" s="340" t="s">
        <v>630</v>
      </c>
      <c r="G2803" s="340" t="s">
        <v>336</v>
      </c>
      <c r="H2803" s="340">
        <v>49.183104999999998</v>
      </c>
      <c r="I2803" s="340">
        <v>-125.53469800000001</v>
      </c>
      <c r="J2803" s="340" t="s">
        <v>1591</v>
      </c>
      <c r="K2803" s="340" t="s">
        <v>6323</v>
      </c>
      <c r="L2803" s="348" t="s">
        <v>181</v>
      </c>
      <c r="M2803" s="340"/>
      <c r="N2803" s="340"/>
      <c r="O2803" s="340"/>
    </row>
    <row r="2804" spans="2:15" x14ac:dyDescent="0.25">
      <c r="B2804" s="340">
        <v>2577</v>
      </c>
      <c r="C2804" s="340" t="s">
        <v>6324</v>
      </c>
      <c r="D2804" s="340" t="s">
        <v>1597</v>
      </c>
      <c r="E2804" s="349" t="str">
        <f>HYPERLINK(Table20[[#This Row],[Map Link]],Table20[[#This Row],[Map Text]])</f>
        <v>Open Map</v>
      </c>
      <c r="F2804" s="340" t="s">
        <v>630</v>
      </c>
      <c r="G2804" s="340" t="s">
        <v>336</v>
      </c>
      <c r="H2804" s="340">
        <v>49.166432999999998</v>
      </c>
      <c r="I2804" s="340">
        <v>-125.93471</v>
      </c>
      <c r="J2804" s="340" t="s">
        <v>1591</v>
      </c>
      <c r="K2804" s="340" t="s">
        <v>6325</v>
      </c>
      <c r="L2804" s="348" t="s">
        <v>103</v>
      </c>
      <c r="M2804" s="340"/>
      <c r="N2804" s="340"/>
      <c r="O2804" s="340"/>
    </row>
    <row r="2805" spans="2:15" x14ac:dyDescent="0.25">
      <c r="B2805" s="340">
        <v>65274</v>
      </c>
      <c r="C2805" s="340" t="s">
        <v>6326</v>
      </c>
      <c r="D2805" s="340" t="s">
        <v>1590</v>
      </c>
      <c r="E2805" s="349" t="str">
        <f>HYPERLINK(Table20[[#This Row],[Map Link]],Table20[[#This Row],[Map Text]])</f>
        <v>Open Map</v>
      </c>
      <c r="F2805" s="340" t="s">
        <v>630</v>
      </c>
      <c r="G2805" s="340" t="s">
        <v>336</v>
      </c>
      <c r="H2805" s="340">
        <v>48.933107999999997</v>
      </c>
      <c r="I2805" s="340">
        <v>-125.23468200000001</v>
      </c>
      <c r="J2805" s="340" t="s">
        <v>1591</v>
      </c>
      <c r="K2805" s="340" t="s">
        <v>6327</v>
      </c>
      <c r="L2805" s="348" t="s">
        <v>181</v>
      </c>
      <c r="M2805" s="340"/>
      <c r="N2805" s="340"/>
      <c r="O2805" s="340"/>
    </row>
    <row r="2806" spans="2:15" x14ac:dyDescent="0.25">
      <c r="B2806" s="340">
        <v>65457</v>
      </c>
      <c r="C2806" s="340" t="s">
        <v>6328</v>
      </c>
      <c r="D2806" s="340" t="s">
        <v>1590</v>
      </c>
      <c r="E2806" s="349" t="str">
        <f>HYPERLINK(Table20[[#This Row],[Map Link]],Table20[[#This Row],[Map Text]])</f>
        <v>Open Map</v>
      </c>
      <c r="F2806" s="340" t="s">
        <v>600</v>
      </c>
      <c r="G2806" s="340" t="s">
        <v>336</v>
      </c>
      <c r="H2806" s="340">
        <v>50.533079000000001</v>
      </c>
      <c r="I2806" s="340">
        <v>-128.00147799999999</v>
      </c>
      <c r="J2806" s="340" t="s">
        <v>1591</v>
      </c>
      <c r="K2806" s="340" t="s">
        <v>6329</v>
      </c>
      <c r="L2806" s="348" t="s">
        <v>181</v>
      </c>
      <c r="M2806" s="340"/>
      <c r="N2806" s="340"/>
      <c r="O2806" s="340"/>
    </row>
    <row r="2807" spans="2:15" x14ac:dyDescent="0.25">
      <c r="B2807" s="340">
        <v>65138</v>
      </c>
      <c r="C2807" s="340" t="s">
        <v>6330</v>
      </c>
      <c r="D2807" s="340" t="s">
        <v>1590</v>
      </c>
      <c r="E2807" s="349" t="str">
        <f>HYPERLINK(Table20[[#This Row],[Map Link]],Table20[[#This Row],[Map Text]])</f>
        <v>Open Map</v>
      </c>
      <c r="F2807" s="340" t="s">
        <v>630</v>
      </c>
      <c r="G2807" s="340" t="s">
        <v>336</v>
      </c>
      <c r="H2807" s="340">
        <v>49.199767000000001</v>
      </c>
      <c r="I2807" s="340">
        <v>-125.93471099999999</v>
      </c>
      <c r="J2807" s="340" t="s">
        <v>1591</v>
      </c>
      <c r="K2807" s="340" t="s">
        <v>6331</v>
      </c>
      <c r="L2807" s="348" t="s">
        <v>181</v>
      </c>
      <c r="M2807" s="340"/>
      <c r="N2807" s="340"/>
      <c r="O2807" s="340"/>
    </row>
    <row r="2808" spans="2:15" x14ac:dyDescent="0.25">
      <c r="B2808" s="340">
        <v>9732</v>
      </c>
      <c r="C2808" s="340" t="s">
        <v>660</v>
      </c>
      <c r="D2808" s="340" t="s">
        <v>1597</v>
      </c>
      <c r="E2808" s="349" t="str">
        <f>HYPERLINK(Table20[[#This Row],[Map Link]],Table20[[#This Row],[Map Text]])</f>
        <v>Open Map</v>
      </c>
      <c r="F2808" s="340" t="s">
        <v>641</v>
      </c>
      <c r="G2808" s="340" t="s">
        <v>336</v>
      </c>
      <c r="H2808" s="340">
        <v>48.649777999999998</v>
      </c>
      <c r="I2808" s="340">
        <v>-124.81799599999999</v>
      </c>
      <c r="J2808" s="340" t="s">
        <v>1591</v>
      </c>
      <c r="K2808" s="340" t="s">
        <v>6332</v>
      </c>
      <c r="L2808" s="348" t="s">
        <v>103</v>
      </c>
      <c r="M2808" s="340"/>
      <c r="N2808" s="340"/>
      <c r="O2808" s="340"/>
    </row>
    <row r="2809" spans="2:15" x14ac:dyDescent="0.25">
      <c r="B2809" s="340">
        <v>65516</v>
      </c>
      <c r="C2809" s="340" t="s">
        <v>6333</v>
      </c>
      <c r="D2809" s="340" t="s">
        <v>1590</v>
      </c>
      <c r="E2809" s="349" t="str">
        <f>HYPERLINK(Table20[[#This Row],[Map Link]],Table20[[#This Row],[Map Text]])</f>
        <v>Open Map</v>
      </c>
      <c r="F2809" s="340" t="s">
        <v>354</v>
      </c>
      <c r="G2809" s="340" t="s">
        <v>336</v>
      </c>
      <c r="H2809" s="340">
        <v>49.699759999999998</v>
      </c>
      <c r="I2809" s="340">
        <v>-126.584744</v>
      </c>
      <c r="J2809" s="340" t="s">
        <v>1591</v>
      </c>
      <c r="K2809" s="340" t="s">
        <v>6334</v>
      </c>
      <c r="L2809" s="348" t="s">
        <v>181</v>
      </c>
      <c r="M2809" s="340"/>
      <c r="N2809" s="340"/>
      <c r="O2809" s="340"/>
    </row>
    <row r="2810" spans="2:15" x14ac:dyDescent="0.25">
      <c r="B2810" s="340">
        <v>65285</v>
      </c>
      <c r="C2810" s="340" t="s">
        <v>6335</v>
      </c>
      <c r="D2810" s="340" t="s">
        <v>1590</v>
      </c>
      <c r="E2810" s="349" t="str">
        <f>HYPERLINK(Table20[[#This Row],[Map Link]],Table20[[#This Row],[Map Text]])</f>
        <v>Open Map</v>
      </c>
      <c r="F2810" s="340" t="s">
        <v>641</v>
      </c>
      <c r="G2810" s="340" t="s">
        <v>336</v>
      </c>
      <c r="H2810" s="340">
        <v>48.599780000000003</v>
      </c>
      <c r="I2810" s="340">
        <v>-124.701324</v>
      </c>
      <c r="J2810" s="340" t="s">
        <v>1591</v>
      </c>
      <c r="K2810" s="340" t="s">
        <v>6336</v>
      </c>
      <c r="L2810" s="348" t="s">
        <v>181</v>
      </c>
      <c r="M2810" s="340"/>
      <c r="N2810" s="340"/>
      <c r="O2810" s="340"/>
    </row>
    <row r="2811" spans="2:15" x14ac:dyDescent="0.25">
      <c r="B2811" s="340">
        <v>65301</v>
      </c>
      <c r="C2811" s="340" t="s">
        <v>6337</v>
      </c>
      <c r="D2811" s="340" t="s">
        <v>1590</v>
      </c>
      <c r="E2811" s="349" t="str">
        <f>HYPERLINK(Table20[[#This Row],[Map Link]],Table20[[#This Row],[Map Text]])</f>
        <v>Open Map</v>
      </c>
      <c r="F2811" s="340" t="s">
        <v>641</v>
      </c>
      <c r="G2811" s="340" t="s">
        <v>336</v>
      </c>
      <c r="H2811" s="340">
        <v>48.733113000000003</v>
      </c>
      <c r="I2811" s="340">
        <v>-124.734662</v>
      </c>
      <c r="J2811" s="340" t="s">
        <v>1591</v>
      </c>
      <c r="K2811" s="340" t="s">
        <v>6338</v>
      </c>
      <c r="L2811" s="348" t="s">
        <v>181</v>
      </c>
      <c r="M2811" s="340"/>
      <c r="N2811" s="340"/>
      <c r="O2811" s="340"/>
    </row>
    <row r="2812" spans="2:15" x14ac:dyDescent="0.25">
      <c r="B2812" s="340">
        <v>65240</v>
      </c>
      <c r="C2812" s="340" t="s">
        <v>6339</v>
      </c>
      <c r="D2812" s="340" t="s">
        <v>1590</v>
      </c>
      <c r="E2812" s="349" t="str">
        <f>HYPERLINK(Table20[[#This Row],[Map Link]],Table20[[#This Row],[Map Text]])</f>
        <v>Open Map</v>
      </c>
      <c r="F2812" s="340" t="s">
        <v>630</v>
      </c>
      <c r="G2812" s="340" t="s">
        <v>336</v>
      </c>
      <c r="H2812" s="340">
        <v>49.133099999999999</v>
      </c>
      <c r="I2812" s="340">
        <v>-125.934709</v>
      </c>
      <c r="J2812" s="340" t="s">
        <v>1591</v>
      </c>
      <c r="K2812" s="340" t="s">
        <v>6340</v>
      </c>
      <c r="L2812" s="348" t="s">
        <v>181</v>
      </c>
      <c r="M2812" s="340"/>
      <c r="N2812" s="340"/>
      <c r="O2812" s="340"/>
    </row>
    <row r="2813" spans="2:15" x14ac:dyDescent="0.25">
      <c r="B2813" s="340">
        <v>40437</v>
      </c>
      <c r="C2813" s="340" t="s">
        <v>6341</v>
      </c>
      <c r="D2813" s="340" t="s">
        <v>1597</v>
      </c>
      <c r="E2813" s="349" t="str">
        <f>HYPERLINK(Table20[[#This Row],[Map Link]],Table20[[#This Row],[Map Text]])</f>
        <v>Open Map</v>
      </c>
      <c r="F2813" s="340" t="s">
        <v>630</v>
      </c>
      <c r="G2813" s="340" t="s">
        <v>336</v>
      </c>
      <c r="H2813" s="340">
        <v>48.968333000000001</v>
      </c>
      <c r="I2813" s="340">
        <v>-125.058333</v>
      </c>
      <c r="J2813" s="340" t="s">
        <v>1591</v>
      </c>
      <c r="K2813" s="340" t="s">
        <v>6342</v>
      </c>
      <c r="L2813" s="348" t="s">
        <v>103</v>
      </c>
      <c r="M2813" s="340"/>
      <c r="N2813" s="340"/>
      <c r="O2813" s="340"/>
    </row>
    <row r="2814" spans="2:15" x14ac:dyDescent="0.25">
      <c r="B2814" s="340">
        <v>65216</v>
      </c>
      <c r="C2814" s="340" t="s">
        <v>6343</v>
      </c>
      <c r="D2814" s="340" t="s">
        <v>1590</v>
      </c>
      <c r="E2814" s="349" t="str">
        <f>HYPERLINK(Table20[[#This Row],[Map Link]],Table20[[#This Row],[Map Text]])</f>
        <v>Open Map</v>
      </c>
      <c r="F2814" s="340" t="s">
        <v>630</v>
      </c>
      <c r="G2814" s="340" t="s">
        <v>336</v>
      </c>
      <c r="H2814" s="340">
        <v>49.216436000000002</v>
      </c>
      <c r="I2814" s="340">
        <v>-125.684704</v>
      </c>
      <c r="J2814" s="340" t="s">
        <v>1591</v>
      </c>
      <c r="K2814" s="340" t="s">
        <v>6344</v>
      </c>
      <c r="L2814" s="348" t="s">
        <v>181</v>
      </c>
      <c r="M2814" s="340"/>
      <c r="N2814" s="340"/>
      <c r="O2814" s="340"/>
    </row>
    <row r="2815" spans="2:15" x14ac:dyDescent="0.25">
      <c r="B2815" s="340">
        <v>65343</v>
      </c>
      <c r="C2815" s="340" t="s">
        <v>6345</v>
      </c>
      <c r="D2815" s="340" t="s">
        <v>1590</v>
      </c>
      <c r="E2815" s="349" t="str">
        <f>HYPERLINK(Table20[[#This Row],[Map Link]],Table20[[#This Row],[Map Text]])</f>
        <v>Open Map</v>
      </c>
      <c r="F2815" s="340" t="s">
        <v>354</v>
      </c>
      <c r="G2815" s="340" t="s">
        <v>336</v>
      </c>
      <c r="H2815" s="340">
        <v>49.983091000000002</v>
      </c>
      <c r="I2815" s="340">
        <v>-126.868094</v>
      </c>
      <c r="J2815" s="340" t="s">
        <v>1591</v>
      </c>
      <c r="K2815" s="340" t="s">
        <v>6346</v>
      </c>
      <c r="L2815" s="348" t="s">
        <v>181</v>
      </c>
      <c r="M2815" s="340"/>
      <c r="N2815" s="340"/>
      <c r="O2815" s="340"/>
    </row>
    <row r="2816" spans="2:15" x14ac:dyDescent="0.25">
      <c r="B2816" s="340">
        <v>9406</v>
      </c>
      <c r="C2816" s="340" t="s">
        <v>6347</v>
      </c>
      <c r="D2816" s="340" t="s">
        <v>1597</v>
      </c>
      <c r="E2816" s="349" t="str">
        <f>HYPERLINK(Table20[[#This Row],[Map Link]],Table20[[#This Row],[Map Text]])</f>
        <v>Open Map</v>
      </c>
      <c r="F2816" s="340" t="s">
        <v>600</v>
      </c>
      <c r="G2816" s="340" t="s">
        <v>336</v>
      </c>
      <c r="H2816" s="340">
        <v>50.667499999999997</v>
      </c>
      <c r="I2816" s="340">
        <v>-128.068611</v>
      </c>
      <c r="J2816" s="340" t="s">
        <v>1591</v>
      </c>
      <c r="K2816" s="340" t="s">
        <v>6348</v>
      </c>
      <c r="L2816" s="348" t="s">
        <v>103</v>
      </c>
      <c r="M2816" s="340"/>
      <c r="N2816" s="340"/>
      <c r="O2816" s="340"/>
    </row>
    <row r="2817" spans="2:15" x14ac:dyDescent="0.25">
      <c r="B2817" s="340">
        <v>65276</v>
      </c>
      <c r="C2817" s="340" t="s">
        <v>6349</v>
      </c>
      <c r="D2817" s="340" t="s">
        <v>1590</v>
      </c>
      <c r="E2817" s="349" t="str">
        <f>HYPERLINK(Table20[[#This Row],[Map Link]],Table20[[#This Row],[Map Text]])</f>
        <v>Open Map</v>
      </c>
      <c r="F2817" s="340" t="s">
        <v>630</v>
      </c>
      <c r="G2817" s="340" t="s">
        <v>336</v>
      </c>
      <c r="H2817" s="340">
        <v>48.966439999999999</v>
      </c>
      <c r="I2817" s="340">
        <v>-125.284685</v>
      </c>
      <c r="J2817" s="340" t="s">
        <v>1591</v>
      </c>
      <c r="K2817" s="340" t="s">
        <v>6350</v>
      </c>
      <c r="L2817" s="348" t="s">
        <v>181</v>
      </c>
      <c r="M2817" s="340"/>
      <c r="N2817" s="340"/>
      <c r="O2817" s="340"/>
    </row>
    <row r="2818" spans="2:15" x14ac:dyDescent="0.25">
      <c r="B2818" s="340">
        <v>65241</v>
      </c>
      <c r="C2818" s="340" t="s">
        <v>6351</v>
      </c>
      <c r="D2818" s="340" t="s">
        <v>1590</v>
      </c>
      <c r="E2818" s="349" t="str">
        <f>HYPERLINK(Table20[[#This Row],[Map Link]],Table20[[#This Row],[Map Text]])</f>
        <v>Open Map</v>
      </c>
      <c r="F2818" s="340" t="s">
        <v>630</v>
      </c>
      <c r="G2818" s="340" t="s">
        <v>336</v>
      </c>
      <c r="H2818" s="340">
        <v>49.066434999999998</v>
      </c>
      <c r="I2818" s="340">
        <v>-125.784702</v>
      </c>
      <c r="J2818" s="340" t="s">
        <v>1591</v>
      </c>
      <c r="K2818" s="340" t="s">
        <v>6352</v>
      </c>
      <c r="L2818" s="348" t="s">
        <v>181</v>
      </c>
      <c r="M2818" s="340"/>
      <c r="N2818" s="340"/>
      <c r="O2818" s="340"/>
    </row>
    <row r="2819" spans="2:15" x14ac:dyDescent="0.25">
      <c r="B2819" s="340">
        <v>2872</v>
      </c>
      <c r="C2819" s="340" t="s">
        <v>629</v>
      </c>
      <c r="D2819" s="340" t="s">
        <v>1597</v>
      </c>
      <c r="E2819" s="349" t="str">
        <f>HYPERLINK(Table20[[#This Row],[Map Link]],Table20[[#This Row],[Map Text]])</f>
        <v>Open Map</v>
      </c>
      <c r="F2819" s="340" t="s">
        <v>354</v>
      </c>
      <c r="G2819" s="340" t="s">
        <v>336</v>
      </c>
      <c r="H2819" s="340">
        <v>49.872500000000002</v>
      </c>
      <c r="I2819" s="340">
        <v>-126.74333300000001</v>
      </c>
      <c r="J2819" s="340" t="s">
        <v>1591</v>
      </c>
      <c r="K2819" s="340" t="s">
        <v>6353</v>
      </c>
      <c r="L2819" s="348" t="s">
        <v>103</v>
      </c>
      <c r="M2819" s="340"/>
      <c r="N2819" s="340"/>
      <c r="O2819" s="340"/>
    </row>
    <row r="2820" spans="2:15" x14ac:dyDescent="0.25">
      <c r="B2820" s="340">
        <v>10650</v>
      </c>
      <c r="C2820" s="340" t="s">
        <v>632</v>
      </c>
      <c r="D2820" s="340" t="s">
        <v>1597</v>
      </c>
      <c r="E2820" s="349" t="str">
        <f>HYPERLINK(Table20[[#This Row],[Map Link]],Table20[[#This Row],[Map Text]])</f>
        <v>Open Map</v>
      </c>
      <c r="F2820" s="340" t="s">
        <v>630</v>
      </c>
      <c r="G2820" s="340" t="s">
        <v>336</v>
      </c>
      <c r="H2820" s="340">
        <v>49.383611000000002</v>
      </c>
      <c r="I2820" s="340">
        <v>-126.543333</v>
      </c>
      <c r="J2820" s="340" t="s">
        <v>1591</v>
      </c>
      <c r="K2820" s="340" t="s">
        <v>6354</v>
      </c>
      <c r="L2820" s="348" t="s">
        <v>103</v>
      </c>
      <c r="M2820" s="340"/>
      <c r="N2820" s="340"/>
      <c r="O2820" s="340"/>
    </row>
    <row r="2821" spans="2:15" x14ac:dyDescent="0.25">
      <c r="B2821" s="340">
        <v>26110</v>
      </c>
      <c r="C2821" s="340" t="s">
        <v>654</v>
      </c>
      <c r="D2821" s="340" t="s">
        <v>1597</v>
      </c>
      <c r="E2821" s="349" t="str">
        <f>HYPERLINK(Table20[[#This Row],[Map Link]],Table20[[#This Row],[Map Text]])</f>
        <v>Open Map</v>
      </c>
      <c r="F2821" s="340" t="s">
        <v>354</v>
      </c>
      <c r="G2821" s="340" t="s">
        <v>336</v>
      </c>
      <c r="H2821" s="340">
        <v>50.060833000000002</v>
      </c>
      <c r="I2821" s="340">
        <v>-127.111389</v>
      </c>
      <c r="J2821" s="340" t="s">
        <v>1591</v>
      </c>
      <c r="K2821" s="340" t="s">
        <v>6355</v>
      </c>
      <c r="L2821" s="348" t="s">
        <v>103</v>
      </c>
      <c r="M2821" s="340"/>
      <c r="N2821" s="340"/>
      <c r="O2821" s="340"/>
    </row>
    <row r="2822" spans="2:15" x14ac:dyDescent="0.25">
      <c r="B2822" s="340">
        <v>65439</v>
      </c>
      <c r="C2822" s="340" t="s">
        <v>6356</v>
      </c>
      <c r="D2822" s="340" t="s">
        <v>1590</v>
      </c>
      <c r="E2822" s="349" t="str">
        <f>HYPERLINK(Table20[[#This Row],[Map Link]],Table20[[#This Row],[Map Text]])</f>
        <v>Open Map</v>
      </c>
      <c r="F2822" s="340" t="s">
        <v>600</v>
      </c>
      <c r="G2822" s="340" t="s">
        <v>336</v>
      </c>
      <c r="H2822" s="340">
        <v>50.833086000000002</v>
      </c>
      <c r="I2822" s="340">
        <v>-127.618143</v>
      </c>
      <c r="J2822" s="340" t="s">
        <v>1591</v>
      </c>
      <c r="K2822" s="340" t="s">
        <v>6357</v>
      </c>
      <c r="L2822" s="348" t="s">
        <v>181</v>
      </c>
      <c r="M2822" s="340"/>
      <c r="N2822" s="340"/>
      <c r="O2822" s="340"/>
    </row>
    <row r="2823" spans="2:15" x14ac:dyDescent="0.25">
      <c r="B2823" s="340">
        <v>9765</v>
      </c>
      <c r="C2823" s="340" t="s">
        <v>658</v>
      </c>
      <c r="D2823" s="340" t="s">
        <v>1880</v>
      </c>
      <c r="E2823" s="349" t="str">
        <f>HYPERLINK(Table20[[#This Row],[Map Link]],Table20[[#This Row],[Map Text]])</f>
        <v>Open Map</v>
      </c>
      <c r="F2823" s="340" t="s">
        <v>354</v>
      </c>
      <c r="G2823" s="340" t="s">
        <v>336</v>
      </c>
      <c r="H2823" s="340">
        <v>49.781388999999997</v>
      </c>
      <c r="I2823" s="340">
        <v>-126.046944</v>
      </c>
      <c r="J2823" s="340" t="s">
        <v>1591</v>
      </c>
      <c r="K2823" s="340" t="s">
        <v>6358</v>
      </c>
      <c r="L2823" s="348" t="s">
        <v>103</v>
      </c>
      <c r="M2823" s="340"/>
      <c r="N2823" s="340"/>
      <c r="O2823" s="340"/>
    </row>
    <row r="2824" spans="2:15" x14ac:dyDescent="0.25">
      <c r="B2824" s="340">
        <v>34716</v>
      </c>
      <c r="C2824" s="340" t="s">
        <v>6359</v>
      </c>
      <c r="D2824" s="340" t="s">
        <v>1597</v>
      </c>
      <c r="E2824" s="349" t="str">
        <f>HYPERLINK(Table20[[#This Row],[Map Link]],Table20[[#This Row],[Map Text]])</f>
        <v>Open Map</v>
      </c>
      <c r="F2824" s="340" t="s">
        <v>641</v>
      </c>
      <c r="G2824" s="340" t="s">
        <v>336</v>
      </c>
      <c r="H2824" s="340">
        <v>48.766451000000004</v>
      </c>
      <c r="I2824" s="340">
        <v>-124.33465099999999</v>
      </c>
      <c r="J2824" s="340" t="s">
        <v>1591</v>
      </c>
      <c r="K2824" s="340" t="s">
        <v>6360</v>
      </c>
      <c r="L2824" s="348" t="s">
        <v>103</v>
      </c>
      <c r="M2824" s="340"/>
      <c r="N2824" s="340"/>
      <c r="O2824" s="340"/>
    </row>
    <row r="2825" spans="2:15" x14ac:dyDescent="0.25">
      <c r="B2825" s="340">
        <v>65284</v>
      </c>
      <c r="C2825" s="340" t="s">
        <v>6361</v>
      </c>
      <c r="D2825" s="340" t="s">
        <v>1590</v>
      </c>
      <c r="E2825" s="349" t="str">
        <f>HYPERLINK(Table20[[#This Row],[Map Link]],Table20[[#This Row],[Map Text]])</f>
        <v>Open Map</v>
      </c>
      <c r="F2825" s="340" t="s">
        <v>643</v>
      </c>
      <c r="G2825" s="340" t="s">
        <v>336</v>
      </c>
      <c r="H2825" s="340">
        <v>48.583115999999997</v>
      </c>
      <c r="I2825" s="340">
        <v>-124.401315</v>
      </c>
      <c r="J2825" s="340" t="s">
        <v>1591</v>
      </c>
      <c r="K2825" s="340" t="s">
        <v>6362</v>
      </c>
      <c r="L2825" s="348" t="s">
        <v>181</v>
      </c>
      <c r="M2825" s="340"/>
      <c r="N2825" s="340"/>
      <c r="O2825" s="340"/>
    </row>
    <row r="2826" spans="2:15" x14ac:dyDescent="0.25">
      <c r="B2826" s="340">
        <v>65458</v>
      </c>
      <c r="C2826" s="340" t="s">
        <v>6363</v>
      </c>
      <c r="D2826" s="340" t="s">
        <v>1590</v>
      </c>
      <c r="E2826" s="349" t="str">
        <f>HYPERLINK(Table20[[#This Row],[Map Link]],Table20[[#This Row],[Map Text]])</f>
        <v>Open Map</v>
      </c>
      <c r="F2826" s="340" t="s">
        <v>600</v>
      </c>
      <c r="G2826" s="340" t="s">
        <v>336</v>
      </c>
      <c r="H2826" s="340">
        <v>50.516412000000003</v>
      </c>
      <c r="I2826" s="340">
        <v>-128.03481199999999</v>
      </c>
      <c r="J2826" s="340" t="s">
        <v>1591</v>
      </c>
      <c r="K2826" s="340" t="s">
        <v>6364</v>
      </c>
      <c r="L2826" s="348" t="s">
        <v>181</v>
      </c>
      <c r="M2826" s="340"/>
      <c r="N2826" s="340"/>
      <c r="O2826" s="340"/>
    </row>
    <row r="2827" spans="2:15" x14ac:dyDescent="0.25">
      <c r="B2827" s="340">
        <v>63284</v>
      </c>
      <c r="C2827" s="340" t="s">
        <v>6365</v>
      </c>
      <c r="D2827" s="340" t="s">
        <v>1590</v>
      </c>
      <c r="E2827" s="349" t="str">
        <f>HYPERLINK(Table20[[#This Row],[Map Link]],Table20[[#This Row],[Map Text]])</f>
        <v>Open Map</v>
      </c>
      <c r="F2827" s="340" t="s">
        <v>354</v>
      </c>
      <c r="G2827" s="340" t="s">
        <v>336</v>
      </c>
      <c r="H2827" s="340">
        <v>49.923889000000003</v>
      </c>
      <c r="I2827" s="340">
        <v>-127.255278</v>
      </c>
      <c r="J2827" s="340" t="s">
        <v>1591</v>
      </c>
      <c r="K2827" s="340" t="s">
        <v>6366</v>
      </c>
      <c r="L2827" s="348" t="s">
        <v>181</v>
      </c>
      <c r="M2827" s="340"/>
      <c r="N2827" s="340"/>
      <c r="O2827" s="340"/>
    </row>
    <row r="2828" spans="2:15" x14ac:dyDescent="0.25">
      <c r="B2828" s="340">
        <v>65368</v>
      </c>
      <c r="C2828" s="340" t="s">
        <v>6367</v>
      </c>
      <c r="D2828" s="340" t="s">
        <v>1590</v>
      </c>
      <c r="E2828" s="349" t="str">
        <f>HYPERLINK(Table20[[#This Row],[Map Link]],Table20[[#This Row],[Map Text]])</f>
        <v>Open Map</v>
      </c>
      <c r="F2828" s="340" t="s">
        <v>354</v>
      </c>
      <c r="G2828" s="340" t="s">
        <v>336</v>
      </c>
      <c r="H2828" s="340">
        <v>49.916424999999997</v>
      </c>
      <c r="I2828" s="340">
        <v>-126.784757</v>
      </c>
      <c r="J2828" s="340" t="s">
        <v>1591</v>
      </c>
      <c r="K2828" s="340" t="s">
        <v>6368</v>
      </c>
      <c r="L2828" s="348" t="s">
        <v>181</v>
      </c>
      <c r="M2828" s="340"/>
      <c r="N2828" s="340"/>
      <c r="O2828" s="340"/>
    </row>
    <row r="2829" spans="2:15" x14ac:dyDescent="0.25">
      <c r="B2829" s="340">
        <v>20340</v>
      </c>
      <c r="C2829" s="340" t="s">
        <v>631</v>
      </c>
      <c r="D2829" s="340" t="s">
        <v>1597</v>
      </c>
      <c r="E2829" s="349" t="str">
        <f>HYPERLINK(Table20[[#This Row],[Map Link]],Table20[[#This Row],[Map Text]])</f>
        <v>Open Map</v>
      </c>
      <c r="F2829" s="340" t="s">
        <v>630</v>
      </c>
      <c r="G2829" s="340" t="s">
        <v>336</v>
      </c>
      <c r="H2829" s="340">
        <v>49.399760999999998</v>
      </c>
      <c r="I2829" s="340">
        <v>-126.468065</v>
      </c>
      <c r="J2829" s="340" t="s">
        <v>1591</v>
      </c>
      <c r="K2829" s="340" t="s">
        <v>6369</v>
      </c>
      <c r="L2829" s="348" t="s">
        <v>103</v>
      </c>
      <c r="M2829" s="340"/>
      <c r="N2829" s="340"/>
      <c r="O2829" s="340"/>
    </row>
    <row r="2830" spans="2:15" x14ac:dyDescent="0.25">
      <c r="B2830" s="340">
        <v>65228</v>
      </c>
      <c r="C2830" s="340" t="s">
        <v>6370</v>
      </c>
      <c r="D2830" s="340" t="s">
        <v>1590</v>
      </c>
      <c r="E2830" s="349" t="str">
        <f>HYPERLINK(Table20[[#This Row],[Map Link]],Table20[[#This Row],[Map Text]])</f>
        <v>Open Map</v>
      </c>
      <c r="F2830" s="340" t="s">
        <v>630</v>
      </c>
      <c r="G2830" s="340" t="s">
        <v>336</v>
      </c>
      <c r="H2830" s="340">
        <v>49.399760999999998</v>
      </c>
      <c r="I2830" s="340">
        <v>-126.468065</v>
      </c>
      <c r="J2830" s="340" t="s">
        <v>1591</v>
      </c>
      <c r="K2830" s="340" t="s">
        <v>6371</v>
      </c>
      <c r="L2830" s="348" t="s">
        <v>181</v>
      </c>
      <c r="M2830" s="340"/>
      <c r="N2830" s="340"/>
      <c r="O2830" s="340"/>
    </row>
    <row r="2831" spans="2:15" x14ac:dyDescent="0.25">
      <c r="B2831" s="340">
        <v>65341</v>
      </c>
      <c r="C2831" s="340" t="s">
        <v>6372</v>
      </c>
      <c r="D2831" s="340" t="s">
        <v>1590</v>
      </c>
      <c r="E2831" s="349" t="str">
        <f>HYPERLINK(Table20[[#This Row],[Map Link]],Table20[[#This Row],[Map Text]])</f>
        <v>Open Map</v>
      </c>
      <c r="F2831" s="340" t="s">
        <v>354</v>
      </c>
      <c r="G2831" s="340" t="s">
        <v>336</v>
      </c>
      <c r="H2831" s="340">
        <v>49.883091</v>
      </c>
      <c r="I2831" s="340">
        <v>-126.86809100000001</v>
      </c>
      <c r="J2831" s="340" t="s">
        <v>1591</v>
      </c>
      <c r="K2831" s="340" t="s">
        <v>6373</v>
      </c>
      <c r="L2831" s="348" t="s">
        <v>181</v>
      </c>
      <c r="M2831" s="340"/>
      <c r="N2831" s="340"/>
      <c r="O2831" s="340"/>
    </row>
    <row r="2832" spans="2:15" x14ac:dyDescent="0.25">
      <c r="B2832" s="340">
        <v>65510</v>
      </c>
      <c r="C2832" s="340" t="s">
        <v>6374</v>
      </c>
      <c r="D2832" s="340" t="s">
        <v>1590</v>
      </c>
      <c r="E2832" s="349" t="str">
        <f>HYPERLINK(Table20[[#This Row],[Map Link]],Table20[[#This Row],[Map Text]])</f>
        <v>Open Map</v>
      </c>
      <c r="F2832" s="340" t="s">
        <v>354</v>
      </c>
      <c r="G2832" s="340" t="s">
        <v>336</v>
      </c>
      <c r="H2832" s="340">
        <v>49.749760999999999</v>
      </c>
      <c r="I2832" s="340">
        <v>-126.51807700000001</v>
      </c>
      <c r="J2832" s="340" t="s">
        <v>1591</v>
      </c>
      <c r="K2832" s="340" t="s">
        <v>6375</v>
      </c>
      <c r="L2832" s="348" t="s">
        <v>181</v>
      </c>
      <c r="M2832" s="340"/>
      <c r="N2832" s="340"/>
      <c r="O2832" s="340"/>
    </row>
    <row r="2833" spans="2:15" x14ac:dyDescent="0.25">
      <c r="B2833" s="340">
        <v>65255</v>
      </c>
      <c r="C2833" s="340" t="s">
        <v>6376</v>
      </c>
      <c r="D2833" s="340" t="s">
        <v>1590</v>
      </c>
      <c r="E2833" s="349" t="str">
        <f>HYPERLINK(Table20[[#This Row],[Map Link]],Table20[[#This Row],[Map Text]])</f>
        <v>Open Map</v>
      </c>
      <c r="F2833" s="340" t="s">
        <v>630</v>
      </c>
      <c r="G2833" s="340" t="s">
        <v>336</v>
      </c>
      <c r="H2833" s="340">
        <v>49.399762000000003</v>
      </c>
      <c r="I2833" s="340">
        <v>-126.334728</v>
      </c>
      <c r="J2833" s="340" t="s">
        <v>1591</v>
      </c>
      <c r="K2833" s="340" t="s">
        <v>6377</v>
      </c>
      <c r="L2833" s="348" t="s">
        <v>181</v>
      </c>
      <c r="M2833" s="340"/>
      <c r="N2833" s="340"/>
      <c r="O2833" s="340"/>
    </row>
    <row r="2834" spans="2:15" x14ac:dyDescent="0.25">
      <c r="B2834" s="340">
        <v>63103</v>
      </c>
      <c r="C2834" s="340" t="s">
        <v>6378</v>
      </c>
      <c r="D2834" s="340" t="s">
        <v>3205</v>
      </c>
      <c r="E2834" s="349" t="str">
        <f>HYPERLINK(Table20[[#This Row],[Map Link]],Table20[[#This Row],[Map Text]])</f>
        <v>Open Map</v>
      </c>
      <c r="F2834" s="340" t="s">
        <v>630</v>
      </c>
      <c r="G2834" s="340" t="s">
        <v>336</v>
      </c>
      <c r="H2834" s="340">
        <v>48.936943999999997</v>
      </c>
      <c r="I2834" s="340">
        <v>-125.526667</v>
      </c>
      <c r="J2834" s="340" t="s">
        <v>1591</v>
      </c>
      <c r="K2834" s="340" t="s">
        <v>6379</v>
      </c>
      <c r="L2834" s="348" t="s">
        <v>181</v>
      </c>
      <c r="M2834" s="340"/>
      <c r="N2834" s="340"/>
      <c r="O2834" s="340"/>
    </row>
    <row r="2835" spans="2:15" x14ac:dyDescent="0.25">
      <c r="B2835" s="340">
        <v>62968</v>
      </c>
      <c r="C2835" s="340" t="s">
        <v>6380</v>
      </c>
      <c r="D2835" s="340" t="s">
        <v>3205</v>
      </c>
      <c r="E2835" s="349" t="str">
        <f>HYPERLINK(Table20[[#This Row],[Map Link]],Table20[[#This Row],[Map Text]])</f>
        <v>Open Map</v>
      </c>
      <c r="F2835" s="340" t="s">
        <v>630</v>
      </c>
      <c r="G2835" s="340" t="s">
        <v>336</v>
      </c>
      <c r="H2835" s="340">
        <v>49.020555999999999</v>
      </c>
      <c r="I2835" s="340">
        <v>-125.03749999999999</v>
      </c>
      <c r="J2835" s="340" t="s">
        <v>1591</v>
      </c>
      <c r="K2835" s="340" t="s">
        <v>6381</v>
      </c>
      <c r="L2835" s="348" t="s">
        <v>181</v>
      </c>
      <c r="M2835" s="340"/>
      <c r="N2835" s="340"/>
      <c r="O2835" s="340"/>
    </row>
    <row r="2836" spans="2:15" x14ac:dyDescent="0.25">
      <c r="B2836" s="340">
        <v>65421</v>
      </c>
      <c r="C2836" s="340" t="s">
        <v>6382</v>
      </c>
      <c r="D2836" s="340" t="s">
        <v>1590</v>
      </c>
      <c r="E2836" s="349" t="str">
        <f>HYPERLINK(Table20[[#This Row],[Map Link]],Table20[[#This Row],[Map Text]])</f>
        <v>Open Map</v>
      </c>
      <c r="F2836" s="340" t="s">
        <v>354</v>
      </c>
      <c r="G2836" s="340" t="s">
        <v>336</v>
      </c>
      <c r="H2836" s="340">
        <v>49.666429000000001</v>
      </c>
      <c r="I2836" s="340">
        <v>-126.36807</v>
      </c>
      <c r="J2836" s="340" t="s">
        <v>1591</v>
      </c>
      <c r="K2836" s="340" t="s">
        <v>6383</v>
      </c>
      <c r="L2836" s="348" t="s">
        <v>181</v>
      </c>
      <c r="M2836" s="340"/>
      <c r="N2836" s="340"/>
      <c r="O2836" s="340"/>
    </row>
    <row r="2837" spans="2:15" x14ac:dyDescent="0.25">
      <c r="B2837" s="340">
        <v>65515</v>
      </c>
      <c r="C2837" s="340" t="s">
        <v>6384</v>
      </c>
      <c r="D2837" s="340" t="s">
        <v>1590</v>
      </c>
      <c r="E2837" s="349" t="str">
        <f>HYPERLINK(Table20[[#This Row],[Map Link]],Table20[[#This Row],[Map Text]])</f>
        <v>Open Map</v>
      </c>
      <c r="F2837" s="340" t="s">
        <v>354</v>
      </c>
      <c r="G2837" s="340" t="s">
        <v>336</v>
      </c>
      <c r="H2837" s="340">
        <v>49.699759999999998</v>
      </c>
      <c r="I2837" s="340">
        <v>-126.568077</v>
      </c>
      <c r="J2837" s="340" t="s">
        <v>1591</v>
      </c>
      <c r="K2837" s="340" t="s">
        <v>6385</v>
      </c>
      <c r="L2837" s="348" t="s">
        <v>181</v>
      </c>
      <c r="M2837" s="340"/>
      <c r="N2837" s="340"/>
      <c r="O2837" s="340"/>
    </row>
    <row r="2838" spans="2:15" x14ac:dyDescent="0.25">
      <c r="B2838" s="340">
        <v>65340</v>
      </c>
      <c r="C2838" s="340" t="s">
        <v>6386</v>
      </c>
      <c r="D2838" s="340" t="s">
        <v>1590</v>
      </c>
      <c r="E2838" s="349" t="str">
        <f>HYPERLINK(Table20[[#This Row],[Map Link]],Table20[[#This Row],[Map Text]])</f>
        <v>Open Map</v>
      </c>
      <c r="F2838" s="340" t="s">
        <v>354</v>
      </c>
      <c r="G2838" s="340" t="s">
        <v>336</v>
      </c>
      <c r="H2838" s="340">
        <v>49.883091</v>
      </c>
      <c r="I2838" s="340">
        <v>-126.86809100000001</v>
      </c>
      <c r="J2838" s="340" t="s">
        <v>1591</v>
      </c>
      <c r="K2838" s="340" t="s">
        <v>6387</v>
      </c>
      <c r="L2838" s="348" t="s">
        <v>181</v>
      </c>
      <c r="M2838" s="340"/>
      <c r="N2838" s="340"/>
      <c r="O2838" s="340"/>
    </row>
    <row r="2839" spans="2:15" x14ac:dyDescent="0.25">
      <c r="B2839" s="340">
        <v>29339</v>
      </c>
      <c r="C2839" s="340" t="s">
        <v>601</v>
      </c>
      <c r="D2839" s="340" t="s">
        <v>1036</v>
      </c>
      <c r="E2839" s="349" t="str">
        <f>HYPERLINK(Table20[[#This Row],[Map Link]],Table20[[#This Row],[Map Text]])</f>
        <v>Open Map</v>
      </c>
      <c r="F2839" s="340" t="s">
        <v>600</v>
      </c>
      <c r="G2839" s="340" t="s">
        <v>336</v>
      </c>
      <c r="H2839" s="340">
        <v>50.656666999999999</v>
      </c>
      <c r="I2839" s="340">
        <v>-128.01138900000001</v>
      </c>
      <c r="J2839" s="340" t="s">
        <v>1591</v>
      </c>
      <c r="K2839" s="340" t="s">
        <v>6388</v>
      </c>
      <c r="L2839" s="348" t="s">
        <v>103</v>
      </c>
      <c r="M2839" s="340"/>
      <c r="N2839" s="340"/>
      <c r="O2839" s="340"/>
    </row>
    <row r="2840" spans="2:15" x14ac:dyDescent="0.25">
      <c r="B2840" s="340">
        <v>65230</v>
      </c>
      <c r="C2840" s="340" t="s">
        <v>6389</v>
      </c>
      <c r="D2840" s="340" t="s">
        <v>1590</v>
      </c>
      <c r="E2840" s="349" t="str">
        <f>HYPERLINK(Table20[[#This Row],[Map Link]],Table20[[#This Row],[Map Text]])</f>
        <v>Open Map</v>
      </c>
      <c r="F2840" s="340" t="s">
        <v>630</v>
      </c>
      <c r="G2840" s="340" t="s">
        <v>336</v>
      </c>
      <c r="H2840" s="340">
        <v>49.399760000000001</v>
      </c>
      <c r="I2840" s="340">
        <v>-126.568068</v>
      </c>
      <c r="J2840" s="340" t="s">
        <v>1591</v>
      </c>
      <c r="K2840" s="340" t="s">
        <v>6390</v>
      </c>
      <c r="L2840" s="348" t="s">
        <v>181</v>
      </c>
      <c r="M2840" s="340"/>
      <c r="N2840" s="340"/>
      <c r="O2840" s="340"/>
    </row>
    <row r="2841" spans="2:15" x14ac:dyDescent="0.25">
      <c r="B2841" s="340">
        <v>65303</v>
      </c>
      <c r="C2841" s="340" t="s">
        <v>6391</v>
      </c>
      <c r="D2841" s="340" t="s">
        <v>1590</v>
      </c>
      <c r="E2841" s="349" t="str">
        <f>HYPERLINK(Table20[[#This Row],[Map Link]],Table20[[#This Row],[Map Text]])</f>
        <v>Open Map</v>
      </c>
      <c r="F2841" s="340" t="s">
        <v>630</v>
      </c>
      <c r="G2841" s="340" t="s">
        <v>336</v>
      </c>
      <c r="H2841" s="340">
        <v>48.766446000000002</v>
      </c>
      <c r="I2841" s="340">
        <v>-124.734663</v>
      </c>
      <c r="J2841" s="340" t="s">
        <v>1591</v>
      </c>
      <c r="K2841" s="340" t="s">
        <v>6392</v>
      </c>
      <c r="L2841" s="348" t="s">
        <v>181</v>
      </c>
      <c r="M2841" s="340"/>
      <c r="N2841" s="340"/>
      <c r="O2841" s="340"/>
    </row>
    <row r="2842" spans="2:15" x14ac:dyDescent="0.25">
      <c r="B2842" s="340">
        <v>17502</v>
      </c>
      <c r="C2842" s="340" t="s">
        <v>646</v>
      </c>
      <c r="D2842" s="340" t="s">
        <v>1036</v>
      </c>
      <c r="E2842" s="349" t="str">
        <f>HYPERLINK(Table20[[#This Row],[Map Link]],Table20[[#This Row],[Map Text]])</f>
        <v>Open Map</v>
      </c>
      <c r="F2842" s="340" t="s">
        <v>641</v>
      </c>
      <c r="G2842" s="340" t="s">
        <v>336</v>
      </c>
      <c r="H2842" s="340">
        <v>48.816453000000003</v>
      </c>
      <c r="I2842" s="340">
        <v>-124.16798</v>
      </c>
      <c r="J2842" s="340" t="s">
        <v>1591</v>
      </c>
      <c r="K2842" s="340" t="s">
        <v>6393</v>
      </c>
      <c r="L2842" s="348" t="s">
        <v>103</v>
      </c>
      <c r="M2842" s="340"/>
      <c r="N2842" s="340"/>
      <c r="O2842" s="340"/>
    </row>
    <row r="2843" spans="2:15" x14ac:dyDescent="0.25">
      <c r="B2843" s="340">
        <v>65443</v>
      </c>
      <c r="C2843" s="340" t="s">
        <v>6394</v>
      </c>
      <c r="D2843" s="340" t="s">
        <v>1590</v>
      </c>
      <c r="E2843" s="349" t="str">
        <f>HYPERLINK(Table20[[#This Row],[Map Link]],Table20[[#This Row],[Map Text]])</f>
        <v>Open Map</v>
      </c>
      <c r="F2843" s="340" t="s">
        <v>600</v>
      </c>
      <c r="G2843" s="340" t="s">
        <v>336</v>
      </c>
      <c r="H2843" s="340">
        <v>50.916415999999998</v>
      </c>
      <c r="I2843" s="340">
        <v>-127.901487</v>
      </c>
      <c r="J2843" s="340" t="s">
        <v>1591</v>
      </c>
      <c r="K2843" s="340" t="s">
        <v>6395</v>
      </c>
      <c r="L2843" s="348" t="s">
        <v>181</v>
      </c>
      <c r="M2843" s="340"/>
      <c r="N2843" s="340"/>
      <c r="O2843" s="340"/>
    </row>
    <row r="2844" spans="2:15" x14ac:dyDescent="0.25">
      <c r="B2844" s="340">
        <v>18444</v>
      </c>
      <c r="C2844" s="340" t="s">
        <v>635</v>
      </c>
      <c r="D2844" s="340" t="s">
        <v>1597</v>
      </c>
      <c r="E2844" s="349" t="str">
        <f>HYPERLINK(Table20[[#This Row],[Map Link]],Table20[[#This Row],[Map Text]])</f>
        <v>Open Map</v>
      </c>
      <c r="F2844" s="340" t="s">
        <v>630</v>
      </c>
      <c r="G2844" s="340" t="s">
        <v>336</v>
      </c>
      <c r="H2844" s="340">
        <v>49.366430000000001</v>
      </c>
      <c r="I2844" s="340">
        <v>-126.263892</v>
      </c>
      <c r="J2844" s="340" t="s">
        <v>1591</v>
      </c>
      <c r="K2844" s="340" t="s">
        <v>6396</v>
      </c>
      <c r="L2844" s="348" t="s">
        <v>103</v>
      </c>
      <c r="M2844" s="340"/>
      <c r="N2844" s="340"/>
      <c r="O2844" s="340"/>
    </row>
    <row r="2845" spans="2:15" x14ac:dyDescent="0.25">
      <c r="B2845" s="340">
        <v>63350</v>
      </c>
      <c r="C2845" s="340" t="s">
        <v>6397</v>
      </c>
      <c r="D2845" s="340" t="s">
        <v>3205</v>
      </c>
      <c r="E2845" s="349" t="str">
        <f>HYPERLINK(Table20[[#This Row],[Map Link]],Table20[[#This Row],[Map Text]])</f>
        <v>Open Map</v>
      </c>
      <c r="F2845" s="340" t="s">
        <v>354</v>
      </c>
      <c r="G2845" s="340" t="s">
        <v>336</v>
      </c>
      <c r="H2845" s="340">
        <v>50.030555999999997</v>
      </c>
      <c r="I2845" s="340">
        <v>-127.37861100000001</v>
      </c>
      <c r="J2845" s="340" t="s">
        <v>1591</v>
      </c>
      <c r="K2845" s="340" t="s">
        <v>6398</v>
      </c>
      <c r="L2845" s="348" t="s">
        <v>181</v>
      </c>
      <c r="M2845" s="340"/>
      <c r="N2845" s="340"/>
      <c r="O2845" s="340"/>
    </row>
    <row r="2846" spans="2:15" x14ac:dyDescent="0.25">
      <c r="B2846" s="340">
        <v>63203</v>
      </c>
      <c r="C2846" s="340" t="s">
        <v>6399</v>
      </c>
      <c r="D2846" s="340" t="s">
        <v>1590</v>
      </c>
      <c r="E2846" s="349" t="str">
        <f>HYPERLINK(Table20[[#This Row],[Map Link]],Table20[[#This Row],[Map Text]])</f>
        <v>Open Map</v>
      </c>
      <c r="F2846" s="340" t="s">
        <v>354</v>
      </c>
      <c r="G2846" s="340" t="s">
        <v>336</v>
      </c>
      <c r="H2846" s="340">
        <v>50.105277999999998</v>
      </c>
      <c r="I2846" s="340">
        <v>-127.58833300000001</v>
      </c>
      <c r="J2846" s="340" t="s">
        <v>1591</v>
      </c>
      <c r="K2846" s="340" t="s">
        <v>6400</v>
      </c>
      <c r="L2846" s="348" t="s">
        <v>181</v>
      </c>
      <c r="M2846" s="340"/>
      <c r="N2846" s="340"/>
      <c r="O2846" s="340"/>
    </row>
    <row r="2847" spans="2:15" x14ac:dyDescent="0.25">
      <c r="B2847" s="340">
        <v>65302</v>
      </c>
      <c r="C2847" s="340" t="s">
        <v>6401</v>
      </c>
      <c r="D2847" s="340" t="s">
        <v>1590</v>
      </c>
      <c r="E2847" s="349" t="str">
        <f>HYPERLINK(Table20[[#This Row],[Map Link]],Table20[[#This Row],[Map Text]])</f>
        <v>Open Map</v>
      </c>
      <c r="F2847" s="340" t="s">
        <v>630</v>
      </c>
      <c r="G2847" s="340" t="s">
        <v>336</v>
      </c>
      <c r="H2847" s="340">
        <v>48.699778000000002</v>
      </c>
      <c r="I2847" s="340">
        <v>-124.851331</v>
      </c>
      <c r="J2847" s="340" t="s">
        <v>1591</v>
      </c>
      <c r="K2847" s="340" t="s">
        <v>6402</v>
      </c>
      <c r="L2847" s="348" t="s">
        <v>181</v>
      </c>
      <c r="M2847" s="340"/>
      <c r="N2847" s="340"/>
      <c r="O2847" s="340"/>
    </row>
    <row r="2848" spans="2:15" x14ac:dyDescent="0.25">
      <c r="B2848" s="340">
        <v>65299</v>
      </c>
      <c r="C2848" s="340" t="s">
        <v>6403</v>
      </c>
      <c r="D2848" s="340" t="s">
        <v>1590</v>
      </c>
      <c r="E2848" s="349" t="str">
        <f>HYPERLINK(Table20[[#This Row],[Map Link]],Table20[[#This Row],[Map Text]])</f>
        <v>Open Map</v>
      </c>
      <c r="F2848" s="340" t="s">
        <v>630</v>
      </c>
      <c r="G2848" s="340" t="s">
        <v>336</v>
      </c>
      <c r="H2848" s="340">
        <v>48.816446999999997</v>
      </c>
      <c r="I2848" s="340">
        <v>-124.684663</v>
      </c>
      <c r="J2848" s="340" t="s">
        <v>1591</v>
      </c>
      <c r="K2848" s="340" t="s">
        <v>6404</v>
      </c>
      <c r="L2848" s="348" t="s">
        <v>181</v>
      </c>
      <c r="M2848" s="340"/>
      <c r="N2848" s="340"/>
      <c r="O2848" s="340"/>
    </row>
    <row r="2849" spans="2:15" x14ac:dyDescent="0.25">
      <c r="B2849" s="340">
        <v>65215</v>
      </c>
      <c r="C2849" s="340" t="s">
        <v>6405</v>
      </c>
      <c r="D2849" s="340" t="s">
        <v>1590</v>
      </c>
      <c r="E2849" s="349" t="str">
        <f>HYPERLINK(Table20[[#This Row],[Map Link]],Table20[[#This Row],[Map Text]])</f>
        <v>Open Map</v>
      </c>
      <c r="F2849" s="340" t="s">
        <v>630</v>
      </c>
      <c r="G2849" s="340" t="s">
        <v>336</v>
      </c>
      <c r="H2849" s="340">
        <v>49.116436</v>
      </c>
      <c r="I2849" s="340">
        <v>-125.651366</v>
      </c>
      <c r="J2849" s="340" t="s">
        <v>1591</v>
      </c>
      <c r="K2849" s="340" t="s">
        <v>6406</v>
      </c>
      <c r="L2849" s="348" t="s">
        <v>181</v>
      </c>
      <c r="M2849" s="340"/>
      <c r="N2849" s="340"/>
      <c r="O2849" s="340"/>
    </row>
    <row r="2850" spans="2:15" x14ac:dyDescent="0.25">
      <c r="B2850" s="340">
        <v>65251</v>
      </c>
      <c r="C2850" s="340" t="s">
        <v>6407</v>
      </c>
      <c r="D2850" s="340" t="s">
        <v>1590</v>
      </c>
      <c r="E2850" s="349" t="str">
        <f>HYPERLINK(Table20[[#This Row],[Map Link]],Table20[[#This Row],[Map Text]])</f>
        <v>Open Map</v>
      </c>
      <c r="F2850" s="340" t="s">
        <v>630</v>
      </c>
      <c r="G2850" s="340" t="s">
        <v>336</v>
      </c>
      <c r="H2850" s="340">
        <v>49.116435000000003</v>
      </c>
      <c r="I2850" s="340">
        <v>-125.76803700000001</v>
      </c>
      <c r="J2850" s="340" t="s">
        <v>1591</v>
      </c>
      <c r="K2850" s="340" t="s">
        <v>6408</v>
      </c>
      <c r="L2850" s="348" t="s">
        <v>181</v>
      </c>
      <c r="M2850" s="340"/>
      <c r="N2850" s="340"/>
      <c r="O2850" s="340"/>
    </row>
    <row r="2851" spans="2:15" x14ac:dyDescent="0.25">
      <c r="B2851" s="340">
        <v>26260</v>
      </c>
      <c r="C2851" s="340" t="s">
        <v>6409</v>
      </c>
      <c r="D2851" s="340" t="s">
        <v>1036</v>
      </c>
      <c r="E2851" s="349" t="str">
        <f>HYPERLINK(Table20[[#This Row],[Map Link]],Table20[[#This Row],[Map Text]])</f>
        <v>Open Map</v>
      </c>
      <c r="F2851" s="340" t="s">
        <v>600</v>
      </c>
      <c r="G2851" s="340" t="s">
        <v>336</v>
      </c>
      <c r="H2851" s="340">
        <v>50.433086000000003</v>
      </c>
      <c r="I2851" s="340">
        <v>-127.484793</v>
      </c>
      <c r="J2851" s="340" t="s">
        <v>1591</v>
      </c>
      <c r="K2851" s="340" t="s">
        <v>6410</v>
      </c>
      <c r="L2851" s="348" t="s">
        <v>103</v>
      </c>
      <c r="M2851" s="340"/>
      <c r="N2851" s="340"/>
      <c r="O2851" s="340"/>
    </row>
    <row r="2852" spans="2:15" x14ac:dyDescent="0.25">
      <c r="B2852" s="340">
        <v>65275</v>
      </c>
      <c r="C2852" s="340" t="s">
        <v>6411</v>
      </c>
      <c r="D2852" s="340" t="s">
        <v>1590</v>
      </c>
      <c r="E2852" s="349" t="str">
        <f>HYPERLINK(Table20[[#This Row],[Map Link]],Table20[[#This Row],[Map Text]])</f>
        <v>Open Map</v>
      </c>
      <c r="F2852" s="340" t="s">
        <v>630</v>
      </c>
      <c r="G2852" s="340" t="s">
        <v>336</v>
      </c>
      <c r="H2852" s="340">
        <v>48.916440000000001</v>
      </c>
      <c r="I2852" s="340">
        <v>-125.284683</v>
      </c>
      <c r="J2852" s="340" t="s">
        <v>1591</v>
      </c>
      <c r="K2852" s="340" t="s">
        <v>6412</v>
      </c>
      <c r="L2852" s="348" t="s">
        <v>181</v>
      </c>
      <c r="M2852" s="340"/>
      <c r="N2852" s="340"/>
      <c r="O2852" s="340"/>
    </row>
    <row r="2853" spans="2:15" x14ac:dyDescent="0.25">
      <c r="B2853" s="340">
        <v>54090</v>
      </c>
      <c r="C2853" s="340" t="s">
        <v>627</v>
      </c>
      <c r="D2853" s="340" t="s">
        <v>1597</v>
      </c>
      <c r="E2853" s="349" t="str">
        <f>HYPERLINK(Table20[[#This Row],[Map Link]],Table20[[#This Row],[Map Text]])</f>
        <v>Open Map</v>
      </c>
      <c r="F2853" s="340" t="s">
        <v>354</v>
      </c>
      <c r="G2853" s="340" t="s">
        <v>336</v>
      </c>
      <c r="H2853" s="340">
        <v>49.741425999999997</v>
      </c>
      <c r="I2853" s="340">
        <v>-126.651414</v>
      </c>
      <c r="J2853" s="340" t="s">
        <v>1591</v>
      </c>
      <c r="K2853" s="340" t="s">
        <v>6413</v>
      </c>
      <c r="L2853" s="348" t="s">
        <v>103</v>
      </c>
      <c r="M2853" s="340"/>
      <c r="N2853" s="340"/>
      <c r="O2853" s="340"/>
    </row>
    <row r="2854" spans="2:15" x14ac:dyDescent="0.25">
      <c r="B2854" s="340">
        <v>3839</v>
      </c>
      <c r="C2854" s="340" t="s">
        <v>6414</v>
      </c>
      <c r="D2854" s="340" t="s">
        <v>1597</v>
      </c>
      <c r="E2854" s="349" t="str">
        <f>HYPERLINK(Table20[[#This Row],[Map Link]],Table20[[#This Row],[Map Text]])</f>
        <v>Open Map</v>
      </c>
      <c r="F2854" s="340" t="s">
        <v>630</v>
      </c>
      <c r="G2854" s="340" t="s">
        <v>336</v>
      </c>
      <c r="H2854" s="340">
        <v>49.000749999999996</v>
      </c>
      <c r="I2854" s="340">
        <v>-124.9945</v>
      </c>
      <c r="J2854" s="340" t="s">
        <v>1591</v>
      </c>
      <c r="K2854" s="340" t="s">
        <v>6415</v>
      </c>
      <c r="L2854" s="348" t="s">
        <v>103</v>
      </c>
      <c r="M2854" s="340"/>
      <c r="N2854" s="340"/>
      <c r="O2854" s="340"/>
    </row>
    <row r="2855" spans="2:15" x14ac:dyDescent="0.25">
      <c r="B2855" s="340">
        <v>65252</v>
      </c>
      <c r="C2855" s="340" t="s">
        <v>6416</v>
      </c>
      <c r="D2855" s="340" t="s">
        <v>1590</v>
      </c>
      <c r="E2855" s="349" t="str">
        <f>HYPERLINK(Table20[[#This Row],[Map Link]],Table20[[#This Row],[Map Text]])</f>
        <v>Open Map</v>
      </c>
      <c r="F2855" s="340" t="s">
        <v>630</v>
      </c>
      <c r="G2855" s="340" t="s">
        <v>336</v>
      </c>
      <c r="H2855" s="340">
        <v>49.51643</v>
      </c>
      <c r="I2855" s="340">
        <v>-126.30139699999999</v>
      </c>
      <c r="J2855" s="340" t="s">
        <v>1591</v>
      </c>
      <c r="K2855" s="340" t="s">
        <v>6417</v>
      </c>
      <c r="L2855" s="348" t="s">
        <v>181</v>
      </c>
      <c r="M2855" s="340"/>
      <c r="N2855" s="340"/>
      <c r="O2855" s="340"/>
    </row>
    <row r="2856" spans="2:15" x14ac:dyDescent="0.25">
      <c r="B2856" s="340">
        <v>65441</v>
      </c>
      <c r="C2856" s="340" t="s">
        <v>6418</v>
      </c>
      <c r="D2856" s="340" t="s">
        <v>1590</v>
      </c>
      <c r="E2856" s="349" t="str">
        <f>HYPERLINK(Table20[[#This Row],[Map Link]],Table20[[#This Row],[Map Text]])</f>
        <v>Open Map</v>
      </c>
      <c r="F2856" s="340" t="s">
        <v>600</v>
      </c>
      <c r="G2856" s="340" t="s">
        <v>336</v>
      </c>
      <c r="H2856" s="340">
        <v>50.233080999999999</v>
      </c>
      <c r="I2856" s="340">
        <v>-127.751462</v>
      </c>
      <c r="J2856" s="340" t="s">
        <v>1591</v>
      </c>
      <c r="K2856" s="340" t="s">
        <v>6419</v>
      </c>
      <c r="L2856" s="348" t="s">
        <v>181</v>
      </c>
      <c r="M2856" s="340"/>
      <c r="N2856" s="340"/>
      <c r="O2856" s="340"/>
    </row>
    <row r="2857" spans="2:15" x14ac:dyDescent="0.25">
      <c r="B2857" s="340">
        <v>65371</v>
      </c>
      <c r="C2857" s="340" t="s">
        <v>6420</v>
      </c>
      <c r="D2857" s="340" t="s">
        <v>1590</v>
      </c>
      <c r="E2857" s="349" t="str">
        <f>HYPERLINK(Table20[[#This Row],[Map Link]],Table20[[#This Row],[Map Text]])</f>
        <v>Open Map</v>
      </c>
      <c r="F2857" s="340" t="s">
        <v>354</v>
      </c>
      <c r="G2857" s="340" t="s">
        <v>336</v>
      </c>
      <c r="H2857" s="340">
        <v>49.933090999999997</v>
      </c>
      <c r="I2857" s="340">
        <v>-126.901427</v>
      </c>
      <c r="J2857" s="340" t="s">
        <v>1591</v>
      </c>
      <c r="K2857" s="340" t="s">
        <v>6421</v>
      </c>
      <c r="L2857" s="348" t="s">
        <v>181</v>
      </c>
      <c r="M2857" s="340"/>
      <c r="N2857" s="340"/>
      <c r="O2857" s="340"/>
    </row>
    <row r="2858" spans="2:15" x14ac:dyDescent="0.25">
      <c r="B2858" s="340">
        <v>65246</v>
      </c>
      <c r="C2858" s="340" t="s">
        <v>6422</v>
      </c>
      <c r="D2858" s="340" t="s">
        <v>1590</v>
      </c>
      <c r="E2858" s="349" t="str">
        <f>HYPERLINK(Table20[[#This Row],[Map Link]],Table20[[#This Row],[Map Text]])</f>
        <v>Open Map</v>
      </c>
      <c r="F2858" s="340" t="s">
        <v>630</v>
      </c>
      <c r="G2858" s="340" t="s">
        <v>336</v>
      </c>
      <c r="H2858" s="340">
        <v>49.099769000000002</v>
      </c>
      <c r="I2858" s="340">
        <v>-125.718035</v>
      </c>
      <c r="J2858" s="340" t="s">
        <v>1591</v>
      </c>
      <c r="K2858" s="340" t="s">
        <v>6423</v>
      </c>
      <c r="L2858" s="348" t="s">
        <v>181</v>
      </c>
      <c r="M2858" s="340"/>
      <c r="N2858" s="340"/>
      <c r="O2858" s="340"/>
    </row>
    <row r="2859" spans="2:15" x14ac:dyDescent="0.25">
      <c r="B2859" s="340">
        <v>65256</v>
      </c>
      <c r="C2859" s="340" t="s">
        <v>6424</v>
      </c>
      <c r="D2859" s="340" t="s">
        <v>1590</v>
      </c>
      <c r="E2859" s="349" t="str">
        <f>HYPERLINK(Table20[[#This Row],[Map Link]],Table20[[#This Row],[Map Text]])</f>
        <v>Open Map</v>
      </c>
      <c r="F2859" s="340" t="s">
        <v>630</v>
      </c>
      <c r="G2859" s="340" t="s">
        <v>336</v>
      </c>
      <c r="H2859" s="340">
        <v>49.249764999999996</v>
      </c>
      <c r="I2859" s="340">
        <v>-126.084716</v>
      </c>
      <c r="J2859" s="340" t="s">
        <v>1591</v>
      </c>
      <c r="K2859" s="340" t="s">
        <v>6425</v>
      </c>
      <c r="L2859" s="348" t="s">
        <v>181</v>
      </c>
      <c r="M2859" s="340"/>
      <c r="N2859" s="340"/>
      <c r="O2859" s="340"/>
    </row>
    <row r="2860" spans="2:15" x14ac:dyDescent="0.25">
      <c r="B2860" s="340">
        <v>27428</v>
      </c>
      <c r="C2860" s="340" t="s">
        <v>6426</v>
      </c>
      <c r="D2860" s="340" t="s">
        <v>1036</v>
      </c>
      <c r="E2860" s="349" t="str">
        <f>HYPERLINK(Table20[[#This Row],[Map Link]],Table20[[#This Row],[Map Text]])</f>
        <v>Open Map</v>
      </c>
      <c r="F2860" s="340" t="s">
        <v>354</v>
      </c>
      <c r="G2860" s="340" t="s">
        <v>336</v>
      </c>
      <c r="H2860" s="340">
        <v>50.033085</v>
      </c>
      <c r="I2860" s="340">
        <v>-127.368111</v>
      </c>
      <c r="J2860" s="340" t="s">
        <v>1591</v>
      </c>
      <c r="K2860" s="340" t="s">
        <v>6427</v>
      </c>
      <c r="L2860" s="348" t="s">
        <v>103</v>
      </c>
      <c r="M2860" s="340"/>
      <c r="N2860" s="340"/>
      <c r="O2860" s="340"/>
    </row>
    <row r="2861" spans="2:15" x14ac:dyDescent="0.25">
      <c r="B2861" s="340">
        <v>65199</v>
      </c>
      <c r="C2861" s="340" t="s">
        <v>6428</v>
      </c>
      <c r="D2861" s="340" t="s">
        <v>1590</v>
      </c>
      <c r="E2861" s="349" t="str">
        <f>HYPERLINK(Table20[[#This Row],[Map Link]],Table20[[#This Row],[Map Text]])</f>
        <v>Open Map</v>
      </c>
      <c r="F2861" s="340" t="s">
        <v>630</v>
      </c>
      <c r="G2861" s="340" t="s">
        <v>336</v>
      </c>
      <c r="H2861" s="340">
        <v>49.483094999999999</v>
      </c>
      <c r="I2861" s="340">
        <v>-126.43473400000001</v>
      </c>
      <c r="J2861" s="340" t="s">
        <v>1591</v>
      </c>
      <c r="K2861" s="340" t="s">
        <v>6429</v>
      </c>
      <c r="L2861" s="348" t="s">
        <v>181</v>
      </c>
      <c r="M2861" s="340"/>
      <c r="N2861" s="340"/>
      <c r="O2861" s="340"/>
    </row>
    <row r="2862" spans="2:15" x14ac:dyDescent="0.25">
      <c r="B2862" s="340">
        <v>63282</v>
      </c>
      <c r="C2862" s="340" t="s">
        <v>6430</v>
      </c>
      <c r="D2862" s="340" t="s">
        <v>1590</v>
      </c>
      <c r="E2862" s="349" t="str">
        <f>HYPERLINK(Table20[[#This Row],[Map Link]],Table20[[#This Row],[Map Text]])</f>
        <v>Open Map</v>
      </c>
      <c r="F2862" s="340" t="s">
        <v>354</v>
      </c>
      <c r="G2862" s="340" t="s">
        <v>336</v>
      </c>
      <c r="H2862" s="340">
        <v>50.001944000000002</v>
      </c>
      <c r="I2862" s="340">
        <v>-127.152778</v>
      </c>
      <c r="J2862" s="340" t="s">
        <v>1591</v>
      </c>
      <c r="K2862" s="340" t="s">
        <v>6431</v>
      </c>
      <c r="L2862" s="348" t="s">
        <v>181</v>
      </c>
      <c r="M2862" s="340"/>
      <c r="N2862" s="340"/>
      <c r="O2862" s="340"/>
    </row>
    <row r="2863" spans="2:15" x14ac:dyDescent="0.25">
      <c r="B2863" s="340">
        <v>25740</v>
      </c>
      <c r="C2863" s="340" t="s">
        <v>603</v>
      </c>
      <c r="D2863" s="340" t="s">
        <v>1036</v>
      </c>
      <c r="E2863" s="349" t="str">
        <f>HYPERLINK(Table20[[#This Row],[Map Link]],Table20[[#This Row],[Map Text]])</f>
        <v>Open Map</v>
      </c>
      <c r="F2863" s="340" t="s">
        <v>600</v>
      </c>
      <c r="G2863" s="340" t="s">
        <v>336</v>
      </c>
      <c r="H2863" s="340">
        <v>50.463509999999999</v>
      </c>
      <c r="I2863" s="340">
        <v>-127.79331000000001</v>
      </c>
      <c r="J2863" s="340" t="s">
        <v>1591</v>
      </c>
      <c r="K2863" s="340" t="s">
        <v>6432</v>
      </c>
      <c r="L2863" s="348" t="s">
        <v>103</v>
      </c>
      <c r="M2863" s="340"/>
      <c r="N2863" s="340"/>
      <c r="O2863" s="340"/>
    </row>
    <row r="2864" spans="2:15" x14ac:dyDescent="0.25">
      <c r="B2864" s="340">
        <v>65446</v>
      </c>
      <c r="C2864" s="340" t="s">
        <v>6433</v>
      </c>
      <c r="D2864" s="340" t="s">
        <v>1590</v>
      </c>
      <c r="E2864" s="349" t="str">
        <f>HYPERLINK(Table20[[#This Row],[Map Link]],Table20[[#This Row],[Map Text]])</f>
        <v>Open Map</v>
      </c>
      <c r="F2864" s="340" t="s">
        <v>600</v>
      </c>
      <c r="G2864" s="340" t="s">
        <v>336</v>
      </c>
      <c r="H2864" s="340">
        <v>50.466414</v>
      </c>
      <c r="I2864" s="340">
        <v>-127.868139</v>
      </c>
      <c r="J2864" s="340" t="s">
        <v>1591</v>
      </c>
      <c r="K2864" s="340" t="s">
        <v>6434</v>
      </c>
      <c r="L2864" s="348" t="s">
        <v>181</v>
      </c>
      <c r="M2864" s="340"/>
      <c r="N2864" s="340"/>
      <c r="O2864" s="340"/>
    </row>
    <row r="2865" spans="2:15" x14ac:dyDescent="0.25">
      <c r="B2865" s="340">
        <v>65298</v>
      </c>
      <c r="C2865" s="340" t="s">
        <v>6435</v>
      </c>
      <c r="D2865" s="340" t="s">
        <v>1590</v>
      </c>
      <c r="E2865" s="349" t="str">
        <f>HYPERLINK(Table20[[#This Row],[Map Link]],Table20[[#This Row],[Map Text]])</f>
        <v>Open Map</v>
      </c>
      <c r="F2865" s="340" t="s">
        <v>641</v>
      </c>
      <c r="G2865" s="340" t="s">
        <v>336</v>
      </c>
      <c r="H2865" s="340">
        <v>48.816446999999997</v>
      </c>
      <c r="I2865" s="340">
        <v>-124.667995</v>
      </c>
      <c r="J2865" s="340" t="s">
        <v>1591</v>
      </c>
      <c r="K2865" s="340" t="s">
        <v>6436</v>
      </c>
      <c r="L2865" s="348" t="s">
        <v>181</v>
      </c>
      <c r="M2865" s="340"/>
      <c r="N2865" s="340"/>
      <c r="O2865" s="340"/>
    </row>
    <row r="2866" spans="2:15" x14ac:dyDescent="0.25">
      <c r="B2866" s="340">
        <v>5614</v>
      </c>
      <c r="C2866" s="340" t="s">
        <v>636</v>
      </c>
      <c r="D2866" s="340" t="s">
        <v>1036</v>
      </c>
      <c r="E2866" s="349" t="str">
        <f>HYPERLINK(Table20[[#This Row],[Map Link]],Table20[[#This Row],[Map Text]])</f>
        <v>Open Map</v>
      </c>
      <c r="F2866" s="340" t="s">
        <v>630</v>
      </c>
      <c r="G2866" s="340" t="s">
        <v>336</v>
      </c>
      <c r="H2866" s="340">
        <v>49.277031999999998</v>
      </c>
      <c r="I2866" s="340">
        <v>-126.05704</v>
      </c>
      <c r="J2866" s="340" t="s">
        <v>1591</v>
      </c>
      <c r="K2866" s="340" t="s">
        <v>6437</v>
      </c>
      <c r="L2866" s="348" t="s">
        <v>103</v>
      </c>
      <c r="M2866" s="340"/>
      <c r="N2866" s="340"/>
      <c r="O2866" s="340"/>
    </row>
    <row r="2867" spans="2:15" x14ac:dyDescent="0.25">
      <c r="B2867" s="340">
        <v>65149</v>
      </c>
      <c r="C2867" s="340" t="s">
        <v>6438</v>
      </c>
      <c r="D2867" s="340" t="s">
        <v>1590</v>
      </c>
      <c r="E2867" s="349" t="str">
        <f>HYPERLINK(Table20[[#This Row],[Map Link]],Table20[[#This Row],[Map Text]])</f>
        <v>Open Map</v>
      </c>
      <c r="F2867" s="340" t="s">
        <v>630</v>
      </c>
      <c r="G2867" s="340" t="s">
        <v>336</v>
      </c>
      <c r="H2867" s="340">
        <v>49.275979999999997</v>
      </c>
      <c r="I2867" s="340">
        <v>-126.056</v>
      </c>
      <c r="J2867" s="340" t="s">
        <v>1591</v>
      </c>
      <c r="K2867" s="340" t="s">
        <v>6439</v>
      </c>
      <c r="L2867" s="348" t="s">
        <v>181</v>
      </c>
      <c r="M2867" s="340"/>
      <c r="N2867" s="340"/>
      <c r="O2867" s="340"/>
    </row>
    <row r="2868" spans="2:15" x14ac:dyDescent="0.25">
      <c r="B2868" s="340">
        <v>65418</v>
      </c>
      <c r="C2868" s="340" t="s">
        <v>6440</v>
      </c>
      <c r="D2868" s="340" t="s">
        <v>1590</v>
      </c>
      <c r="E2868" s="349" t="str">
        <f>HYPERLINK(Table20[[#This Row],[Map Link]],Table20[[#This Row],[Map Text]])</f>
        <v>Open Map</v>
      </c>
      <c r="F2868" s="340" t="s">
        <v>354</v>
      </c>
      <c r="G2868" s="340" t="s">
        <v>336</v>
      </c>
      <c r="H2868" s="340">
        <v>49.616433000000001</v>
      </c>
      <c r="I2868" s="340">
        <v>-126.05139200000001</v>
      </c>
      <c r="J2868" s="340" t="s">
        <v>1591</v>
      </c>
      <c r="K2868" s="340" t="s">
        <v>6441</v>
      </c>
      <c r="L2868" s="348" t="s">
        <v>181</v>
      </c>
      <c r="M2868" s="340"/>
      <c r="N2868" s="340"/>
      <c r="O2868" s="340"/>
    </row>
    <row r="2869" spans="2:15" x14ac:dyDescent="0.25">
      <c r="B2869" s="340">
        <v>22547</v>
      </c>
      <c r="C2869" s="340" t="s">
        <v>647</v>
      </c>
      <c r="D2869" s="340" t="s">
        <v>1036</v>
      </c>
      <c r="E2869" s="349" t="str">
        <f>HYPERLINK(Table20[[#This Row],[Map Link]],Table20[[#This Row],[Map Text]])</f>
        <v>Open Map</v>
      </c>
      <c r="F2869" s="340" t="s">
        <v>641</v>
      </c>
      <c r="G2869" s="340" t="s">
        <v>336</v>
      </c>
      <c r="H2869" s="340">
        <v>48.816454</v>
      </c>
      <c r="I2869" s="340">
        <v>-124.11797900000001</v>
      </c>
      <c r="J2869" s="340" t="s">
        <v>1591</v>
      </c>
      <c r="K2869" s="340" t="s">
        <v>6442</v>
      </c>
      <c r="L2869" s="348" t="s">
        <v>103</v>
      </c>
      <c r="M2869" s="340"/>
      <c r="N2869" s="340"/>
      <c r="O2869" s="340"/>
    </row>
    <row r="2870" spans="2:15" x14ac:dyDescent="0.25">
      <c r="B2870" s="340">
        <v>63202</v>
      </c>
      <c r="C2870" s="340" t="s">
        <v>6443</v>
      </c>
      <c r="D2870" s="340" t="s">
        <v>1590</v>
      </c>
      <c r="E2870" s="349" t="str">
        <f>HYPERLINK(Table20[[#This Row],[Map Link]],Table20[[#This Row],[Map Text]])</f>
        <v>Open Map</v>
      </c>
      <c r="F2870" s="340" t="s">
        <v>354</v>
      </c>
      <c r="G2870" s="340" t="s">
        <v>336</v>
      </c>
      <c r="H2870" s="340">
        <v>50.007221999999999</v>
      </c>
      <c r="I2870" s="340">
        <v>-127.380556</v>
      </c>
      <c r="J2870" s="340" t="s">
        <v>1591</v>
      </c>
      <c r="K2870" s="340" t="s">
        <v>6444</v>
      </c>
      <c r="L2870" s="348" t="s">
        <v>181</v>
      </c>
      <c r="M2870" s="340"/>
      <c r="N2870" s="340"/>
      <c r="O2870" s="340"/>
    </row>
    <row r="2871" spans="2:15" x14ac:dyDescent="0.25">
      <c r="B2871" s="340">
        <v>65415</v>
      </c>
      <c r="C2871" s="340" t="s">
        <v>6445</v>
      </c>
      <c r="D2871" s="340" t="s">
        <v>1590</v>
      </c>
      <c r="E2871" s="349" t="str">
        <f>HYPERLINK(Table20[[#This Row],[Map Link]],Table20[[#This Row],[Map Text]])</f>
        <v>Open Map</v>
      </c>
      <c r="F2871" s="340" t="s">
        <v>354</v>
      </c>
      <c r="G2871" s="340" t="s">
        <v>336</v>
      </c>
      <c r="H2871" s="340">
        <v>49.633094999999997</v>
      </c>
      <c r="I2871" s="340">
        <v>-126.45140499999999</v>
      </c>
      <c r="J2871" s="340" t="s">
        <v>1591</v>
      </c>
      <c r="K2871" s="340" t="s">
        <v>6446</v>
      </c>
      <c r="L2871" s="348" t="s">
        <v>181</v>
      </c>
      <c r="M2871" s="340"/>
      <c r="N2871" s="340"/>
      <c r="O2871" s="340"/>
    </row>
    <row r="2872" spans="2:15" x14ac:dyDescent="0.25">
      <c r="B2872" s="340">
        <v>65512</v>
      </c>
      <c r="C2872" s="340" t="s">
        <v>6447</v>
      </c>
      <c r="D2872" s="340" t="s">
        <v>1590</v>
      </c>
      <c r="E2872" s="349" t="str">
        <f>HYPERLINK(Table20[[#This Row],[Map Link]],Table20[[#This Row],[Map Text]])</f>
        <v>Open Map</v>
      </c>
      <c r="F2872" s="340" t="s">
        <v>354</v>
      </c>
      <c r="G2872" s="340" t="s">
        <v>336</v>
      </c>
      <c r="H2872" s="340">
        <v>49.783096</v>
      </c>
      <c r="I2872" s="340">
        <v>-126.434742</v>
      </c>
      <c r="J2872" s="340" t="s">
        <v>1591</v>
      </c>
      <c r="K2872" s="340" t="s">
        <v>6448</v>
      </c>
      <c r="L2872" s="348" t="s">
        <v>181</v>
      </c>
      <c r="M2872" s="340"/>
      <c r="N2872" s="340"/>
      <c r="O2872" s="340"/>
    </row>
    <row r="2873" spans="2:15" x14ac:dyDescent="0.25">
      <c r="B2873" s="340">
        <v>65250</v>
      </c>
      <c r="C2873" s="340" t="s">
        <v>6449</v>
      </c>
      <c r="D2873" s="340" t="s">
        <v>1590</v>
      </c>
      <c r="E2873" s="349" t="str">
        <f>HYPERLINK(Table20[[#This Row],[Map Link]],Table20[[#This Row],[Map Text]])</f>
        <v>Open Map</v>
      </c>
      <c r="F2873" s="340" t="s">
        <v>630</v>
      </c>
      <c r="G2873" s="340" t="s">
        <v>336</v>
      </c>
      <c r="H2873" s="340">
        <v>49.416434000000002</v>
      </c>
      <c r="I2873" s="340">
        <v>-125.918049</v>
      </c>
      <c r="J2873" s="340" t="s">
        <v>1591</v>
      </c>
      <c r="K2873" s="340" t="s">
        <v>6450</v>
      </c>
      <c r="L2873" s="348" t="s">
        <v>181</v>
      </c>
      <c r="M2873" s="340"/>
      <c r="N2873" s="340"/>
      <c r="O2873" s="340"/>
    </row>
    <row r="2874" spans="2:15" x14ac:dyDescent="0.25">
      <c r="B2874" s="340">
        <v>65438</v>
      </c>
      <c r="C2874" s="340" t="s">
        <v>6451</v>
      </c>
      <c r="D2874" s="340" t="s">
        <v>1590</v>
      </c>
      <c r="E2874" s="349" t="str">
        <f>HYPERLINK(Table20[[#This Row],[Map Link]],Table20[[#This Row],[Map Text]])</f>
        <v>Open Map</v>
      </c>
      <c r="F2874" s="340" t="s">
        <v>600</v>
      </c>
      <c r="G2874" s="340" t="s">
        <v>336</v>
      </c>
      <c r="H2874" s="340">
        <v>50.866413999999999</v>
      </c>
      <c r="I2874" s="340">
        <v>-128.05149</v>
      </c>
      <c r="J2874" s="340" t="s">
        <v>1591</v>
      </c>
      <c r="K2874" s="340" t="s">
        <v>6452</v>
      </c>
      <c r="L2874" s="348" t="s">
        <v>181</v>
      </c>
      <c r="M2874" s="340"/>
      <c r="N2874" s="340"/>
      <c r="O2874" s="340"/>
    </row>
    <row r="2875" spans="2:15" x14ac:dyDescent="0.25">
      <c r="B2875" s="340">
        <v>65511</v>
      </c>
      <c r="C2875" s="340" t="s">
        <v>6453</v>
      </c>
      <c r="D2875" s="340" t="s">
        <v>1590</v>
      </c>
      <c r="E2875" s="349" t="str">
        <f>HYPERLINK(Table20[[#This Row],[Map Link]],Table20[[#This Row],[Map Text]])</f>
        <v>Open Map</v>
      </c>
      <c r="F2875" s="340" t="s">
        <v>354</v>
      </c>
      <c r="G2875" s="340" t="s">
        <v>336</v>
      </c>
      <c r="H2875" s="340">
        <v>49.749763000000002</v>
      </c>
      <c r="I2875" s="340">
        <v>-126.38473999999999</v>
      </c>
      <c r="J2875" s="340" t="s">
        <v>1591</v>
      </c>
      <c r="K2875" s="340" t="s">
        <v>6454</v>
      </c>
      <c r="L2875" s="348" t="s">
        <v>181</v>
      </c>
      <c r="M2875" s="340"/>
      <c r="N2875" s="340"/>
      <c r="O2875" s="340"/>
    </row>
    <row r="2876" spans="2:15" x14ac:dyDescent="0.25">
      <c r="B2876" s="340">
        <v>65291</v>
      </c>
      <c r="C2876" s="340" t="s">
        <v>6455</v>
      </c>
      <c r="D2876" s="340" t="s">
        <v>1590</v>
      </c>
      <c r="E2876" s="349" t="str">
        <f>HYPERLINK(Table20[[#This Row],[Map Link]],Table20[[#This Row],[Map Text]])</f>
        <v>Open Map</v>
      </c>
      <c r="F2876" s="340" t="s">
        <v>630</v>
      </c>
      <c r="G2876" s="340" t="s">
        <v>336</v>
      </c>
      <c r="H2876" s="340">
        <v>48.933107999999997</v>
      </c>
      <c r="I2876" s="340">
        <v>-125.23468200000001</v>
      </c>
      <c r="J2876" s="340" t="s">
        <v>1591</v>
      </c>
      <c r="K2876" s="340" t="s">
        <v>6456</v>
      </c>
      <c r="L2876" s="348" t="s">
        <v>181</v>
      </c>
      <c r="M2876" s="340"/>
      <c r="N2876" s="340"/>
      <c r="O2876" s="340"/>
    </row>
    <row r="2877" spans="2:15" x14ac:dyDescent="0.25">
      <c r="B2877" s="340">
        <v>65425</v>
      </c>
      <c r="C2877" s="340" t="s">
        <v>6457</v>
      </c>
      <c r="D2877" s="340" t="s">
        <v>1590</v>
      </c>
      <c r="E2877" s="349" t="str">
        <f>HYPERLINK(Table20[[#This Row],[Map Link]],Table20[[#This Row],[Map Text]])</f>
        <v>Open Map</v>
      </c>
      <c r="F2877" s="340" t="s">
        <v>354</v>
      </c>
      <c r="G2877" s="340" t="s">
        <v>336</v>
      </c>
      <c r="H2877" s="340">
        <v>49.816423</v>
      </c>
      <c r="I2877" s="340">
        <v>-126.968092</v>
      </c>
      <c r="J2877" s="340" t="s">
        <v>1591</v>
      </c>
      <c r="K2877" s="340" t="s">
        <v>6458</v>
      </c>
      <c r="L2877" s="348" t="s">
        <v>181</v>
      </c>
      <c r="M2877" s="340"/>
      <c r="N2877" s="340"/>
      <c r="O2877" s="340"/>
    </row>
    <row r="2878" spans="2:15" x14ac:dyDescent="0.25">
      <c r="B2878" s="340">
        <v>65424</v>
      </c>
      <c r="C2878" s="340" t="s">
        <v>6459</v>
      </c>
      <c r="D2878" s="340" t="s">
        <v>1590</v>
      </c>
      <c r="E2878" s="349" t="str">
        <f>HYPERLINK(Table20[[#This Row],[Map Link]],Table20[[#This Row],[Map Text]])</f>
        <v>Open Map</v>
      </c>
      <c r="F2878" s="340" t="s">
        <v>354</v>
      </c>
      <c r="G2878" s="340" t="s">
        <v>336</v>
      </c>
      <c r="H2878" s="340">
        <v>49.799756000000002</v>
      </c>
      <c r="I2878" s="340">
        <v>-126.968092</v>
      </c>
      <c r="J2878" s="340" t="s">
        <v>1591</v>
      </c>
      <c r="K2878" s="340" t="s">
        <v>6460</v>
      </c>
      <c r="L2878" s="348" t="s">
        <v>181</v>
      </c>
      <c r="M2878" s="340"/>
      <c r="N2878" s="340"/>
      <c r="O2878" s="340"/>
    </row>
    <row r="2879" spans="2:15" x14ac:dyDescent="0.25">
      <c r="B2879" s="340">
        <v>17836</v>
      </c>
      <c r="C2879" s="340" t="s">
        <v>6461</v>
      </c>
      <c r="D2879" s="340" t="s">
        <v>1036</v>
      </c>
      <c r="E2879" s="349" t="str">
        <f>HYPERLINK(Table20[[#This Row],[Map Link]],Table20[[#This Row],[Map Text]])</f>
        <v>Open Map</v>
      </c>
      <c r="F2879" s="340" t="s">
        <v>354</v>
      </c>
      <c r="G2879" s="340" t="s">
        <v>336</v>
      </c>
      <c r="H2879" s="340">
        <v>49.799756000000002</v>
      </c>
      <c r="I2879" s="340">
        <v>-126.968092</v>
      </c>
      <c r="J2879" s="340" t="s">
        <v>1591</v>
      </c>
      <c r="K2879" s="340" t="s">
        <v>6462</v>
      </c>
      <c r="L2879" s="348" t="s">
        <v>103</v>
      </c>
      <c r="M2879" s="340"/>
      <c r="N2879" s="340"/>
      <c r="O2879" s="340"/>
    </row>
    <row r="2880" spans="2:15" x14ac:dyDescent="0.25">
      <c r="B2880" s="340">
        <v>65431</v>
      </c>
      <c r="C2880" s="340" t="s">
        <v>6463</v>
      </c>
      <c r="D2880" s="340" t="s">
        <v>1590</v>
      </c>
      <c r="E2880" s="349" t="str">
        <f>HYPERLINK(Table20[[#This Row],[Map Link]],Table20[[#This Row],[Map Text]])</f>
        <v>Open Map</v>
      </c>
      <c r="F2880" s="340" t="s">
        <v>354</v>
      </c>
      <c r="G2880" s="340" t="s">
        <v>336</v>
      </c>
      <c r="H2880" s="340">
        <v>49.949755000000003</v>
      </c>
      <c r="I2880" s="340">
        <v>-127.05143200000001</v>
      </c>
      <c r="J2880" s="340" t="s">
        <v>1591</v>
      </c>
      <c r="K2880" s="340" t="s">
        <v>6464</v>
      </c>
      <c r="L2880" s="348" t="s">
        <v>181</v>
      </c>
      <c r="M2880" s="340"/>
      <c r="N2880" s="340"/>
      <c r="O2880" s="340"/>
    </row>
    <row r="2881" spans="2:15" x14ac:dyDescent="0.25">
      <c r="B2881" s="340">
        <v>65430</v>
      </c>
      <c r="C2881" s="340" t="s">
        <v>6465</v>
      </c>
      <c r="D2881" s="340" t="s">
        <v>1590</v>
      </c>
      <c r="E2881" s="349" t="str">
        <f>HYPERLINK(Table20[[#This Row],[Map Link]],Table20[[#This Row],[Map Text]])</f>
        <v>Open Map</v>
      </c>
      <c r="F2881" s="340" t="s">
        <v>354</v>
      </c>
      <c r="G2881" s="340" t="s">
        <v>336</v>
      </c>
      <c r="H2881" s="340">
        <v>49.983089999999997</v>
      </c>
      <c r="I2881" s="340">
        <v>-126.934763</v>
      </c>
      <c r="J2881" s="340" t="s">
        <v>1591</v>
      </c>
      <c r="K2881" s="340" t="s">
        <v>6466</v>
      </c>
      <c r="L2881" s="348" t="s">
        <v>181</v>
      </c>
      <c r="M2881" s="340"/>
      <c r="N2881" s="340"/>
      <c r="O2881" s="340"/>
    </row>
    <row r="2882" spans="2:15" x14ac:dyDescent="0.25">
      <c r="B2882" s="340">
        <v>65140</v>
      </c>
      <c r="C2882" s="340" t="s">
        <v>6467</v>
      </c>
      <c r="D2882" s="340" t="s">
        <v>1590</v>
      </c>
      <c r="E2882" s="349" t="str">
        <f>HYPERLINK(Table20[[#This Row],[Map Link]],Table20[[#This Row],[Map Text]])</f>
        <v>Open Map</v>
      </c>
      <c r="F2882" s="340" t="s">
        <v>630</v>
      </c>
      <c r="G2882" s="340" t="s">
        <v>336</v>
      </c>
      <c r="H2882" s="340">
        <v>49.349769000000002</v>
      </c>
      <c r="I2882" s="340">
        <v>-125.76804300000001</v>
      </c>
      <c r="J2882" s="340" t="s">
        <v>1591</v>
      </c>
      <c r="K2882" s="340" t="s">
        <v>6468</v>
      </c>
      <c r="L2882" s="348" t="s">
        <v>181</v>
      </c>
      <c r="M2882" s="340"/>
      <c r="N2882" s="340"/>
      <c r="O2882" s="340"/>
    </row>
    <row r="2883" spans="2:15" x14ac:dyDescent="0.25">
      <c r="B2883" s="340">
        <v>65346</v>
      </c>
      <c r="C2883" s="340" t="s">
        <v>6469</v>
      </c>
      <c r="D2883" s="340" t="s">
        <v>1590</v>
      </c>
      <c r="E2883" s="349" t="str">
        <f>HYPERLINK(Table20[[#This Row],[Map Link]],Table20[[#This Row],[Map Text]])</f>
        <v>Open Map</v>
      </c>
      <c r="F2883" s="340" t="s">
        <v>354</v>
      </c>
      <c r="G2883" s="340" t="s">
        <v>336</v>
      </c>
      <c r="H2883" s="340">
        <v>49.883091</v>
      </c>
      <c r="I2883" s="340">
        <v>-126.85142399999999</v>
      </c>
      <c r="J2883" s="340" t="s">
        <v>1591</v>
      </c>
      <c r="K2883" s="340" t="s">
        <v>6470</v>
      </c>
      <c r="L2883" s="348" t="s">
        <v>181</v>
      </c>
      <c r="M2883" s="340"/>
      <c r="N2883" s="340"/>
      <c r="O2883" s="340"/>
    </row>
    <row r="2884" spans="2:15" x14ac:dyDescent="0.25">
      <c r="B2884" s="340">
        <v>65239</v>
      </c>
      <c r="C2884" s="340" t="s">
        <v>6471</v>
      </c>
      <c r="D2884" s="340" t="s">
        <v>1590</v>
      </c>
      <c r="E2884" s="349" t="str">
        <f>HYPERLINK(Table20[[#This Row],[Map Link]],Table20[[#This Row],[Map Text]])</f>
        <v>Open Map</v>
      </c>
      <c r="F2884" s="340" t="s">
        <v>630</v>
      </c>
      <c r="G2884" s="340" t="s">
        <v>336</v>
      </c>
      <c r="H2884" s="340">
        <v>49.133102999999998</v>
      </c>
      <c r="I2884" s="340">
        <v>-125.66803400000001</v>
      </c>
      <c r="J2884" s="340" t="s">
        <v>1591</v>
      </c>
      <c r="K2884" s="340" t="s">
        <v>6472</v>
      </c>
      <c r="L2884" s="348" t="s">
        <v>181</v>
      </c>
      <c r="M2884" s="340"/>
      <c r="N2884" s="340"/>
      <c r="O2884" s="340"/>
    </row>
    <row r="2885" spans="2:15" x14ac:dyDescent="0.25">
      <c r="B2885" s="340">
        <v>65269</v>
      </c>
      <c r="C2885" s="340" t="s">
        <v>6473</v>
      </c>
      <c r="D2885" s="340" t="s">
        <v>1590</v>
      </c>
      <c r="E2885" s="349" t="str">
        <f>HYPERLINK(Table20[[#This Row],[Map Link]],Table20[[#This Row],[Map Text]])</f>
        <v>Open Map</v>
      </c>
      <c r="F2885" s="340" t="s">
        <v>630</v>
      </c>
      <c r="G2885" s="340" t="s">
        <v>336</v>
      </c>
      <c r="H2885" s="340">
        <v>48.866439999999997</v>
      </c>
      <c r="I2885" s="340">
        <v>-125.301349</v>
      </c>
      <c r="J2885" s="340" t="s">
        <v>1591</v>
      </c>
      <c r="K2885" s="340" t="s">
        <v>6474</v>
      </c>
      <c r="L2885" s="348" t="s">
        <v>181</v>
      </c>
      <c r="M2885" s="340"/>
      <c r="N2885" s="340"/>
      <c r="O2885" s="340"/>
    </row>
    <row r="2886" spans="2:15" x14ac:dyDescent="0.25">
      <c r="B2886" s="340">
        <v>65243</v>
      </c>
      <c r="C2886" s="340" t="s">
        <v>6475</v>
      </c>
      <c r="D2886" s="340" t="s">
        <v>1590</v>
      </c>
      <c r="E2886" s="349" t="str">
        <f>HYPERLINK(Table20[[#This Row],[Map Link]],Table20[[#This Row],[Map Text]])</f>
        <v>Open Map</v>
      </c>
      <c r="F2886" s="340" t="s">
        <v>630</v>
      </c>
      <c r="G2886" s="340" t="s">
        <v>336</v>
      </c>
      <c r="H2886" s="340">
        <v>49.233103999999997</v>
      </c>
      <c r="I2886" s="340">
        <v>-125.60136799999999</v>
      </c>
      <c r="J2886" s="340" t="s">
        <v>1591</v>
      </c>
      <c r="K2886" s="340" t="s">
        <v>6476</v>
      </c>
      <c r="L2886" s="348" t="s">
        <v>181</v>
      </c>
      <c r="M2886" s="340"/>
      <c r="N2886" s="340"/>
      <c r="O2886" s="340"/>
    </row>
    <row r="2887" spans="2:15" x14ac:dyDescent="0.25">
      <c r="B2887" s="340">
        <v>65296</v>
      </c>
      <c r="C2887" s="340" t="s">
        <v>6477</v>
      </c>
      <c r="D2887" s="340" t="s">
        <v>1590</v>
      </c>
      <c r="E2887" s="349" t="str">
        <f>HYPERLINK(Table20[[#This Row],[Map Link]],Table20[[#This Row],[Map Text]])</f>
        <v>Open Map</v>
      </c>
      <c r="F2887" s="340" t="s">
        <v>641</v>
      </c>
      <c r="G2887" s="340" t="s">
        <v>336</v>
      </c>
      <c r="H2887" s="340">
        <v>48.833114000000002</v>
      </c>
      <c r="I2887" s="340">
        <v>-124.667996</v>
      </c>
      <c r="J2887" s="340" t="s">
        <v>1591</v>
      </c>
      <c r="K2887" s="340" t="s">
        <v>6478</v>
      </c>
      <c r="L2887" s="348" t="s">
        <v>181</v>
      </c>
      <c r="M2887" s="340"/>
      <c r="N2887" s="340"/>
      <c r="O2887" s="340"/>
    </row>
    <row r="2888" spans="2:15" x14ac:dyDescent="0.25">
      <c r="B2888" s="340">
        <v>65435</v>
      </c>
      <c r="C2888" s="340" t="s">
        <v>6479</v>
      </c>
      <c r="D2888" s="340" t="s">
        <v>1590</v>
      </c>
      <c r="E2888" s="349" t="str">
        <f>HYPERLINK(Table20[[#This Row],[Map Link]],Table20[[#This Row],[Map Text]])</f>
        <v>Open Map</v>
      </c>
      <c r="F2888" s="340" t="s">
        <v>354</v>
      </c>
      <c r="G2888" s="340" t="s">
        <v>336</v>
      </c>
      <c r="H2888" s="340">
        <v>49.816423</v>
      </c>
      <c r="I2888" s="340">
        <v>-126.968092</v>
      </c>
      <c r="J2888" s="340" t="s">
        <v>1591</v>
      </c>
      <c r="K2888" s="340" t="s">
        <v>6480</v>
      </c>
      <c r="L2888" s="348" t="s">
        <v>181</v>
      </c>
      <c r="M2888" s="340"/>
      <c r="N2888" s="340"/>
      <c r="O2888" s="340"/>
    </row>
    <row r="2889" spans="2:15" x14ac:dyDescent="0.25">
      <c r="B2889" s="340">
        <v>65254</v>
      </c>
      <c r="C2889" s="340" t="s">
        <v>6481</v>
      </c>
      <c r="D2889" s="340" t="s">
        <v>1590</v>
      </c>
      <c r="E2889" s="349" t="str">
        <f>HYPERLINK(Table20[[#This Row],[Map Link]],Table20[[#This Row],[Map Text]])</f>
        <v>Open Map</v>
      </c>
      <c r="F2889" s="340" t="s">
        <v>630</v>
      </c>
      <c r="G2889" s="340" t="s">
        <v>336</v>
      </c>
      <c r="H2889" s="340">
        <v>49.366430000000001</v>
      </c>
      <c r="I2889" s="340">
        <v>-126.26805899999999</v>
      </c>
      <c r="J2889" s="340" t="s">
        <v>1591</v>
      </c>
      <c r="K2889" s="340" t="s">
        <v>6482</v>
      </c>
      <c r="L2889" s="348" t="s">
        <v>181</v>
      </c>
      <c r="M2889" s="340"/>
      <c r="N2889" s="340"/>
      <c r="O2889" s="340"/>
    </row>
    <row r="2890" spans="2:15" x14ac:dyDescent="0.25">
      <c r="B2890" s="340">
        <v>18733</v>
      </c>
      <c r="C2890" s="340" t="s">
        <v>6483</v>
      </c>
      <c r="D2890" s="340" t="s">
        <v>1036</v>
      </c>
      <c r="E2890" s="349" t="str">
        <f>HYPERLINK(Table20[[#This Row],[Map Link]],Table20[[#This Row],[Map Text]])</f>
        <v>Open Map</v>
      </c>
      <c r="F2890" s="340" t="s">
        <v>630</v>
      </c>
      <c r="G2890" s="340" t="s">
        <v>336</v>
      </c>
      <c r="H2890" s="340">
        <v>49.173611000000001</v>
      </c>
      <c r="I2890" s="340">
        <v>-125.910556</v>
      </c>
      <c r="J2890" s="340" t="s">
        <v>1591</v>
      </c>
      <c r="K2890" s="340" t="s">
        <v>6484</v>
      </c>
      <c r="L2890" s="348" t="s">
        <v>103</v>
      </c>
      <c r="M2890" s="340"/>
      <c r="N2890" s="340"/>
      <c r="O2890" s="340"/>
    </row>
    <row r="2891" spans="2:15" x14ac:dyDescent="0.25">
      <c r="B2891" s="340">
        <v>65242</v>
      </c>
      <c r="C2891" s="340" t="s">
        <v>6485</v>
      </c>
      <c r="D2891" s="340" t="s">
        <v>1590</v>
      </c>
      <c r="E2891" s="349" t="str">
        <f>HYPERLINK(Table20[[#This Row],[Map Link]],Table20[[#This Row],[Map Text]])</f>
        <v>Open Map</v>
      </c>
      <c r="F2891" s="340" t="s">
        <v>630</v>
      </c>
      <c r="G2891" s="340" t="s">
        <v>336</v>
      </c>
      <c r="H2891" s="340">
        <v>49.183100000000003</v>
      </c>
      <c r="I2891" s="340">
        <v>-125.918043</v>
      </c>
      <c r="J2891" s="340" t="s">
        <v>1591</v>
      </c>
      <c r="K2891" s="340" t="s">
        <v>6486</v>
      </c>
      <c r="L2891" s="348" t="s">
        <v>181</v>
      </c>
      <c r="M2891" s="340"/>
      <c r="N2891" s="340"/>
      <c r="O2891" s="340"/>
    </row>
    <row r="2892" spans="2:15" x14ac:dyDescent="0.25">
      <c r="B2892" s="340">
        <v>65445</v>
      </c>
      <c r="C2892" s="340" t="s">
        <v>6487</v>
      </c>
      <c r="D2892" s="340" t="s">
        <v>1590</v>
      </c>
      <c r="E2892" s="349" t="str">
        <f>HYPERLINK(Table20[[#This Row],[Map Link]],Table20[[#This Row],[Map Text]])</f>
        <v>Open Map</v>
      </c>
      <c r="F2892" s="340" t="s">
        <v>600</v>
      </c>
      <c r="G2892" s="340" t="s">
        <v>336</v>
      </c>
      <c r="H2892" s="340">
        <v>50.766409000000003</v>
      </c>
      <c r="I2892" s="340">
        <v>-128.41816499999999</v>
      </c>
      <c r="J2892" s="340" t="s">
        <v>1591</v>
      </c>
      <c r="K2892" s="340" t="s">
        <v>6488</v>
      </c>
      <c r="L2892" s="348" t="s">
        <v>181</v>
      </c>
      <c r="M2892" s="340"/>
      <c r="N2892" s="340"/>
      <c r="O2892" s="340"/>
    </row>
    <row r="2893" spans="2:15" x14ac:dyDescent="0.25">
      <c r="B2893" s="340">
        <v>65414</v>
      </c>
      <c r="C2893" s="340" t="s">
        <v>6489</v>
      </c>
      <c r="D2893" s="340" t="s">
        <v>1590</v>
      </c>
      <c r="E2893" s="349" t="str">
        <f>HYPERLINK(Table20[[#This Row],[Map Link]],Table20[[#This Row],[Map Text]])</f>
        <v>Open Map</v>
      </c>
      <c r="F2893" s="340" t="s">
        <v>354</v>
      </c>
      <c r="G2893" s="340" t="s">
        <v>336</v>
      </c>
      <c r="H2893" s="340">
        <v>49.633096000000002</v>
      </c>
      <c r="I2893" s="340">
        <v>-126.36806900000001</v>
      </c>
      <c r="J2893" s="340" t="s">
        <v>1591</v>
      </c>
      <c r="K2893" s="340" t="s">
        <v>6490</v>
      </c>
      <c r="L2893" s="348" t="s">
        <v>181</v>
      </c>
      <c r="M2893" s="340"/>
      <c r="N2893" s="340"/>
      <c r="O2893" s="340"/>
    </row>
    <row r="2894" spans="2:15" x14ac:dyDescent="0.25">
      <c r="B2894" s="340">
        <v>65437</v>
      </c>
      <c r="C2894" s="340" t="s">
        <v>6491</v>
      </c>
      <c r="D2894" s="340" t="s">
        <v>1590</v>
      </c>
      <c r="E2894" s="349" t="str">
        <f>HYPERLINK(Table20[[#This Row],[Map Link]],Table20[[#This Row],[Map Text]])</f>
        <v>Open Map</v>
      </c>
      <c r="F2894" s="340" t="s">
        <v>354</v>
      </c>
      <c r="G2894" s="340" t="s">
        <v>336</v>
      </c>
      <c r="H2894" s="340">
        <v>49.833089999999999</v>
      </c>
      <c r="I2894" s="340">
        <v>-126.918091</v>
      </c>
      <c r="J2894" s="340" t="s">
        <v>1591</v>
      </c>
      <c r="K2894" s="340" t="s">
        <v>6492</v>
      </c>
      <c r="L2894" s="348" t="s">
        <v>181</v>
      </c>
      <c r="M2894" s="340"/>
      <c r="N2894" s="340"/>
      <c r="O2894" s="340"/>
    </row>
    <row r="2895" spans="2:15" x14ac:dyDescent="0.25">
      <c r="B2895" s="340">
        <v>65460</v>
      </c>
      <c r="C2895" s="340" t="s">
        <v>6493</v>
      </c>
      <c r="D2895" s="340" t="s">
        <v>1590</v>
      </c>
      <c r="E2895" s="349" t="str">
        <f>HYPERLINK(Table20[[#This Row],[Map Link]],Table20[[#This Row],[Map Text]])</f>
        <v>Open Map</v>
      </c>
      <c r="F2895" s="340" t="s">
        <v>600</v>
      </c>
      <c r="G2895" s="340" t="s">
        <v>336</v>
      </c>
      <c r="H2895" s="340">
        <v>50.483078999999996</v>
      </c>
      <c r="I2895" s="340">
        <v>-128.01814400000001</v>
      </c>
      <c r="J2895" s="340" t="s">
        <v>1591</v>
      </c>
      <c r="K2895" s="340" t="s">
        <v>6494</v>
      </c>
      <c r="L2895" s="348" t="s">
        <v>181</v>
      </c>
      <c r="M2895" s="340"/>
      <c r="N2895" s="340"/>
      <c r="O2895" s="340"/>
    </row>
    <row r="2896" spans="2:15" x14ac:dyDescent="0.25">
      <c r="B2896" s="340">
        <v>65300</v>
      </c>
      <c r="C2896" s="340" t="s">
        <v>6495</v>
      </c>
      <c r="D2896" s="340" t="s">
        <v>1590</v>
      </c>
      <c r="E2896" s="349" t="str">
        <f>HYPERLINK(Table20[[#This Row],[Map Link]],Table20[[#This Row],[Map Text]])</f>
        <v>Open Map</v>
      </c>
      <c r="F2896" s="340" t="s">
        <v>641</v>
      </c>
      <c r="G2896" s="340" t="s">
        <v>336</v>
      </c>
      <c r="H2896" s="340">
        <v>48.716445999999998</v>
      </c>
      <c r="I2896" s="340">
        <v>-124.776329</v>
      </c>
      <c r="J2896" s="340" t="s">
        <v>1591</v>
      </c>
      <c r="K2896" s="340" t="s">
        <v>6496</v>
      </c>
      <c r="L2896" s="348" t="s">
        <v>181</v>
      </c>
      <c r="M2896" s="340"/>
      <c r="N2896" s="340"/>
      <c r="O2896" s="340"/>
    </row>
    <row r="2897" spans="2:15" x14ac:dyDescent="0.25">
      <c r="B2897" s="340">
        <v>65451</v>
      </c>
      <c r="C2897" s="340" t="s">
        <v>6497</v>
      </c>
      <c r="D2897" s="340" t="s">
        <v>1590</v>
      </c>
      <c r="E2897" s="349" t="str">
        <f>HYPERLINK(Table20[[#This Row],[Map Link]],Table20[[#This Row],[Map Text]])</f>
        <v>Open Map</v>
      </c>
      <c r="F2897" s="340" t="s">
        <v>600</v>
      </c>
      <c r="G2897" s="340" t="s">
        <v>336</v>
      </c>
      <c r="H2897" s="340">
        <v>50.63308</v>
      </c>
      <c r="I2897" s="340">
        <v>-127.984814</v>
      </c>
      <c r="J2897" s="340" t="s">
        <v>1591</v>
      </c>
      <c r="K2897" s="340" t="s">
        <v>6498</v>
      </c>
      <c r="L2897" s="348" t="s">
        <v>181</v>
      </c>
      <c r="M2897" s="340"/>
      <c r="N2897" s="340"/>
      <c r="O2897" s="340"/>
    </row>
    <row r="2898" spans="2:15" x14ac:dyDescent="0.25">
      <c r="B2898" s="340">
        <v>65289</v>
      </c>
      <c r="C2898" s="340" t="s">
        <v>6499</v>
      </c>
      <c r="D2898" s="340" t="s">
        <v>1590</v>
      </c>
      <c r="E2898" s="349" t="str">
        <f>HYPERLINK(Table20[[#This Row],[Map Link]],Table20[[#This Row],[Map Text]])</f>
        <v>Open Map</v>
      </c>
      <c r="F2898" s="340" t="s">
        <v>643</v>
      </c>
      <c r="G2898" s="340" t="s">
        <v>336</v>
      </c>
      <c r="H2898" s="340">
        <v>48.566450000000003</v>
      </c>
      <c r="I2898" s="340">
        <v>-124.384647</v>
      </c>
      <c r="J2898" s="340" t="s">
        <v>1591</v>
      </c>
      <c r="K2898" s="340" t="s">
        <v>6500</v>
      </c>
      <c r="L2898" s="348" t="s">
        <v>181</v>
      </c>
      <c r="M2898" s="340"/>
      <c r="N2898" s="340"/>
      <c r="O2898" s="340"/>
    </row>
    <row r="2899" spans="2:15" x14ac:dyDescent="0.25">
      <c r="B2899" s="340">
        <v>65148</v>
      </c>
      <c r="C2899" s="340" t="s">
        <v>6501</v>
      </c>
      <c r="D2899" s="340" t="s">
        <v>1590</v>
      </c>
      <c r="E2899" s="349" t="str">
        <f>HYPERLINK(Table20[[#This Row],[Map Link]],Table20[[#This Row],[Map Text]])</f>
        <v>Open Map</v>
      </c>
      <c r="F2899" s="340" t="s">
        <v>630</v>
      </c>
      <c r="G2899" s="340" t="s">
        <v>336</v>
      </c>
      <c r="H2899" s="340">
        <v>49.299767000000003</v>
      </c>
      <c r="I2899" s="340">
        <v>-125.951381</v>
      </c>
      <c r="J2899" s="340" t="s">
        <v>1591</v>
      </c>
      <c r="K2899" s="340" t="s">
        <v>6502</v>
      </c>
      <c r="L2899" s="348" t="s">
        <v>181</v>
      </c>
      <c r="M2899" s="340"/>
      <c r="N2899" s="340"/>
      <c r="O2899" s="340"/>
    </row>
    <row r="2900" spans="2:15" x14ac:dyDescent="0.25">
      <c r="B2900" s="340">
        <v>19251</v>
      </c>
      <c r="C2900" s="340" t="s">
        <v>6503</v>
      </c>
      <c r="D2900" s="340" t="s">
        <v>1597</v>
      </c>
      <c r="E2900" s="349" t="str">
        <f>HYPERLINK(Table20[[#This Row],[Map Link]],Table20[[#This Row],[Map Text]])</f>
        <v>Open Map</v>
      </c>
      <c r="F2900" s="340" t="s">
        <v>630</v>
      </c>
      <c r="G2900" s="340" t="s">
        <v>336</v>
      </c>
      <c r="H2900" s="340">
        <v>48.947029999999998</v>
      </c>
      <c r="I2900" s="340">
        <v>-125.536964</v>
      </c>
      <c r="J2900" s="340" t="s">
        <v>1591</v>
      </c>
      <c r="K2900" s="340" t="s">
        <v>6504</v>
      </c>
      <c r="L2900" s="348" t="s">
        <v>103</v>
      </c>
      <c r="M2900" s="340"/>
      <c r="N2900" s="340"/>
      <c r="O2900" s="340"/>
    </row>
    <row r="2901" spans="2:15" x14ac:dyDescent="0.25">
      <c r="B2901" s="340">
        <v>25917</v>
      </c>
      <c r="C2901" s="340" t="s">
        <v>615</v>
      </c>
      <c r="D2901" s="340" t="s">
        <v>1880</v>
      </c>
      <c r="E2901" s="349" t="str">
        <f>HYPERLINK(Table20[[#This Row],[Map Link]],Table20[[#This Row],[Map Text]])</f>
        <v>Open Map</v>
      </c>
      <c r="F2901" s="340" t="s">
        <v>600</v>
      </c>
      <c r="G2901" s="340" t="s">
        <v>336</v>
      </c>
      <c r="H2901" s="340">
        <v>50.426667000000002</v>
      </c>
      <c r="I2901" s="340">
        <v>-127.488056</v>
      </c>
      <c r="J2901" s="340" t="s">
        <v>1591</v>
      </c>
      <c r="K2901" s="340" t="s">
        <v>6505</v>
      </c>
      <c r="L2901" s="348" t="s">
        <v>103</v>
      </c>
      <c r="M2901" s="340"/>
      <c r="N2901" s="340"/>
      <c r="O2901" s="340"/>
    </row>
    <row r="2902" spans="2:15" x14ac:dyDescent="0.25">
      <c r="B2902" s="340">
        <v>16166</v>
      </c>
      <c r="C2902" s="340" t="s">
        <v>644</v>
      </c>
      <c r="D2902" s="340" t="s">
        <v>1036</v>
      </c>
      <c r="E2902" s="349" t="str">
        <f>HYPERLINK(Table20[[#This Row],[Map Link]],Table20[[#This Row],[Map Text]])</f>
        <v>Open Map</v>
      </c>
      <c r="F2902" s="340" t="s">
        <v>643</v>
      </c>
      <c r="G2902" s="340" t="s">
        <v>336</v>
      </c>
      <c r="H2902" s="340">
        <v>48.549782999999998</v>
      </c>
      <c r="I2902" s="340">
        <v>-124.417981</v>
      </c>
      <c r="J2902" s="340" t="s">
        <v>1591</v>
      </c>
      <c r="K2902" s="340" t="s">
        <v>6506</v>
      </c>
      <c r="L2902" s="348" t="s">
        <v>103</v>
      </c>
      <c r="M2902" s="340"/>
      <c r="N2902" s="340"/>
      <c r="O2902" s="340"/>
    </row>
    <row r="2903" spans="2:15" x14ac:dyDescent="0.25">
      <c r="B2903" s="340">
        <v>65456</v>
      </c>
      <c r="C2903" s="340" t="s">
        <v>6507</v>
      </c>
      <c r="D2903" s="340" t="s">
        <v>1590</v>
      </c>
      <c r="E2903" s="349" t="str">
        <f>HYPERLINK(Table20[[#This Row],[Map Link]],Table20[[#This Row],[Map Text]])</f>
        <v>Open Map</v>
      </c>
      <c r="F2903" s="340" t="s">
        <v>600</v>
      </c>
      <c r="G2903" s="340" t="s">
        <v>336</v>
      </c>
      <c r="H2903" s="340">
        <v>50.533079999999998</v>
      </c>
      <c r="I2903" s="340">
        <v>-127.98481099999999</v>
      </c>
      <c r="J2903" s="340" t="s">
        <v>1591</v>
      </c>
      <c r="K2903" s="340" t="s">
        <v>6508</v>
      </c>
      <c r="L2903" s="348" t="s">
        <v>181</v>
      </c>
      <c r="M2903" s="340"/>
      <c r="N2903" s="340"/>
      <c r="O2903" s="340"/>
    </row>
    <row r="2904" spans="2:15" x14ac:dyDescent="0.25">
      <c r="B2904" s="340">
        <v>65459</v>
      </c>
      <c r="C2904" s="340" t="s">
        <v>6509</v>
      </c>
      <c r="D2904" s="340" t="s">
        <v>1590</v>
      </c>
      <c r="E2904" s="349" t="str">
        <f>HYPERLINK(Table20[[#This Row],[Map Link]],Table20[[#This Row],[Map Text]])</f>
        <v>Open Map</v>
      </c>
      <c r="F2904" s="340" t="s">
        <v>600</v>
      </c>
      <c r="G2904" s="340" t="s">
        <v>336</v>
      </c>
      <c r="H2904" s="340">
        <v>50.499744999999997</v>
      </c>
      <c r="I2904" s="340">
        <v>-128.084813</v>
      </c>
      <c r="J2904" s="340" t="s">
        <v>1591</v>
      </c>
      <c r="K2904" s="340" t="s">
        <v>6510</v>
      </c>
      <c r="L2904" s="348" t="s">
        <v>181</v>
      </c>
      <c r="M2904" s="340"/>
      <c r="N2904" s="340"/>
      <c r="O2904" s="340"/>
    </row>
    <row r="2905" spans="2:15" x14ac:dyDescent="0.25">
      <c r="B2905" s="340">
        <v>27245</v>
      </c>
      <c r="C2905" s="340" t="s">
        <v>604</v>
      </c>
      <c r="D2905" s="340" t="s">
        <v>1036</v>
      </c>
      <c r="E2905" s="349" t="str">
        <f>HYPERLINK(Table20[[#This Row],[Map Link]],Table20[[#This Row],[Map Text]])</f>
        <v>Open Map</v>
      </c>
      <c r="F2905" s="340" t="s">
        <v>600</v>
      </c>
      <c r="G2905" s="340" t="s">
        <v>336</v>
      </c>
      <c r="H2905" s="340">
        <v>50.534703</v>
      </c>
      <c r="I2905" s="340">
        <v>-127.651402</v>
      </c>
      <c r="J2905" s="340" t="s">
        <v>1591</v>
      </c>
      <c r="K2905" s="340" t="s">
        <v>6511</v>
      </c>
      <c r="L2905" s="348" t="s">
        <v>103</v>
      </c>
      <c r="M2905" s="340"/>
      <c r="N2905" s="340"/>
      <c r="O2905" s="340"/>
    </row>
    <row r="2906" spans="2:15" x14ac:dyDescent="0.25">
      <c r="B2906" s="340">
        <v>65286</v>
      </c>
      <c r="C2906" s="340" t="s">
        <v>6512</v>
      </c>
      <c r="D2906" s="340" t="s">
        <v>1590</v>
      </c>
      <c r="E2906" s="349" t="str">
        <f>HYPERLINK(Table20[[#This Row],[Map Link]],Table20[[#This Row],[Map Text]])</f>
        <v>Open Map</v>
      </c>
      <c r="F2906" s="340" t="s">
        <v>643</v>
      </c>
      <c r="G2906" s="340" t="s">
        <v>336</v>
      </c>
      <c r="H2906" s="340">
        <v>48.583117999999999</v>
      </c>
      <c r="I2906" s="340">
        <v>-124.267977</v>
      </c>
      <c r="J2906" s="340" t="s">
        <v>1591</v>
      </c>
      <c r="K2906" s="340" t="s">
        <v>6513</v>
      </c>
      <c r="L2906" s="348" t="s">
        <v>181</v>
      </c>
      <c r="M2906" s="340"/>
      <c r="N2906" s="340"/>
      <c r="O2906" s="340"/>
    </row>
    <row r="2907" spans="2:15" x14ac:dyDescent="0.25">
      <c r="B2907" s="340">
        <v>65139</v>
      </c>
      <c r="C2907" s="340" t="s">
        <v>6514</v>
      </c>
      <c r="D2907" s="340" t="s">
        <v>1590</v>
      </c>
      <c r="E2907" s="349" t="str">
        <f>HYPERLINK(Table20[[#This Row],[Map Link]],Table20[[#This Row],[Map Text]])</f>
        <v>Open Map</v>
      </c>
      <c r="F2907" s="340" t="s">
        <v>630</v>
      </c>
      <c r="G2907" s="340" t="s">
        <v>336</v>
      </c>
      <c r="H2907" s="340">
        <v>49.266435999999999</v>
      </c>
      <c r="I2907" s="340">
        <v>-125.734706</v>
      </c>
      <c r="J2907" s="340" t="s">
        <v>1591</v>
      </c>
      <c r="K2907" s="340" t="s">
        <v>6515</v>
      </c>
      <c r="L2907" s="348" t="s">
        <v>181</v>
      </c>
      <c r="M2907" s="340"/>
      <c r="N2907" s="340"/>
      <c r="O2907" s="340"/>
    </row>
    <row r="2908" spans="2:15" x14ac:dyDescent="0.25">
      <c r="B2908" s="340">
        <v>65200</v>
      </c>
      <c r="C2908" s="340" t="s">
        <v>6516</v>
      </c>
      <c r="D2908" s="340" t="s">
        <v>1590</v>
      </c>
      <c r="E2908" s="349" t="str">
        <f>HYPERLINK(Table20[[#This Row],[Map Link]],Table20[[#This Row],[Map Text]])</f>
        <v>Open Map</v>
      </c>
      <c r="F2908" s="340" t="s">
        <v>630</v>
      </c>
      <c r="G2908" s="340" t="s">
        <v>336</v>
      </c>
      <c r="H2908" s="340">
        <v>49.366430000000001</v>
      </c>
      <c r="I2908" s="340">
        <v>-126.26805899999999</v>
      </c>
      <c r="J2908" s="340" t="s">
        <v>1591</v>
      </c>
      <c r="K2908" s="340" t="s">
        <v>6517</v>
      </c>
      <c r="L2908" s="348" t="s">
        <v>181</v>
      </c>
      <c r="M2908" s="340"/>
      <c r="N2908" s="340"/>
      <c r="O2908" s="340"/>
    </row>
    <row r="2909" spans="2:15" x14ac:dyDescent="0.25">
      <c r="B2909" s="340">
        <v>25203</v>
      </c>
      <c r="C2909" s="340" t="s">
        <v>614</v>
      </c>
      <c r="D2909" s="340" t="s">
        <v>1036</v>
      </c>
      <c r="E2909" s="349" t="str">
        <f>HYPERLINK(Table20[[#This Row],[Map Link]],Table20[[#This Row],[Map Text]])</f>
        <v>Open Map</v>
      </c>
      <c r="F2909" s="340" t="s">
        <v>600</v>
      </c>
      <c r="G2909" s="340" t="s">
        <v>336</v>
      </c>
      <c r="H2909" s="340">
        <v>50.427778000000004</v>
      </c>
      <c r="I2909" s="340">
        <v>-127.484722</v>
      </c>
      <c r="J2909" s="340" t="s">
        <v>1591</v>
      </c>
      <c r="K2909" s="340" t="s">
        <v>6518</v>
      </c>
      <c r="L2909" s="348" t="s">
        <v>103</v>
      </c>
      <c r="M2909" s="340"/>
      <c r="N2909" s="340"/>
      <c r="O2909" s="340"/>
    </row>
    <row r="2910" spans="2:15" x14ac:dyDescent="0.25">
      <c r="B2910" s="340">
        <v>63981</v>
      </c>
      <c r="C2910" s="340" t="s">
        <v>6519</v>
      </c>
      <c r="D2910" s="340" t="s">
        <v>1036</v>
      </c>
      <c r="E2910" s="349" t="str">
        <f>HYPERLINK(Table20[[#This Row],[Map Link]],Table20[[#This Row],[Map Text]])</f>
        <v>Open Map</v>
      </c>
      <c r="F2910" s="340" t="s">
        <v>630</v>
      </c>
      <c r="G2910" s="340" t="s">
        <v>336</v>
      </c>
      <c r="H2910" s="340">
        <v>48.96</v>
      </c>
      <c r="I2910" s="340">
        <v>-125.433333</v>
      </c>
      <c r="J2910" s="340" t="s">
        <v>1591</v>
      </c>
      <c r="K2910" s="340" t="s">
        <v>6520</v>
      </c>
      <c r="L2910" s="348" t="s">
        <v>103</v>
      </c>
      <c r="M2910" s="340"/>
      <c r="N2910" s="340"/>
      <c r="O2910" s="340"/>
    </row>
    <row r="2911" spans="2:15" x14ac:dyDescent="0.25">
      <c r="B2911" s="340">
        <v>65295</v>
      </c>
      <c r="C2911" s="340" t="s">
        <v>6521</v>
      </c>
      <c r="D2911" s="340" t="s">
        <v>1590</v>
      </c>
      <c r="E2911" s="349" t="str">
        <f>HYPERLINK(Table20[[#This Row],[Map Link]],Table20[[#This Row],[Map Text]])</f>
        <v>Open Map</v>
      </c>
      <c r="F2911" s="340" t="s">
        <v>630</v>
      </c>
      <c r="G2911" s="340" t="s">
        <v>336</v>
      </c>
      <c r="H2911" s="340">
        <v>48.899782000000002</v>
      </c>
      <c r="I2911" s="340">
        <v>-124.58466199999999</v>
      </c>
      <c r="J2911" s="340" t="s">
        <v>1591</v>
      </c>
      <c r="K2911" s="340" t="s">
        <v>6522</v>
      </c>
      <c r="L2911" s="348" t="s">
        <v>181</v>
      </c>
      <c r="M2911" s="340"/>
      <c r="N2911" s="340"/>
      <c r="O2911" s="340"/>
    </row>
    <row r="2912" spans="2:15" x14ac:dyDescent="0.25">
      <c r="B2912" s="340">
        <v>65304</v>
      </c>
      <c r="C2912" s="340" t="s">
        <v>6523</v>
      </c>
      <c r="D2912" s="340" t="s">
        <v>1590</v>
      </c>
      <c r="E2912" s="349" t="str">
        <f>HYPERLINK(Table20[[#This Row],[Map Link]],Table20[[#This Row],[Map Text]])</f>
        <v>Open Map</v>
      </c>
      <c r="F2912" s="340" t="s">
        <v>641</v>
      </c>
      <c r="G2912" s="340" t="s">
        <v>336</v>
      </c>
      <c r="H2912" s="340">
        <v>48.666446000000001</v>
      </c>
      <c r="I2912" s="340">
        <v>-124.784662</v>
      </c>
      <c r="J2912" s="340" t="s">
        <v>1591</v>
      </c>
      <c r="K2912" s="340" t="s">
        <v>6524</v>
      </c>
      <c r="L2912" s="348" t="s">
        <v>181</v>
      </c>
      <c r="M2912" s="340"/>
      <c r="N2912" s="340"/>
      <c r="O2912" s="340"/>
    </row>
    <row r="2913" spans="2:15" x14ac:dyDescent="0.25">
      <c r="B2913" s="340">
        <v>65442</v>
      </c>
      <c r="C2913" s="340" t="s">
        <v>6525</v>
      </c>
      <c r="D2913" s="340" t="s">
        <v>1590</v>
      </c>
      <c r="E2913" s="349" t="str">
        <f>HYPERLINK(Table20[[#This Row],[Map Link]],Table20[[#This Row],[Map Text]])</f>
        <v>Open Map</v>
      </c>
      <c r="F2913" s="340" t="s">
        <v>354</v>
      </c>
      <c r="G2913" s="340" t="s">
        <v>336</v>
      </c>
      <c r="H2913" s="340">
        <v>49.966424000000004</v>
      </c>
      <c r="I2913" s="340">
        <v>-126.934763</v>
      </c>
      <c r="J2913" s="340" t="s">
        <v>1591</v>
      </c>
      <c r="K2913" s="340" t="s">
        <v>6526</v>
      </c>
      <c r="L2913" s="348" t="s">
        <v>181</v>
      </c>
      <c r="M2913" s="340"/>
      <c r="N2913" s="340"/>
      <c r="O2913" s="340"/>
    </row>
    <row r="2914" spans="2:15" x14ac:dyDescent="0.25">
      <c r="B2914" s="340">
        <v>65249</v>
      </c>
      <c r="C2914" s="340" t="s">
        <v>6527</v>
      </c>
      <c r="D2914" s="340" t="s">
        <v>1590</v>
      </c>
      <c r="E2914" s="349" t="str">
        <f>HYPERLINK(Table20[[#This Row],[Map Link]],Table20[[#This Row],[Map Text]])</f>
        <v>Open Map</v>
      </c>
      <c r="F2914" s="340" t="s">
        <v>630</v>
      </c>
      <c r="G2914" s="340" t="s">
        <v>336</v>
      </c>
      <c r="H2914" s="340">
        <v>49.366432000000003</v>
      </c>
      <c r="I2914" s="340">
        <v>-126.051385</v>
      </c>
      <c r="J2914" s="340" t="s">
        <v>1591</v>
      </c>
      <c r="K2914" s="340" t="s">
        <v>6528</v>
      </c>
      <c r="L2914" s="348" t="s">
        <v>181</v>
      </c>
      <c r="M2914" s="340"/>
      <c r="N2914" s="340"/>
      <c r="O2914" s="340"/>
    </row>
    <row r="2915" spans="2:15" x14ac:dyDescent="0.25">
      <c r="B2915" s="340">
        <v>65444</v>
      </c>
      <c r="C2915" s="340" t="s">
        <v>6529</v>
      </c>
      <c r="D2915" s="340" t="s">
        <v>1590</v>
      </c>
      <c r="E2915" s="349" t="str">
        <f>HYPERLINK(Table20[[#This Row],[Map Link]],Table20[[#This Row],[Map Text]])</f>
        <v>Open Map</v>
      </c>
      <c r="F2915" s="340" t="s">
        <v>600</v>
      </c>
      <c r="G2915" s="340" t="s">
        <v>336</v>
      </c>
      <c r="H2915" s="340">
        <v>50.666409000000002</v>
      </c>
      <c r="I2915" s="340">
        <v>-128.351493</v>
      </c>
      <c r="J2915" s="340" t="s">
        <v>1591</v>
      </c>
      <c r="K2915" s="340" t="s">
        <v>6530</v>
      </c>
      <c r="L2915" s="348" t="s">
        <v>181</v>
      </c>
      <c r="M2915" s="340"/>
      <c r="N2915" s="340"/>
      <c r="O2915" s="340"/>
    </row>
    <row r="2916" spans="2:15" x14ac:dyDescent="0.25">
      <c r="B2916" s="340">
        <v>65436</v>
      </c>
      <c r="C2916" s="340" t="s">
        <v>6531</v>
      </c>
      <c r="D2916" s="340" t="s">
        <v>1590</v>
      </c>
      <c r="E2916" s="349" t="str">
        <f>HYPERLINK(Table20[[#This Row],[Map Link]],Table20[[#This Row],[Map Text]])</f>
        <v>Open Map</v>
      </c>
      <c r="F2916" s="340" t="s">
        <v>354</v>
      </c>
      <c r="G2916" s="340" t="s">
        <v>336</v>
      </c>
      <c r="H2916" s="340">
        <v>49.799759000000002</v>
      </c>
      <c r="I2916" s="340">
        <v>-126.734752</v>
      </c>
      <c r="J2916" s="340" t="s">
        <v>1591</v>
      </c>
      <c r="K2916" s="340" t="s">
        <v>6532</v>
      </c>
      <c r="L2916" s="348" t="s">
        <v>181</v>
      </c>
      <c r="M2916" s="340"/>
      <c r="N2916" s="340"/>
      <c r="O2916" s="340"/>
    </row>
    <row r="2917" spans="2:15" x14ac:dyDescent="0.25">
      <c r="B2917" s="340">
        <v>40850</v>
      </c>
      <c r="C2917" s="340" t="s">
        <v>6533</v>
      </c>
      <c r="D2917" s="340" t="s">
        <v>1597</v>
      </c>
      <c r="E2917" s="349" t="str">
        <f>HYPERLINK(Table20[[#This Row],[Map Link]],Table20[[#This Row],[Map Text]])</f>
        <v>Open Map</v>
      </c>
      <c r="F2917" s="340" t="s">
        <v>600</v>
      </c>
      <c r="G2917" s="340" t="s">
        <v>336</v>
      </c>
      <c r="H2917" s="340">
        <v>50.853915999999998</v>
      </c>
      <c r="I2917" s="340">
        <v>-127.85565099999999</v>
      </c>
      <c r="J2917" s="340" t="s">
        <v>1591</v>
      </c>
      <c r="K2917" s="340" t="s">
        <v>6534</v>
      </c>
      <c r="L2917" s="348" t="s">
        <v>103</v>
      </c>
      <c r="M2917" s="340"/>
      <c r="N2917" s="340"/>
      <c r="O2917" s="340"/>
    </row>
    <row r="2918" spans="2:15" x14ac:dyDescent="0.25">
      <c r="B2918" s="340">
        <v>65433</v>
      </c>
      <c r="C2918" s="340" t="s">
        <v>6535</v>
      </c>
      <c r="D2918" s="340" t="s">
        <v>1590</v>
      </c>
      <c r="E2918" s="349" t="str">
        <f>HYPERLINK(Table20[[#This Row],[Map Link]],Table20[[#This Row],[Map Text]])</f>
        <v>Open Map</v>
      </c>
      <c r="F2918" s="340" t="s">
        <v>354</v>
      </c>
      <c r="G2918" s="340" t="s">
        <v>336</v>
      </c>
      <c r="H2918" s="340">
        <v>49.799757999999997</v>
      </c>
      <c r="I2918" s="340">
        <v>-126.834755</v>
      </c>
      <c r="J2918" s="340" t="s">
        <v>1591</v>
      </c>
      <c r="K2918" s="340" t="s">
        <v>6536</v>
      </c>
      <c r="L2918" s="348" t="s">
        <v>181</v>
      </c>
      <c r="M2918" s="340"/>
      <c r="N2918" s="340"/>
      <c r="O2918" s="340"/>
    </row>
    <row r="2919" spans="2:15" x14ac:dyDescent="0.25">
      <c r="B2919" s="340">
        <v>7808</v>
      </c>
      <c r="C2919" s="340" t="s">
        <v>634</v>
      </c>
      <c r="D2919" s="340" t="s">
        <v>1597</v>
      </c>
      <c r="E2919" s="349" t="str">
        <f>HYPERLINK(Table20[[#This Row],[Map Link]],Table20[[#This Row],[Map Text]])</f>
        <v>Open Map</v>
      </c>
      <c r="F2919" s="340" t="s">
        <v>630</v>
      </c>
      <c r="G2919" s="340" t="s">
        <v>336</v>
      </c>
      <c r="H2919" s="340">
        <v>49.416429000000001</v>
      </c>
      <c r="I2919" s="340">
        <v>-126.318061</v>
      </c>
      <c r="J2919" s="340" t="s">
        <v>1591</v>
      </c>
      <c r="K2919" s="340" t="s">
        <v>6537</v>
      </c>
      <c r="L2919" s="348" t="s">
        <v>103</v>
      </c>
      <c r="M2919" s="340"/>
      <c r="N2919" s="340"/>
      <c r="O2919" s="340"/>
    </row>
    <row r="2920" spans="2:15" x14ac:dyDescent="0.25">
      <c r="B2920" s="340">
        <v>65509</v>
      </c>
      <c r="C2920" s="340" t="s">
        <v>6538</v>
      </c>
      <c r="D2920" s="340" t="s">
        <v>1590</v>
      </c>
      <c r="E2920" s="349" t="str">
        <f>HYPERLINK(Table20[[#This Row],[Map Link]],Table20[[#This Row],[Map Text]])</f>
        <v>Open Map</v>
      </c>
      <c r="F2920" s="340" t="s">
        <v>354</v>
      </c>
      <c r="G2920" s="340" t="s">
        <v>336</v>
      </c>
      <c r="H2920" s="340">
        <v>49.799762000000001</v>
      </c>
      <c r="I2920" s="340">
        <v>-126.48474400000001</v>
      </c>
      <c r="J2920" s="340" t="s">
        <v>1591</v>
      </c>
      <c r="K2920" s="340" t="s">
        <v>6539</v>
      </c>
      <c r="L2920" s="348" t="s">
        <v>181</v>
      </c>
      <c r="M2920" s="340"/>
      <c r="N2920" s="340"/>
      <c r="O2920" s="340"/>
    </row>
    <row r="2921" spans="2:15" x14ac:dyDescent="0.25">
      <c r="B2921" s="340">
        <v>65152</v>
      </c>
      <c r="C2921" s="340" t="s">
        <v>6540</v>
      </c>
      <c r="D2921" s="340" t="s">
        <v>1590</v>
      </c>
      <c r="E2921" s="349" t="str">
        <f>HYPERLINK(Table20[[#This Row],[Map Link]],Table20[[#This Row],[Map Text]])</f>
        <v>Open Map</v>
      </c>
      <c r="F2921" s="340" t="s">
        <v>630</v>
      </c>
      <c r="G2921" s="340" t="s">
        <v>336</v>
      </c>
      <c r="H2921" s="340">
        <v>49.2331</v>
      </c>
      <c r="I2921" s="340">
        <v>-125.951379</v>
      </c>
      <c r="J2921" s="340" t="s">
        <v>1591</v>
      </c>
      <c r="K2921" s="340" t="s">
        <v>6541</v>
      </c>
      <c r="L2921" s="348" t="s">
        <v>181</v>
      </c>
      <c r="M2921" s="340"/>
      <c r="N2921" s="340"/>
      <c r="O2921" s="340"/>
    </row>
    <row r="2922" spans="2:15" x14ac:dyDescent="0.25">
      <c r="B2922" s="340">
        <v>65261</v>
      </c>
      <c r="C2922" s="340" t="s">
        <v>6542</v>
      </c>
      <c r="D2922" s="340" t="s">
        <v>1590</v>
      </c>
      <c r="E2922" s="349" t="str">
        <f>HYPERLINK(Table20[[#This Row],[Map Link]],Table20[[#This Row],[Map Text]])</f>
        <v>Open Map</v>
      </c>
      <c r="F2922" s="340" t="s">
        <v>630</v>
      </c>
      <c r="G2922" s="340" t="s">
        <v>336</v>
      </c>
      <c r="H2922" s="340">
        <v>49.366430000000001</v>
      </c>
      <c r="I2922" s="340">
        <v>-126.28472600000001</v>
      </c>
      <c r="J2922" s="340" t="s">
        <v>1591</v>
      </c>
      <c r="K2922" s="340" t="s">
        <v>6543</v>
      </c>
      <c r="L2922" s="348" t="s">
        <v>181</v>
      </c>
      <c r="M2922" s="340"/>
      <c r="N2922" s="340"/>
      <c r="O2922" s="340"/>
    </row>
    <row r="2923" spans="2:15" x14ac:dyDescent="0.25">
      <c r="B2923" s="340">
        <v>30878</v>
      </c>
      <c r="C2923" s="340" t="s">
        <v>625</v>
      </c>
      <c r="D2923" s="340" t="s">
        <v>1880</v>
      </c>
      <c r="E2923" s="349" t="str">
        <f>HYPERLINK(Table20[[#This Row],[Map Link]],Table20[[#This Row],[Map Text]])</f>
        <v>Open Map</v>
      </c>
      <c r="F2923" s="340" t="s">
        <v>354</v>
      </c>
      <c r="G2923" s="340" t="s">
        <v>336</v>
      </c>
      <c r="H2923" s="340">
        <v>49.916389000000002</v>
      </c>
      <c r="I2923" s="340">
        <v>-126.664444</v>
      </c>
      <c r="J2923" s="340" t="s">
        <v>1591</v>
      </c>
      <c r="K2923" s="340" t="s">
        <v>6544</v>
      </c>
      <c r="L2923" s="348" t="s">
        <v>103</v>
      </c>
      <c r="M2923" s="340"/>
      <c r="N2923" s="340"/>
      <c r="O2923" s="340"/>
    </row>
    <row r="2924" spans="2:15" x14ac:dyDescent="0.25">
      <c r="B2924" s="340">
        <v>65514</v>
      </c>
      <c r="C2924" s="340" t="s">
        <v>6545</v>
      </c>
      <c r="D2924" s="340" t="s">
        <v>1590</v>
      </c>
      <c r="E2924" s="349" t="str">
        <f>HYPERLINK(Table20[[#This Row],[Map Link]],Table20[[#This Row],[Map Text]])</f>
        <v>Open Map</v>
      </c>
      <c r="F2924" s="340" t="s">
        <v>354</v>
      </c>
      <c r="G2924" s="340" t="s">
        <v>336</v>
      </c>
      <c r="H2924" s="340">
        <v>49.916426999999999</v>
      </c>
      <c r="I2924" s="340">
        <v>-126.651419</v>
      </c>
      <c r="J2924" s="340" t="s">
        <v>1591</v>
      </c>
      <c r="K2924" s="340" t="s">
        <v>6546</v>
      </c>
      <c r="L2924" s="348" t="s">
        <v>181</v>
      </c>
      <c r="M2924" s="340"/>
      <c r="N2924" s="340"/>
      <c r="O2924" s="340"/>
    </row>
    <row r="2925" spans="2:15" x14ac:dyDescent="0.25">
      <c r="B2925" s="340">
        <v>65789</v>
      </c>
      <c r="C2925" s="340" t="s">
        <v>6547</v>
      </c>
      <c r="D2925" s="340" t="s">
        <v>1590</v>
      </c>
      <c r="E2925" s="349" t="str">
        <f>HYPERLINK(Table20[[#This Row],[Map Link]],Table20[[#This Row],[Map Text]])</f>
        <v>Open Map</v>
      </c>
      <c r="F2925" s="340" t="s">
        <v>354</v>
      </c>
      <c r="G2925" s="340" t="s">
        <v>336</v>
      </c>
      <c r="H2925" s="340">
        <v>49.849753999999997</v>
      </c>
      <c r="I2925" s="340">
        <v>-127.134765</v>
      </c>
      <c r="J2925" s="340" t="s">
        <v>1591</v>
      </c>
      <c r="K2925" s="340" t="s">
        <v>6548</v>
      </c>
      <c r="L2925" s="348" t="s">
        <v>181</v>
      </c>
      <c r="M2925" s="340"/>
      <c r="N2925" s="340"/>
      <c r="O2925" s="340"/>
    </row>
    <row r="2926" spans="2:15" x14ac:dyDescent="0.25">
      <c r="B2926" s="340">
        <v>65790</v>
      </c>
      <c r="C2926" s="340" t="s">
        <v>6549</v>
      </c>
      <c r="D2926" s="340" t="s">
        <v>1590</v>
      </c>
      <c r="E2926" s="349" t="str">
        <f>HYPERLINK(Table20[[#This Row],[Map Link]],Table20[[#This Row],[Map Text]])</f>
        <v>Open Map</v>
      </c>
      <c r="F2926" s="340" t="s">
        <v>354</v>
      </c>
      <c r="G2926" s="340" t="s">
        <v>336</v>
      </c>
      <c r="H2926" s="340">
        <v>49.849753999999997</v>
      </c>
      <c r="I2926" s="340">
        <v>-127.151432</v>
      </c>
      <c r="J2926" s="340" t="s">
        <v>1591</v>
      </c>
      <c r="K2926" s="340" t="s">
        <v>6550</v>
      </c>
      <c r="L2926" s="348" t="s">
        <v>181</v>
      </c>
      <c r="M2926" s="340"/>
      <c r="N2926" s="340"/>
      <c r="O2926" s="340"/>
    </row>
    <row r="2927" spans="2:15" x14ac:dyDescent="0.25">
      <c r="B2927" s="340">
        <v>65229</v>
      </c>
      <c r="C2927" s="340" t="s">
        <v>6551</v>
      </c>
      <c r="D2927" s="340" t="s">
        <v>1590</v>
      </c>
      <c r="E2927" s="349" t="str">
        <f>HYPERLINK(Table20[[#This Row],[Map Link]],Table20[[#This Row],[Map Text]])</f>
        <v>Open Map</v>
      </c>
      <c r="F2927" s="340" t="s">
        <v>630</v>
      </c>
      <c r="G2927" s="340" t="s">
        <v>336</v>
      </c>
      <c r="H2927" s="340">
        <v>49.449761000000002</v>
      </c>
      <c r="I2927" s="340">
        <v>-126.484734</v>
      </c>
      <c r="J2927" s="340" t="s">
        <v>1591</v>
      </c>
      <c r="K2927" s="340" t="s">
        <v>6552</v>
      </c>
      <c r="L2927" s="348" t="s">
        <v>181</v>
      </c>
      <c r="M2927" s="340"/>
      <c r="N2927" s="340"/>
      <c r="O2927" s="340"/>
    </row>
    <row r="2928" spans="2:15" x14ac:dyDescent="0.25">
      <c r="B2928" s="340">
        <v>65447</v>
      </c>
      <c r="C2928" s="340" t="s">
        <v>6553</v>
      </c>
      <c r="D2928" s="340" t="s">
        <v>1590</v>
      </c>
      <c r="E2928" s="349" t="str">
        <f>HYPERLINK(Table20[[#This Row],[Map Link]],Table20[[#This Row],[Map Text]])</f>
        <v>Open Map</v>
      </c>
      <c r="F2928" s="340" t="s">
        <v>600</v>
      </c>
      <c r="G2928" s="340" t="s">
        <v>336</v>
      </c>
      <c r="H2928" s="340">
        <v>50.399751999999999</v>
      </c>
      <c r="I2928" s="340">
        <v>-127.501459</v>
      </c>
      <c r="J2928" s="340" t="s">
        <v>1591</v>
      </c>
      <c r="K2928" s="340" t="s">
        <v>6554</v>
      </c>
      <c r="L2928" s="348" t="s">
        <v>181</v>
      </c>
      <c r="M2928" s="340"/>
      <c r="N2928" s="340"/>
      <c r="O2928" s="340"/>
    </row>
    <row r="2929" spans="2:15" x14ac:dyDescent="0.25">
      <c r="B2929" s="340">
        <v>59983</v>
      </c>
      <c r="C2929" s="340" t="s">
        <v>6555</v>
      </c>
      <c r="D2929" s="340" t="s">
        <v>1590</v>
      </c>
      <c r="E2929" s="349" t="str">
        <f>HYPERLINK(Table20[[#This Row],[Map Link]],Table20[[#This Row],[Map Text]])</f>
        <v>Open Map</v>
      </c>
      <c r="F2929" s="340" t="s">
        <v>600</v>
      </c>
      <c r="G2929" s="340" t="s">
        <v>336</v>
      </c>
      <c r="H2929" s="340">
        <v>50.34</v>
      </c>
      <c r="I2929" s="340">
        <v>-127.868611</v>
      </c>
      <c r="J2929" s="340" t="s">
        <v>1591</v>
      </c>
      <c r="K2929" s="340" t="s">
        <v>6556</v>
      </c>
      <c r="L2929" s="348" t="s">
        <v>181</v>
      </c>
      <c r="M2929" s="340"/>
      <c r="N2929" s="340"/>
      <c r="O2929" s="340"/>
    </row>
    <row r="2930" spans="2:15" x14ac:dyDescent="0.25">
      <c r="B2930" s="340">
        <v>65147</v>
      </c>
      <c r="C2930" s="340" t="s">
        <v>6557</v>
      </c>
      <c r="D2930" s="340" t="s">
        <v>1590</v>
      </c>
      <c r="E2930" s="349" t="str">
        <f>HYPERLINK(Table20[[#This Row],[Map Link]],Table20[[#This Row],[Map Text]])</f>
        <v>Open Map</v>
      </c>
      <c r="F2930" s="340" t="s">
        <v>630</v>
      </c>
      <c r="G2930" s="340" t="s">
        <v>336</v>
      </c>
      <c r="H2930" s="340">
        <v>49.283099</v>
      </c>
      <c r="I2930" s="340">
        <v>-126.018049</v>
      </c>
      <c r="J2930" s="340" t="s">
        <v>1591</v>
      </c>
      <c r="K2930" s="340" t="s">
        <v>6558</v>
      </c>
      <c r="L2930" s="348" t="s">
        <v>181</v>
      </c>
      <c r="M2930" s="340"/>
      <c r="N2930" s="340"/>
      <c r="O2930" s="340"/>
    </row>
    <row r="2931" spans="2:15" x14ac:dyDescent="0.25">
      <c r="B2931" s="340">
        <v>60001</v>
      </c>
      <c r="C2931" s="340" t="s">
        <v>6559</v>
      </c>
      <c r="D2931" s="340" t="s">
        <v>1590</v>
      </c>
      <c r="E2931" s="349" t="str">
        <f>HYPERLINK(Table20[[#This Row],[Map Link]],Table20[[#This Row],[Map Text]])</f>
        <v>Open Map</v>
      </c>
      <c r="F2931" s="340" t="s">
        <v>630</v>
      </c>
      <c r="G2931" s="340" t="s">
        <v>336</v>
      </c>
      <c r="H2931" s="340">
        <v>49.130833000000003</v>
      </c>
      <c r="I2931" s="340">
        <v>-125.898611</v>
      </c>
      <c r="J2931" s="340" t="s">
        <v>1591</v>
      </c>
      <c r="K2931" s="340" t="s">
        <v>6560</v>
      </c>
      <c r="L2931" s="348" t="s">
        <v>181</v>
      </c>
      <c r="M2931" s="340"/>
      <c r="N2931" s="340"/>
      <c r="O2931" s="340"/>
    </row>
    <row r="2932" spans="2:15" x14ac:dyDescent="0.25">
      <c r="B2932" s="340">
        <v>63121</v>
      </c>
      <c r="C2932" s="340" t="s">
        <v>6561</v>
      </c>
      <c r="D2932" s="340" t="s">
        <v>3205</v>
      </c>
      <c r="E2932" s="349" t="str">
        <f>HYPERLINK(Table20[[#This Row],[Map Link]],Table20[[#This Row],[Map Text]])</f>
        <v>Open Map</v>
      </c>
      <c r="F2932" s="340" t="s">
        <v>630</v>
      </c>
      <c r="G2932" s="340" t="s">
        <v>336</v>
      </c>
      <c r="H2932" s="340">
        <v>48.979166999999997</v>
      </c>
      <c r="I2932" s="340">
        <v>-125.578611</v>
      </c>
      <c r="J2932" s="340" t="s">
        <v>1591</v>
      </c>
      <c r="K2932" s="340" t="s">
        <v>6562</v>
      </c>
      <c r="L2932" s="348" t="s">
        <v>181</v>
      </c>
      <c r="M2932" s="340"/>
      <c r="N2932" s="340"/>
      <c r="O2932" s="340"/>
    </row>
    <row r="2933" spans="2:15" x14ac:dyDescent="0.25">
      <c r="B2933" s="340">
        <v>20919</v>
      </c>
      <c r="C2933" s="340" t="s">
        <v>637</v>
      </c>
      <c r="D2933" s="340" t="s">
        <v>1728</v>
      </c>
      <c r="E2933" s="349" t="str">
        <f>HYPERLINK(Table20[[#This Row],[Map Link]],Table20[[#This Row],[Map Text]])</f>
        <v>Open Map</v>
      </c>
      <c r="F2933" s="340" t="s">
        <v>630</v>
      </c>
      <c r="G2933" s="340" t="s">
        <v>336</v>
      </c>
      <c r="H2933" s="340">
        <v>49.153055999999999</v>
      </c>
      <c r="I2933" s="340">
        <v>-125.904444</v>
      </c>
      <c r="J2933" s="340" t="s">
        <v>1591</v>
      </c>
      <c r="K2933" s="340" t="s">
        <v>6563</v>
      </c>
      <c r="L2933" s="348" t="s">
        <v>103</v>
      </c>
      <c r="M2933" s="340"/>
      <c r="N2933" s="340"/>
      <c r="O2933" s="340"/>
    </row>
    <row r="2934" spans="2:15" x14ac:dyDescent="0.25">
      <c r="B2934" s="340">
        <v>65452</v>
      </c>
      <c r="C2934" s="340" t="s">
        <v>6564</v>
      </c>
      <c r="D2934" s="340" t="s">
        <v>1590</v>
      </c>
      <c r="E2934" s="349" t="str">
        <f>HYPERLINK(Table20[[#This Row],[Map Link]],Table20[[#This Row],[Map Text]])</f>
        <v>Open Map</v>
      </c>
      <c r="F2934" s="340" t="s">
        <v>600</v>
      </c>
      <c r="G2934" s="340" t="s">
        <v>336</v>
      </c>
      <c r="H2934" s="340">
        <v>50.616415000000003</v>
      </c>
      <c r="I2934" s="340">
        <v>-127.868144</v>
      </c>
      <c r="J2934" s="340" t="s">
        <v>1591</v>
      </c>
      <c r="K2934" s="340" t="s">
        <v>6565</v>
      </c>
      <c r="L2934" s="348" t="s">
        <v>181</v>
      </c>
      <c r="M2934" s="340"/>
      <c r="N2934" s="340"/>
      <c r="O2934" s="340"/>
    </row>
    <row r="2935" spans="2:15" x14ac:dyDescent="0.25">
      <c r="B2935" s="340">
        <v>65253</v>
      </c>
      <c r="C2935" s="340" t="s">
        <v>6566</v>
      </c>
      <c r="D2935" s="340" t="s">
        <v>1590</v>
      </c>
      <c r="E2935" s="349" t="str">
        <f>HYPERLINK(Table20[[#This Row],[Map Link]],Table20[[#This Row],[Map Text]])</f>
        <v>Open Map</v>
      </c>
      <c r="F2935" s="340" t="s">
        <v>630</v>
      </c>
      <c r="G2935" s="340" t="s">
        <v>336</v>
      </c>
      <c r="H2935" s="340">
        <v>49.366430000000001</v>
      </c>
      <c r="I2935" s="340">
        <v>-126.234724</v>
      </c>
      <c r="J2935" s="340" t="s">
        <v>1591</v>
      </c>
      <c r="K2935" s="340" t="s">
        <v>6567</v>
      </c>
      <c r="L2935" s="348" t="s">
        <v>181</v>
      </c>
      <c r="M2935" s="340"/>
      <c r="N2935" s="340"/>
      <c r="O2935" s="340"/>
    </row>
    <row r="2936" spans="2:15" x14ac:dyDescent="0.25">
      <c r="B2936" s="340">
        <v>60005</v>
      </c>
      <c r="C2936" s="340" t="s">
        <v>6568</v>
      </c>
      <c r="D2936" s="340" t="s">
        <v>1590</v>
      </c>
      <c r="E2936" s="349" t="str">
        <f>HYPERLINK(Table20[[#This Row],[Map Link]],Table20[[#This Row],[Map Text]])</f>
        <v>Open Map</v>
      </c>
      <c r="F2936" s="340" t="s">
        <v>354</v>
      </c>
      <c r="G2936" s="340" t="s">
        <v>336</v>
      </c>
      <c r="H2936" s="340">
        <v>49.813333</v>
      </c>
      <c r="I2936" s="340">
        <v>-126.073611</v>
      </c>
      <c r="J2936" s="340" t="s">
        <v>1591</v>
      </c>
      <c r="K2936" s="340" t="s">
        <v>6569</v>
      </c>
      <c r="L2936" s="348" t="s">
        <v>181</v>
      </c>
      <c r="M2936" s="340"/>
      <c r="N2936" s="340"/>
      <c r="O2936" s="340"/>
    </row>
    <row r="2937" spans="2:15" x14ac:dyDescent="0.25">
      <c r="B2937" s="340">
        <v>65505</v>
      </c>
      <c r="C2937" s="340" t="s">
        <v>6570</v>
      </c>
      <c r="D2937" s="340" t="s">
        <v>1590</v>
      </c>
      <c r="E2937" s="349" t="str">
        <f>HYPERLINK(Table20[[#This Row],[Map Link]],Table20[[#This Row],[Map Text]])</f>
        <v>Open Map</v>
      </c>
      <c r="F2937" s="340" t="s">
        <v>354</v>
      </c>
      <c r="G2937" s="340" t="s">
        <v>336</v>
      </c>
      <c r="H2937" s="340">
        <v>49.616424000000002</v>
      </c>
      <c r="I2937" s="340">
        <v>-126.768081</v>
      </c>
      <c r="J2937" s="340" t="s">
        <v>1591</v>
      </c>
      <c r="K2937" s="340" t="s">
        <v>6571</v>
      </c>
      <c r="L2937" s="348" t="s">
        <v>181</v>
      </c>
      <c r="M2937" s="340"/>
      <c r="N2937" s="340"/>
      <c r="O2937" s="340"/>
    </row>
    <row r="2938" spans="2:15" x14ac:dyDescent="0.25">
      <c r="B2938" s="340">
        <v>65280</v>
      </c>
      <c r="C2938" s="340" t="s">
        <v>6572</v>
      </c>
      <c r="D2938" s="340" t="s">
        <v>1590</v>
      </c>
      <c r="E2938" s="349" t="str">
        <f>HYPERLINK(Table20[[#This Row],[Map Link]],Table20[[#This Row],[Map Text]])</f>
        <v>Open Map</v>
      </c>
      <c r="F2938" s="340" t="s">
        <v>630</v>
      </c>
      <c r="G2938" s="340" t="s">
        <v>336</v>
      </c>
      <c r="H2938" s="340">
        <v>48.983110000000003</v>
      </c>
      <c r="I2938" s="340">
        <v>-125.01801</v>
      </c>
      <c r="J2938" s="340" t="s">
        <v>1591</v>
      </c>
      <c r="K2938" s="340" t="s">
        <v>6573</v>
      </c>
      <c r="L2938" s="348" t="s">
        <v>181</v>
      </c>
      <c r="M2938" s="340"/>
      <c r="N2938" s="340"/>
      <c r="O2938" s="340"/>
    </row>
    <row r="2939" spans="2:15" x14ac:dyDescent="0.25">
      <c r="B2939" s="340">
        <v>60000</v>
      </c>
      <c r="C2939" s="340" t="s">
        <v>6574</v>
      </c>
      <c r="D2939" s="340" t="s">
        <v>1590</v>
      </c>
      <c r="E2939" s="349" t="str">
        <f>HYPERLINK(Table20[[#This Row],[Map Link]],Table20[[#This Row],[Map Text]])</f>
        <v>Open Map</v>
      </c>
      <c r="F2939" s="340" t="s">
        <v>600</v>
      </c>
      <c r="G2939" s="340" t="s">
        <v>336</v>
      </c>
      <c r="H2939" s="340">
        <v>50.301389</v>
      </c>
      <c r="I2939" s="340">
        <v>-127.806389</v>
      </c>
      <c r="J2939" s="340" t="s">
        <v>1591</v>
      </c>
      <c r="K2939" s="340" t="s">
        <v>6575</v>
      </c>
      <c r="L2939" s="348" t="s">
        <v>181</v>
      </c>
      <c r="M2939" s="340"/>
      <c r="N2939" s="340"/>
      <c r="O2939" s="340"/>
    </row>
    <row r="2940" spans="2:15" x14ac:dyDescent="0.25">
      <c r="B2940" s="340">
        <v>65513</v>
      </c>
      <c r="C2940" s="340" t="s">
        <v>6576</v>
      </c>
      <c r="D2940" s="340" t="s">
        <v>1590</v>
      </c>
      <c r="E2940" s="349" t="str">
        <f>HYPERLINK(Table20[[#This Row],[Map Link]],Table20[[#This Row],[Map Text]])</f>
        <v>Open Map</v>
      </c>
      <c r="F2940" s="340" t="s">
        <v>354</v>
      </c>
      <c r="G2940" s="340" t="s">
        <v>336</v>
      </c>
      <c r="H2940" s="340">
        <v>49.783093000000001</v>
      </c>
      <c r="I2940" s="340">
        <v>-126.634748</v>
      </c>
      <c r="J2940" s="340" t="s">
        <v>1591</v>
      </c>
      <c r="K2940" s="340" t="s">
        <v>6577</v>
      </c>
      <c r="L2940" s="348" t="s">
        <v>181</v>
      </c>
      <c r="M2940" s="340"/>
      <c r="N2940" s="340"/>
      <c r="O2940" s="340"/>
    </row>
    <row r="2941" spans="2:15" x14ac:dyDescent="0.25">
      <c r="B2941" s="340">
        <v>65214</v>
      </c>
      <c r="C2941" s="340" t="s">
        <v>6578</v>
      </c>
      <c r="D2941" s="340" t="s">
        <v>1590</v>
      </c>
      <c r="E2941" s="349" t="str">
        <f>HYPERLINK(Table20[[#This Row],[Map Link]],Table20[[#This Row],[Map Text]])</f>
        <v>Open Map</v>
      </c>
      <c r="F2941" s="340" t="s">
        <v>630</v>
      </c>
      <c r="G2941" s="340" t="s">
        <v>336</v>
      </c>
      <c r="H2941" s="340">
        <v>48.683110999999997</v>
      </c>
      <c r="I2941" s="340">
        <v>-124.867998</v>
      </c>
      <c r="J2941" s="340" t="s">
        <v>1591</v>
      </c>
      <c r="K2941" s="340" t="s">
        <v>6579</v>
      </c>
      <c r="L2941" s="348" t="s">
        <v>181</v>
      </c>
      <c r="M2941" s="340"/>
      <c r="N2941" s="340"/>
      <c r="O2941" s="340"/>
    </row>
    <row r="2942" spans="2:15" x14ac:dyDescent="0.25">
      <c r="B2942" s="340">
        <v>24419</v>
      </c>
      <c r="C2942" s="340" t="s">
        <v>639</v>
      </c>
      <c r="D2942" s="340" t="s">
        <v>1728</v>
      </c>
      <c r="E2942" s="349" t="str">
        <f>HYPERLINK(Table20[[#This Row],[Map Link]],Table20[[#This Row],[Map Text]])</f>
        <v>Open Map</v>
      </c>
      <c r="F2942" s="340" t="s">
        <v>630</v>
      </c>
      <c r="G2942" s="340" t="s">
        <v>336</v>
      </c>
      <c r="H2942" s="340">
        <v>48.942777999999997</v>
      </c>
      <c r="I2942" s="340">
        <v>-125.546111</v>
      </c>
      <c r="J2942" s="340" t="s">
        <v>1591</v>
      </c>
      <c r="K2942" s="340" t="s">
        <v>6580</v>
      </c>
      <c r="L2942" s="348" t="s">
        <v>103</v>
      </c>
      <c r="M2942" s="340"/>
      <c r="N2942" s="340"/>
      <c r="O2942" s="340"/>
    </row>
    <row r="2943" spans="2:15" x14ac:dyDescent="0.25">
      <c r="B2943" s="340">
        <v>65258</v>
      </c>
      <c r="C2943" s="340" t="s">
        <v>6581</v>
      </c>
      <c r="D2943" s="340" t="s">
        <v>1590</v>
      </c>
      <c r="E2943" s="349" t="str">
        <f>HYPERLINK(Table20[[#This Row],[Map Link]],Table20[[#This Row],[Map Text]])</f>
        <v>Open Map</v>
      </c>
      <c r="F2943" s="340" t="s">
        <v>630</v>
      </c>
      <c r="G2943" s="340" t="s">
        <v>336</v>
      </c>
      <c r="H2943" s="340">
        <v>49.149766</v>
      </c>
      <c r="I2943" s="340">
        <v>-125.96804400000001</v>
      </c>
      <c r="J2943" s="340" t="s">
        <v>1591</v>
      </c>
      <c r="K2943" s="340" t="s">
        <v>6582</v>
      </c>
      <c r="L2943" s="348" t="s">
        <v>181</v>
      </c>
      <c r="M2943" s="340"/>
      <c r="N2943" s="340"/>
      <c r="O2943" s="340"/>
    </row>
    <row r="2944" spans="2:15" x14ac:dyDescent="0.25">
      <c r="B2944" s="340">
        <v>65145</v>
      </c>
      <c r="C2944" s="340" t="s">
        <v>6583</v>
      </c>
      <c r="D2944" s="340" t="s">
        <v>1590</v>
      </c>
      <c r="E2944" s="349" t="str">
        <f>HYPERLINK(Table20[[#This Row],[Map Link]],Table20[[#This Row],[Map Text]])</f>
        <v>Open Map</v>
      </c>
      <c r="F2944" s="340" t="s">
        <v>630</v>
      </c>
      <c r="G2944" s="340" t="s">
        <v>336</v>
      </c>
      <c r="H2944" s="340">
        <v>49.266433999999997</v>
      </c>
      <c r="I2944" s="340">
        <v>-125.91804500000001</v>
      </c>
      <c r="J2944" s="340" t="s">
        <v>1591</v>
      </c>
      <c r="K2944" s="340" t="s">
        <v>6584</v>
      </c>
      <c r="L2944" s="348" t="s">
        <v>181</v>
      </c>
      <c r="M2944" s="340"/>
      <c r="N2944" s="340"/>
      <c r="O2944" s="340"/>
    </row>
    <row r="2945" spans="2:15" x14ac:dyDescent="0.25">
      <c r="B2945" s="340">
        <v>65146</v>
      </c>
      <c r="C2945" s="340" t="s">
        <v>6585</v>
      </c>
      <c r="D2945" s="340" t="s">
        <v>1590</v>
      </c>
      <c r="E2945" s="349" t="str">
        <f>HYPERLINK(Table20[[#This Row],[Map Link]],Table20[[#This Row],[Map Text]])</f>
        <v>Open Map</v>
      </c>
      <c r="F2945" s="340" t="s">
        <v>630</v>
      </c>
      <c r="G2945" s="340" t="s">
        <v>336</v>
      </c>
      <c r="H2945" s="340">
        <v>49.283101000000002</v>
      </c>
      <c r="I2945" s="340">
        <v>-125.90137900000001</v>
      </c>
      <c r="J2945" s="340" t="s">
        <v>1591</v>
      </c>
      <c r="K2945" s="340" t="s">
        <v>6586</v>
      </c>
      <c r="L2945" s="348" t="s">
        <v>181</v>
      </c>
      <c r="M2945" s="340"/>
      <c r="N2945" s="340"/>
      <c r="O2945" s="340"/>
    </row>
    <row r="2946" spans="2:15" x14ac:dyDescent="0.25">
      <c r="B2946" s="340">
        <v>65440</v>
      </c>
      <c r="C2946" s="340" t="s">
        <v>6587</v>
      </c>
      <c r="D2946" s="340" t="s">
        <v>1590</v>
      </c>
      <c r="E2946" s="349" t="str">
        <f>HYPERLINK(Table20[[#This Row],[Map Link]],Table20[[#This Row],[Map Text]])</f>
        <v>Open Map</v>
      </c>
      <c r="F2946" s="340" t="s">
        <v>600</v>
      </c>
      <c r="G2946" s="340" t="s">
        <v>336</v>
      </c>
      <c r="H2946" s="340">
        <v>50.899751999999999</v>
      </c>
      <c r="I2946" s="340">
        <v>-127.684814</v>
      </c>
      <c r="J2946" s="340" t="s">
        <v>1591</v>
      </c>
      <c r="K2946" s="340" t="s">
        <v>6588</v>
      </c>
      <c r="L2946" s="348" t="s">
        <v>181</v>
      </c>
      <c r="M2946" s="340"/>
      <c r="N2946" s="340"/>
      <c r="O2946" s="340"/>
    </row>
    <row r="2947" spans="2:15" x14ac:dyDescent="0.25">
      <c r="B2947" s="340">
        <v>65247</v>
      </c>
      <c r="C2947" s="340" t="s">
        <v>6589</v>
      </c>
      <c r="D2947" s="340" t="s">
        <v>1590</v>
      </c>
      <c r="E2947" s="349" t="str">
        <f>HYPERLINK(Table20[[#This Row],[Map Link]],Table20[[#This Row],[Map Text]])</f>
        <v>Open Map</v>
      </c>
      <c r="F2947" s="340" t="s">
        <v>630</v>
      </c>
      <c r="G2947" s="340" t="s">
        <v>336</v>
      </c>
      <c r="H2947" s="340">
        <v>49.433098999999999</v>
      </c>
      <c r="I2947" s="340">
        <v>-126.084722</v>
      </c>
      <c r="J2947" s="340" t="s">
        <v>1591</v>
      </c>
      <c r="K2947" s="340" t="s">
        <v>6590</v>
      </c>
      <c r="L2947" s="348" t="s">
        <v>181</v>
      </c>
      <c r="M2947" s="340"/>
      <c r="N2947" s="340"/>
      <c r="O2947" s="340"/>
    </row>
    <row r="2948" spans="2:15" x14ac:dyDescent="0.25">
      <c r="B2948" s="340">
        <v>65248</v>
      </c>
      <c r="C2948" s="340" t="s">
        <v>6591</v>
      </c>
      <c r="D2948" s="340" t="s">
        <v>1590</v>
      </c>
      <c r="E2948" s="349" t="str">
        <f>HYPERLINK(Table20[[#This Row],[Map Link]],Table20[[#This Row],[Map Text]])</f>
        <v>Open Map</v>
      </c>
      <c r="F2948" s="340" t="s">
        <v>630</v>
      </c>
      <c r="G2948" s="340" t="s">
        <v>336</v>
      </c>
      <c r="H2948" s="340">
        <v>49.449765999999997</v>
      </c>
      <c r="I2948" s="340">
        <v>-126.034721</v>
      </c>
      <c r="J2948" s="340" t="s">
        <v>1591</v>
      </c>
      <c r="K2948" s="340" t="s">
        <v>6592</v>
      </c>
      <c r="L2948" s="348" t="s">
        <v>181</v>
      </c>
      <c r="M2948" s="340"/>
      <c r="N2948" s="340"/>
      <c r="O2948" s="340"/>
    </row>
    <row r="2949" spans="2:15" x14ac:dyDescent="0.25">
      <c r="B2949" s="340">
        <v>22077</v>
      </c>
      <c r="C2949" s="340" t="s">
        <v>659</v>
      </c>
      <c r="D2949" s="340" t="s">
        <v>1036</v>
      </c>
      <c r="E2949" s="349" t="str">
        <f>HYPERLINK(Table20[[#This Row],[Map Link]],Table20[[#This Row],[Map Text]])</f>
        <v>Open Map</v>
      </c>
      <c r="F2949" s="340" t="s">
        <v>641</v>
      </c>
      <c r="G2949" s="340" t="s">
        <v>336</v>
      </c>
      <c r="H2949" s="340">
        <v>48.666445000000003</v>
      </c>
      <c r="I2949" s="340">
        <v>-124.85133</v>
      </c>
      <c r="J2949" s="340" t="s">
        <v>1591</v>
      </c>
      <c r="K2949" s="340" t="s">
        <v>6593</v>
      </c>
      <c r="L2949" s="348" t="s">
        <v>103</v>
      </c>
      <c r="M2949" s="340"/>
      <c r="N2949" s="340"/>
      <c r="O2949" s="340"/>
    </row>
    <row r="2950" spans="2:15" x14ac:dyDescent="0.25">
      <c r="B2950" s="340">
        <v>65245</v>
      </c>
      <c r="C2950" s="340" t="s">
        <v>6594</v>
      </c>
      <c r="D2950" s="340" t="s">
        <v>1590</v>
      </c>
      <c r="E2950" s="349" t="str">
        <f>HYPERLINK(Table20[[#This Row],[Map Link]],Table20[[#This Row],[Map Text]])</f>
        <v>Open Map</v>
      </c>
      <c r="F2950" s="340" t="s">
        <v>630</v>
      </c>
      <c r="G2950" s="340" t="s">
        <v>336</v>
      </c>
      <c r="H2950" s="340">
        <v>49.133105999999998</v>
      </c>
      <c r="I2950" s="340">
        <v>-125.43469399999999</v>
      </c>
      <c r="J2950" s="340" t="s">
        <v>1591</v>
      </c>
      <c r="K2950" s="340" t="s">
        <v>6595</v>
      </c>
      <c r="L2950" s="348" t="s">
        <v>181</v>
      </c>
      <c r="M2950" s="340"/>
      <c r="N2950" s="340"/>
      <c r="O2950" s="340"/>
    </row>
    <row r="2951" spans="2:15" x14ac:dyDescent="0.25">
      <c r="B2951" s="340">
        <v>31364</v>
      </c>
      <c r="C2951" s="340" t="s">
        <v>602</v>
      </c>
      <c r="D2951" s="340" t="s">
        <v>1036</v>
      </c>
      <c r="E2951" s="349" t="str">
        <f>HYPERLINK(Table20[[#This Row],[Map Link]],Table20[[#This Row],[Map Text]])</f>
        <v>Open Map</v>
      </c>
      <c r="F2951" s="340" t="s">
        <v>600</v>
      </c>
      <c r="G2951" s="340" t="s">
        <v>336</v>
      </c>
      <c r="H2951" s="340">
        <v>50.516412000000003</v>
      </c>
      <c r="I2951" s="340">
        <v>-128.03481199999999</v>
      </c>
      <c r="J2951" s="340" t="s">
        <v>1591</v>
      </c>
      <c r="K2951" s="340" t="s">
        <v>6596</v>
      </c>
      <c r="L2951" s="348" t="s">
        <v>103</v>
      </c>
      <c r="M2951" s="340"/>
      <c r="N2951" s="340"/>
      <c r="O2951" s="340"/>
    </row>
    <row r="2952" spans="2:15" x14ac:dyDescent="0.25">
      <c r="B2952" s="340">
        <v>65297</v>
      </c>
      <c r="C2952" s="340" t="s">
        <v>6597</v>
      </c>
      <c r="D2952" s="340" t="s">
        <v>1590</v>
      </c>
      <c r="E2952" s="349" t="str">
        <f>HYPERLINK(Table20[[#This Row],[Map Link]],Table20[[#This Row],[Map Text]])</f>
        <v>Open Map</v>
      </c>
      <c r="F2952" s="340" t="s">
        <v>641</v>
      </c>
      <c r="G2952" s="340" t="s">
        <v>336</v>
      </c>
      <c r="H2952" s="340">
        <v>48.833114000000002</v>
      </c>
      <c r="I2952" s="340">
        <v>-124.651329</v>
      </c>
      <c r="J2952" s="340" t="s">
        <v>1591</v>
      </c>
      <c r="K2952" s="340" t="s">
        <v>6598</v>
      </c>
      <c r="L2952" s="348" t="s">
        <v>181</v>
      </c>
      <c r="M2952" s="340"/>
      <c r="N2952" s="340"/>
      <c r="O2952" s="340"/>
    </row>
    <row r="2953" spans="2:15" x14ac:dyDescent="0.25">
      <c r="B2953" s="340">
        <v>65211</v>
      </c>
      <c r="C2953" s="340" t="s">
        <v>6599</v>
      </c>
      <c r="D2953" s="340" t="s">
        <v>1590</v>
      </c>
      <c r="E2953" s="349" t="str">
        <f>HYPERLINK(Table20[[#This Row],[Map Link]],Table20[[#This Row],[Map Text]])</f>
        <v>Open Map</v>
      </c>
      <c r="F2953" s="340" t="s">
        <v>641</v>
      </c>
      <c r="G2953" s="340" t="s">
        <v>336</v>
      </c>
      <c r="H2953" s="340">
        <v>48.666445000000003</v>
      </c>
      <c r="I2953" s="340">
        <v>-124.85133</v>
      </c>
      <c r="J2953" s="340" t="s">
        <v>1591</v>
      </c>
      <c r="K2953" s="340" t="s">
        <v>6600</v>
      </c>
      <c r="L2953" s="348" t="s">
        <v>181</v>
      </c>
      <c r="M2953" s="340"/>
      <c r="N2953" s="340"/>
      <c r="O2953" s="340"/>
    </row>
    <row r="2954" spans="2:15" x14ac:dyDescent="0.25">
      <c r="B2954" s="340">
        <v>24789</v>
      </c>
      <c r="C2954" s="340" t="s">
        <v>638</v>
      </c>
      <c r="D2954" s="340" t="s">
        <v>1036</v>
      </c>
      <c r="E2954" s="349" t="str">
        <f>HYPERLINK(Table20[[#This Row],[Map Link]],Table20[[#This Row],[Map Text]])</f>
        <v>Open Map</v>
      </c>
      <c r="F2954" s="340" t="s">
        <v>630</v>
      </c>
      <c r="G2954" s="340" t="s">
        <v>336</v>
      </c>
      <c r="H2954" s="340">
        <v>49.166432999999998</v>
      </c>
      <c r="I2954" s="340">
        <v>-125.96804400000001</v>
      </c>
      <c r="J2954" s="340" t="s">
        <v>1591</v>
      </c>
      <c r="K2954" s="340" t="s">
        <v>6601</v>
      </c>
      <c r="L2954" s="348" t="s">
        <v>103</v>
      </c>
      <c r="M2954" s="340"/>
      <c r="N2954" s="340"/>
      <c r="O2954" s="340"/>
    </row>
    <row r="2955" spans="2:15" x14ac:dyDescent="0.25">
      <c r="B2955" s="340">
        <v>65137</v>
      </c>
      <c r="C2955" s="340" t="s">
        <v>6602</v>
      </c>
      <c r="D2955" s="340" t="s">
        <v>1590</v>
      </c>
      <c r="E2955" s="349" t="str">
        <f>HYPERLINK(Table20[[#This Row],[Map Link]],Table20[[#This Row],[Map Text]])</f>
        <v>Open Map</v>
      </c>
      <c r="F2955" s="340" t="s">
        <v>630</v>
      </c>
      <c r="G2955" s="340" t="s">
        <v>336</v>
      </c>
      <c r="H2955" s="340">
        <v>49.166432999999998</v>
      </c>
      <c r="I2955" s="340">
        <v>-125.96804400000001</v>
      </c>
      <c r="J2955" s="340" t="s">
        <v>1591</v>
      </c>
      <c r="K2955" s="340" t="s">
        <v>6603</v>
      </c>
      <c r="L2955" s="348" t="s">
        <v>181</v>
      </c>
      <c r="M2955" s="340"/>
      <c r="N2955" s="340"/>
      <c r="O2955" s="340"/>
    </row>
    <row r="2956" spans="2:15" x14ac:dyDescent="0.25">
      <c r="B2956" s="340">
        <v>34833</v>
      </c>
      <c r="C2956" s="340" t="s">
        <v>613</v>
      </c>
      <c r="D2956" s="340" t="s">
        <v>1597</v>
      </c>
      <c r="E2956" s="349" t="str">
        <f>HYPERLINK(Table20[[#This Row],[Map Link]],Table20[[#This Row],[Map Text]])</f>
        <v>Open Map</v>
      </c>
      <c r="F2956" s="340" t="s">
        <v>600</v>
      </c>
      <c r="G2956" s="340" t="s">
        <v>336</v>
      </c>
      <c r="H2956" s="340">
        <v>50.466417999999997</v>
      </c>
      <c r="I2956" s="340">
        <v>-127.551463</v>
      </c>
      <c r="J2956" s="340" t="s">
        <v>1591</v>
      </c>
      <c r="K2956" s="340" t="s">
        <v>6604</v>
      </c>
      <c r="L2956" s="348" t="s">
        <v>103</v>
      </c>
      <c r="M2956" s="340"/>
      <c r="N2956" s="340"/>
      <c r="O2956" s="340"/>
    </row>
    <row r="2957" spans="2:15" x14ac:dyDescent="0.25">
      <c r="B2957" s="340">
        <v>25332</v>
      </c>
      <c r="C2957" s="340" t="s">
        <v>626</v>
      </c>
      <c r="D2957" s="340" t="s">
        <v>1036</v>
      </c>
      <c r="E2957" s="349" t="str">
        <f>HYPERLINK(Table20[[#This Row],[Map Link]],Table20[[#This Row],[Map Text]])</f>
        <v>Open Map</v>
      </c>
      <c r="F2957" s="340" t="s">
        <v>354</v>
      </c>
      <c r="G2957" s="340" t="s">
        <v>336</v>
      </c>
      <c r="H2957" s="340">
        <v>49.599760000000003</v>
      </c>
      <c r="I2957" s="340">
        <v>-126.618076</v>
      </c>
      <c r="J2957" s="340" t="s">
        <v>1591</v>
      </c>
      <c r="K2957" s="340" t="s">
        <v>6605</v>
      </c>
      <c r="L2957" s="348" t="s">
        <v>103</v>
      </c>
      <c r="M2957" s="340"/>
      <c r="N2957" s="340"/>
      <c r="O2957" s="340"/>
    </row>
    <row r="2958" spans="2:15" x14ac:dyDescent="0.25">
      <c r="B2958" s="340">
        <v>65508</v>
      </c>
      <c r="C2958" s="340" t="s">
        <v>6606</v>
      </c>
      <c r="D2958" s="340" t="s">
        <v>1590</v>
      </c>
      <c r="E2958" s="349" t="str">
        <f>HYPERLINK(Table20[[#This Row],[Map Link]],Table20[[#This Row],[Map Text]])</f>
        <v>Open Map</v>
      </c>
      <c r="F2958" s="340" t="s">
        <v>354</v>
      </c>
      <c r="G2958" s="340" t="s">
        <v>336</v>
      </c>
      <c r="H2958" s="340">
        <v>49.583092999999998</v>
      </c>
      <c r="I2958" s="340">
        <v>-126.618075</v>
      </c>
      <c r="J2958" s="340" t="s">
        <v>1591</v>
      </c>
      <c r="K2958" s="340" t="s">
        <v>6607</v>
      </c>
      <c r="L2958" s="348" t="s">
        <v>181</v>
      </c>
      <c r="M2958" s="340"/>
      <c r="N2958" s="340"/>
      <c r="O2958" s="340"/>
    </row>
    <row r="2959" spans="2:15" x14ac:dyDescent="0.25">
      <c r="B2959" s="340">
        <v>25342</v>
      </c>
      <c r="C2959" s="340" t="s">
        <v>624</v>
      </c>
      <c r="D2959" s="340" t="s">
        <v>1880</v>
      </c>
      <c r="E2959" s="349" t="str">
        <f>HYPERLINK(Table20[[#This Row],[Map Link]],Table20[[#This Row],[Map Text]])</f>
        <v>Open Map</v>
      </c>
      <c r="F2959" s="340" t="s">
        <v>354</v>
      </c>
      <c r="G2959" s="340" t="s">
        <v>336</v>
      </c>
      <c r="H2959" s="340">
        <v>49.982500000000002</v>
      </c>
      <c r="I2959" s="340">
        <v>-126.84611099999999</v>
      </c>
      <c r="J2959" s="340" t="s">
        <v>1591</v>
      </c>
      <c r="K2959" s="340" t="s">
        <v>6608</v>
      </c>
      <c r="L2959" s="348" t="s">
        <v>103</v>
      </c>
      <c r="M2959" s="340"/>
      <c r="N2959" s="340"/>
      <c r="O2959" s="340"/>
    </row>
    <row r="2960" spans="2:15" x14ac:dyDescent="0.25">
      <c r="B2960" s="340">
        <v>693</v>
      </c>
      <c r="C2960" s="340" t="s">
        <v>665</v>
      </c>
      <c r="D2960" s="340" t="s">
        <v>1036</v>
      </c>
      <c r="E2960" s="349" t="str">
        <f>HYPERLINK(Table20[[#This Row],[Map Link]],Table20[[#This Row],[Map Text]])</f>
        <v>Open Map</v>
      </c>
      <c r="F2960" s="340" t="s">
        <v>643</v>
      </c>
      <c r="G2960" s="340" t="s">
        <v>336</v>
      </c>
      <c r="H2960" s="340">
        <v>48.391666999999998</v>
      </c>
      <c r="I2960" s="340">
        <v>-123.504167</v>
      </c>
      <c r="J2960" s="340" t="s">
        <v>1591</v>
      </c>
      <c r="K2960" s="340" t="s">
        <v>6609</v>
      </c>
      <c r="L2960" s="348" t="s">
        <v>103</v>
      </c>
      <c r="M2960" s="340"/>
      <c r="N2960" s="340"/>
      <c r="O2960" s="340"/>
    </row>
    <row r="2961" spans="2:15" x14ac:dyDescent="0.25">
      <c r="B2961" s="340">
        <v>705</v>
      </c>
      <c r="C2961" s="340" t="s">
        <v>6610</v>
      </c>
      <c r="D2961" s="340" t="s">
        <v>1036</v>
      </c>
      <c r="E2961" s="349" t="str">
        <f>HYPERLINK(Table20[[#This Row],[Map Link]],Table20[[#This Row],[Map Text]])</f>
        <v>Open Map</v>
      </c>
      <c r="F2961" s="340" t="s">
        <v>238</v>
      </c>
      <c r="G2961" s="340" t="s">
        <v>213</v>
      </c>
      <c r="H2961" s="340">
        <v>49.183138999999997</v>
      </c>
      <c r="I2961" s="340">
        <v>-122.55127299999999</v>
      </c>
      <c r="J2961" s="340" t="s">
        <v>1591</v>
      </c>
      <c r="K2961" s="340" t="s">
        <v>6611</v>
      </c>
      <c r="L2961" s="348" t="s">
        <v>103</v>
      </c>
      <c r="M2961" s="340"/>
      <c r="N2961" s="340"/>
      <c r="O2961" s="340"/>
    </row>
    <row r="2962" spans="2:15" x14ac:dyDescent="0.25">
      <c r="B2962" s="340">
        <v>724</v>
      </c>
      <c r="C2962" s="340" t="s">
        <v>239</v>
      </c>
      <c r="D2962" s="340" t="s">
        <v>1036</v>
      </c>
      <c r="E2962" s="349" t="str">
        <f>HYPERLINK(Table20[[#This Row],[Map Link]],Table20[[#This Row],[Map Text]])</f>
        <v>Open Map</v>
      </c>
      <c r="F2962" s="340" t="s">
        <v>238</v>
      </c>
      <c r="G2962" s="340" t="s">
        <v>213</v>
      </c>
      <c r="H2962" s="340">
        <v>49.049805999999997</v>
      </c>
      <c r="I2962" s="340">
        <v>-122.467934</v>
      </c>
      <c r="J2962" s="340" t="s">
        <v>1591</v>
      </c>
      <c r="K2962" s="340" t="s">
        <v>6612</v>
      </c>
      <c r="L2962" s="348" t="s">
        <v>103</v>
      </c>
      <c r="M2962" s="340"/>
      <c r="N2962" s="340"/>
      <c r="O2962" s="340"/>
    </row>
    <row r="2963" spans="2:15" x14ac:dyDescent="0.25">
      <c r="B2963" s="340">
        <v>2</v>
      </c>
      <c r="C2963" s="340" t="s">
        <v>6613</v>
      </c>
      <c r="D2963" s="340" t="s">
        <v>1036</v>
      </c>
      <c r="E2963" s="349" t="str">
        <f>HYPERLINK(Table20[[#This Row],[Map Link]],Table20[[#This Row],[Map Text]])</f>
        <v>Open Map</v>
      </c>
      <c r="F2963" s="340" t="s">
        <v>238</v>
      </c>
      <c r="G2963" s="340" t="s">
        <v>213</v>
      </c>
      <c r="H2963" s="340">
        <v>49.341700000000003</v>
      </c>
      <c r="I2963" s="340">
        <v>-123.201297</v>
      </c>
      <c r="J2963" s="340" t="s">
        <v>1591</v>
      </c>
      <c r="K2963" s="340" t="s">
        <v>6614</v>
      </c>
      <c r="L2963" s="348" t="s">
        <v>103</v>
      </c>
      <c r="M2963" s="340"/>
      <c r="N2963" s="340"/>
      <c r="O2963" s="340"/>
    </row>
    <row r="2964" spans="2:15" x14ac:dyDescent="0.25">
      <c r="B2964" s="340">
        <v>1464</v>
      </c>
      <c r="C2964" s="340" t="s">
        <v>6615</v>
      </c>
      <c r="D2964" s="340" t="s">
        <v>1036</v>
      </c>
      <c r="E2964" s="349" t="str">
        <f>HYPERLINK(Table20[[#This Row],[Map Link]],Table20[[#This Row],[Map Text]])</f>
        <v>Open Map</v>
      </c>
      <c r="F2964" s="340" t="s">
        <v>238</v>
      </c>
      <c r="G2964" s="340" t="s">
        <v>213</v>
      </c>
      <c r="H2964" s="340">
        <v>49.316465999999998</v>
      </c>
      <c r="I2964" s="340">
        <v>-123.151295</v>
      </c>
      <c r="J2964" s="340" t="s">
        <v>1591</v>
      </c>
      <c r="K2964" s="340" t="s">
        <v>6616</v>
      </c>
      <c r="L2964" s="348" t="s">
        <v>103</v>
      </c>
      <c r="M2964" s="340"/>
      <c r="N2964" s="340"/>
      <c r="O2964" s="340"/>
    </row>
    <row r="2965" spans="2:15" x14ac:dyDescent="0.25">
      <c r="B2965" s="340">
        <v>30143</v>
      </c>
      <c r="C2965" s="340" t="s">
        <v>264</v>
      </c>
      <c r="D2965" s="340" t="s">
        <v>1880</v>
      </c>
      <c r="E2965" s="349" t="str">
        <f>HYPERLINK(Table20[[#This Row],[Map Link]],Table20[[#This Row],[Map Text]])</f>
        <v>Open Map</v>
      </c>
      <c r="F2965" s="340" t="s">
        <v>238</v>
      </c>
      <c r="G2965" s="340" t="s">
        <v>213</v>
      </c>
      <c r="H2965" s="340">
        <v>49.314444000000002</v>
      </c>
      <c r="I2965" s="340">
        <v>-122.85638899999999</v>
      </c>
      <c r="J2965" s="340" t="s">
        <v>1591</v>
      </c>
      <c r="K2965" s="340" t="s">
        <v>6617</v>
      </c>
      <c r="L2965" s="348" t="s">
        <v>103</v>
      </c>
      <c r="M2965" s="340"/>
      <c r="N2965" s="340"/>
      <c r="O2965" s="340"/>
    </row>
    <row r="2966" spans="2:15" x14ac:dyDescent="0.25">
      <c r="B2966" s="340">
        <v>2063</v>
      </c>
      <c r="C2966" s="340" t="s">
        <v>6618</v>
      </c>
      <c r="D2966" s="340" t="s">
        <v>1036</v>
      </c>
      <c r="E2966" s="349" t="str">
        <f>HYPERLINK(Table20[[#This Row],[Map Link]],Table20[[#This Row],[Map Text]])</f>
        <v>Open Map</v>
      </c>
      <c r="F2966" s="340" t="s">
        <v>238</v>
      </c>
      <c r="G2966" s="340" t="s">
        <v>213</v>
      </c>
      <c r="H2966" s="340">
        <v>49.166469999999997</v>
      </c>
      <c r="I2966" s="340">
        <v>-122.717945</v>
      </c>
      <c r="J2966" s="340" t="s">
        <v>1591</v>
      </c>
      <c r="K2966" s="340" t="s">
        <v>6619</v>
      </c>
      <c r="L2966" s="348" t="s">
        <v>103</v>
      </c>
      <c r="M2966" s="340"/>
      <c r="N2966" s="340"/>
      <c r="O2966" s="340"/>
    </row>
    <row r="2967" spans="2:15" x14ac:dyDescent="0.25">
      <c r="B2967" s="340">
        <v>9161</v>
      </c>
      <c r="C2967" s="340" t="s">
        <v>681</v>
      </c>
      <c r="D2967" s="340" t="s">
        <v>1036</v>
      </c>
      <c r="E2967" s="349" t="str">
        <f>HYPERLINK(Table20[[#This Row],[Map Link]],Table20[[#This Row],[Map Text]])</f>
        <v>Open Map</v>
      </c>
      <c r="F2967" s="340" t="s">
        <v>238</v>
      </c>
      <c r="G2967" s="340" t="s">
        <v>213</v>
      </c>
      <c r="H2967" s="340">
        <v>49.249799000000003</v>
      </c>
      <c r="I2967" s="340">
        <v>-123.16796100000001</v>
      </c>
      <c r="J2967" s="340" t="s">
        <v>1591</v>
      </c>
      <c r="K2967" s="340" t="s">
        <v>6620</v>
      </c>
      <c r="L2967" s="348" t="s">
        <v>103</v>
      </c>
      <c r="M2967" s="340"/>
      <c r="N2967" s="340"/>
      <c r="O2967" s="340"/>
    </row>
    <row r="2968" spans="2:15" x14ac:dyDescent="0.25">
      <c r="B2968" s="340">
        <v>40322</v>
      </c>
      <c r="C2968" s="340" t="s">
        <v>678</v>
      </c>
      <c r="D2968" s="340" t="s">
        <v>1597</v>
      </c>
      <c r="E2968" s="349" t="str">
        <f>HYPERLINK(Table20[[#This Row],[Map Link]],Table20[[#This Row],[Map Text]])</f>
        <v>Open Map</v>
      </c>
      <c r="F2968" s="340" t="s">
        <v>643</v>
      </c>
      <c r="G2968" s="340" t="s">
        <v>336</v>
      </c>
      <c r="H2968" s="340">
        <v>48.638683</v>
      </c>
      <c r="I2968" s="340">
        <v>-123.46795400000001</v>
      </c>
      <c r="J2968" s="340" t="s">
        <v>1591</v>
      </c>
      <c r="K2968" s="340" t="s">
        <v>6621</v>
      </c>
      <c r="L2968" s="348" t="s">
        <v>103</v>
      </c>
      <c r="M2968" s="340"/>
      <c r="N2968" s="340"/>
      <c r="O2968" s="340"/>
    </row>
    <row r="2969" spans="2:15" x14ac:dyDescent="0.25">
      <c r="B2969" s="340">
        <v>3</v>
      </c>
      <c r="C2969" s="340" t="s">
        <v>6622</v>
      </c>
      <c r="D2969" s="340" t="s">
        <v>1036</v>
      </c>
      <c r="E2969" s="349" t="str">
        <f>HYPERLINK(Table20[[#This Row],[Map Link]],Table20[[#This Row],[Map Text]])</f>
        <v>Open Map</v>
      </c>
      <c r="F2969" s="340" t="s">
        <v>238</v>
      </c>
      <c r="G2969" s="340" t="s">
        <v>213</v>
      </c>
      <c r="H2969" s="340">
        <v>49.249802000000003</v>
      </c>
      <c r="I2969" s="340">
        <v>-122.867952</v>
      </c>
      <c r="J2969" s="340" t="s">
        <v>1591</v>
      </c>
      <c r="K2969" s="340" t="s">
        <v>6623</v>
      </c>
      <c r="L2969" s="348" t="s">
        <v>103</v>
      </c>
      <c r="M2969" s="340"/>
      <c r="N2969" s="340"/>
      <c r="O2969" s="340"/>
    </row>
    <row r="2970" spans="2:15" x14ac:dyDescent="0.25">
      <c r="B2970" s="340">
        <v>30144</v>
      </c>
      <c r="C2970" s="340" t="s">
        <v>6624</v>
      </c>
      <c r="D2970" s="340" t="s">
        <v>1036</v>
      </c>
      <c r="E2970" s="349" t="str">
        <f>HYPERLINK(Table20[[#This Row],[Map Link]],Table20[[#This Row],[Map Text]])</f>
        <v>Open Map</v>
      </c>
      <c r="F2970" s="340" t="s">
        <v>238</v>
      </c>
      <c r="G2970" s="340" t="s">
        <v>213</v>
      </c>
      <c r="H2970" s="340">
        <v>49.299802</v>
      </c>
      <c r="I2970" s="340">
        <v>-122.91795399999999</v>
      </c>
      <c r="J2970" s="340" t="s">
        <v>1591</v>
      </c>
      <c r="K2970" s="340" t="s">
        <v>6625</v>
      </c>
      <c r="L2970" s="348" t="s">
        <v>103</v>
      </c>
      <c r="M2970" s="340"/>
      <c r="N2970" s="340"/>
      <c r="O2970" s="340"/>
    </row>
    <row r="2971" spans="2:15" x14ac:dyDescent="0.25">
      <c r="B2971" s="340">
        <v>11671</v>
      </c>
      <c r="C2971" s="340" t="s">
        <v>6626</v>
      </c>
      <c r="D2971" s="340" t="s">
        <v>1036</v>
      </c>
      <c r="E2971" s="349" t="str">
        <f>HYPERLINK(Table20[[#This Row],[Map Link]],Table20[[#This Row],[Map Text]])</f>
        <v>Open Map</v>
      </c>
      <c r="F2971" s="340" t="s">
        <v>238</v>
      </c>
      <c r="G2971" s="340" t="s">
        <v>213</v>
      </c>
      <c r="H2971" s="340">
        <v>49.199804</v>
      </c>
      <c r="I2971" s="340">
        <v>-122.717946</v>
      </c>
      <c r="J2971" s="340" t="s">
        <v>1591</v>
      </c>
      <c r="K2971" s="340" t="s">
        <v>6627</v>
      </c>
      <c r="L2971" s="348" t="s">
        <v>103</v>
      </c>
      <c r="M2971" s="340"/>
      <c r="N2971" s="340"/>
      <c r="O2971" s="340"/>
    </row>
    <row r="2972" spans="2:15" x14ac:dyDescent="0.25">
      <c r="B2972" s="340">
        <v>65051</v>
      </c>
      <c r="C2972" s="340" t="s">
        <v>6628</v>
      </c>
      <c r="D2972" s="340" t="s">
        <v>1590</v>
      </c>
      <c r="E2972" s="349" t="str">
        <f>HYPERLINK(Table20[[#This Row],[Map Link]],Table20[[#This Row],[Map Text]])</f>
        <v>Open Map</v>
      </c>
      <c r="F2972" s="340" t="s">
        <v>238</v>
      </c>
      <c r="G2972" s="340" t="s">
        <v>213</v>
      </c>
      <c r="H2972" s="340">
        <v>49.183137000000002</v>
      </c>
      <c r="I2972" s="340">
        <v>-122.701278</v>
      </c>
      <c r="J2972" s="340" t="s">
        <v>1591</v>
      </c>
      <c r="K2972" s="340" t="s">
        <v>6629</v>
      </c>
      <c r="L2972" s="348" t="s">
        <v>181</v>
      </c>
      <c r="M2972" s="340"/>
      <c r="N2972" s="340"/>
      <c r="O2972" s="340"/>
    </row>
    <row r="2973" spans="2:15" x14ac:dyDescent="0.25">
      <c r="B2973" s="340">
        <v>12527</v>
      </c>
      <c r="C2973" s="340" t="s">
        <v>6630</v>
      </c>
      <c r="D2973" s="340" t="s">
        <v>1036</v>
      </c>
      <c r="E2973" s="349" t="str">
        <f>HYPERLINK(Table20[[#This Row],[Map Link]],Table20[[#This Row],[Map Text]])</f>
        <v>Open Map</v>
      </c>
      <c r="F2973" s="340" t="s">
        <v>238</v>
      </c>
      <c r="G2973" s="340" t="s">
        <v>213</v>
      </c>
      <c r="H2973" s="340">
        <v>49.030555999999997</v>
      </c>
      <c r="I2973" s="340">
        <v>-123.059167</v>
      </c>
      <c r="J2973" s="340" t="s">
        <v>1591</v>
      </c>
      <c r="K2973" s="340" t="s">
        <v>6631</v>
      </c>
      <c r="L2973" s="348" t="s">
        <v>103</v>
      </c>
      <c r="M2973" s="340"/>
      <c r="N2973" s="340"/>
      <c r="O2973" s="340"/>
    </row>
    <row r="2974" spans="2:15" x14ac:dyDescent="0.25">
      <c r="B2974" s="340">
        <v>2801</v>
      </c>
      <c r="C2974" s="340" t="s">
        <v>6632</v>
      </c>
      <c r="D2974" s="340" t="s">
        <v>1036</v>
      </c>
      <c r="E2974" s="349" t="str">
        <f>HYPERLINK(Table20[[#This Row],[Map Link]],Table20[[#This Row],[Map Text]])</f>
        <v>Open Map</v>
      </c>
      <c r="F2974" s="340" t="s">
        <v>643</v>
      </c>
      <c r="G2974" s="340" t="s">
        <v>336</v>
      </c>
      <c r="H2974" s="340">
        <v>48.508127999999999</v>
      </c>
      <c r="I2974" s="340">
        <v>-123.392949</v>
      </c>
      <c r="J2974" s="340" t="s">
        <v>1591</v>
      </c>
      <c r="K2974" s="340" t="s">
        <v>6633</v>
      </c>
      <c r="L2974" s="348" t="s">
        <v>103</v>
      </c>
      <c r="M2974" s="340"/>
      <c r="N2974" s="340"/>
      <c r="O2974" s="340"/>
    </row>
    <row r="2975" spans="2:15" x14ac:dyDescent="0.25">
      <c r="B2975" s="340">
        <v>65262</v>
      </c>
      <c r="C2975" s="340" t="s">
        <v>6634</v>
      </c>
      <c r="D2975" s="340" t="s">
        <v>1590</v>
      </c>
      <c r="E2975" s="349" t="str">
        <f>HYPERLINK(Table20[[#This Row],[Map Link]],Table20[[#This Row],[Map Text]])</f>
        <v>Open Map</v>
      </c>
      <c r="F2975" s="340" t="s">
        <v>643</v>
      </c>
      <c r="G2975" s="340" t="s">
        <v>336</v>
      </c>
      <c r="H2975" s="340">
        <v>48.339444</v>
      </c>
      <c r="I2975" s="340">
        <v>-123.599722</v>
      </c>
      <c r="J2975" s="340" t="s">
        <v>1591</v>
      </c>
      <c r="K2975" s="340" t="s">
        <v>6635</v>
      </c>
      <c r="L2975" s="348" t="s">
        <v>181</v>
      </c>
      <c r="M2975" s="340"/>
      <c r="N2975" s="340"/>
      <c r="O2975" s="340"/>
    </row>
    <row r="2976" spans="2:15" x14ac:dyDescent="0.25">
      <c r="B2976" s="340">
        <v>65260</v>
      </c>
      <c r="C2976" s="340" t="s">
        <v>6636</v>
      </c>
      <c r="D2976" s="340" t="s">
        <v>1590</v>
      </c>
      <c r="E2976" s="349" t="str">
        <f>HYPERLINK(Table20[[#This Row],[Map Link]],Table20[[#This Row],[Map Text]])</f>
        <v>Open Map</v>
      </c>
      <c r="F2976" s="340" t="s">
        <v>643</v>
      </c>
      <c r="G2976" s="340" t="s">
        <v>336</v>
      </c>
      <c r="H2976" s="340">
        <v>48.321944000000002</v>
      </c>
      <c r="I2976" s="340">
        <v>-123.5925</v>
      </c>
      <c r="J2976" s="340" t="s">
        <v>1591</v>
      </c>
      <c r="K2976" s="340" t="s">
        <v>6637</v>
      </c>
      <c r="L2976" s="348" t="s">
        <v>181</v>
      </c>
      <c r="M2976" s="340"/>
      <c r="N2976" s="340"/>
      <c r="O2976" s="340"/>
    </row>
    <row r="2977" spans="2:15" x14ac:dyDescent="0.25">
      <c r="B2977" s="340">
        <v>35893</v>
      </c>
      <c r="C2977" s="340" t="s">
        <v>262</v>
      </c>
      <c r="D2977" s="340" t="s">
        <v>1880</v>
      </c>
      <c r="E2977" s="349" t="str">
        <f>HYPERLINK(Table20[[#This Row],[Map Link]],Table20[[#This Row],[Map Text]])</f>
        <v>Open Map</v>
      </c>
      <c r="F2977" s="340" t="s">
        <v>238</v>
      </c>
      <c r="G2977" s="340" t="s">
        <v>213</v>
      </c>
      <c r="H2977" s="340">
        <v>49.313611000000002</v>
      </c>
      <c r="I2977" s="340">
        <v>-122.91500000000001</v>
      </c>
      <c r="J2977" s="340" t="s">
        <v>1591</v>
      </c>
      <c r="K2977" s="340" t="s">
        <v>6638</v>
      </c>
      <c r="L2977" s="348" t="s">
        <v>103</v>
      </c>
      <c r="M2977" s="340"/>
      <c r="N2977" s="340"/>
      <c r="O2977" s="340"/>
    </row>
    <row r="2978" spans="2:15" x14ac:dyDescent="0.25">
      <c r="B2978" s="340">
        <v>25207</v>
      </c>
      <c r="C2978" s="340" t="s">
        <v>6639</v>
      </c>
      <c r="D2978" s="340" t="s">
        <v>1036</v>
      </c>
      <c r="E2978" s="349" t="str">
        <f>HYPERLINK(Table20[[#This Row],[Map Link]],Table20[[#This Row],[Map Text]])</f>
        <v>Open Map</v>
      </c>
      <c r="F2978" s="340" t="s">
        <v>643</v>
      </c>
      <c r="G2978" s="340" t="s">
        <v>336</v>
      </c>
      <c r="H2978" s="340">
        <v>48.435904999999998</v>
      </c>
      <c r="I2978" s="340">
        <v>-123.467949</v>
      </c>
      <c r="J2978" s="340" t="s">
        <v>1591</v>
      </c>
      <c r="K2978" s="340" t="s">
        <v>6640</v>
      </c>
      <c r="L2978" s="348" t="s">
        <v>103</v>
      </c>
      <c r="M2978" s="340"/>
      <c r="N2978" s="340"/>
      <c r="O2978" s="340"/>
    </row>
    <row r="2979" spans="2:15" x14ac:dyDescent="0.25">
      <c r="B2979" s="340">
        <v>7</v>
      </c>
      <c r="C2979" s="340" t="s">
        <v>6641</v>
      </c>
      <c r="D2979" s="340" t="s">
        <v>1036</v>
      </c>
      <c r="E2979" s="349" t="str">
        <f>HYPERLINK(Table20[[#This Row],[Map Link]],Table20[[#This Row],[Map Text]])</f>
        <v>Open Map</v>
      </c>
      <c r="F2979" s="340" t="s">
        <v>238</v>
      </c>
      <c r="G2979" s="340" t="s">
        <v>213</v>
      </c>
      <c r="H2979" s="340">
        <v>49.266469999999998</v>
      </c>
      <c r="I2979" s="340">
        <v>-122.751282</v>
      </c>
      <c r="J2979" s="340" t="s">
        <v>1591</v>
      </c>
      <c r="K2979" s="340" t="s">
        <v>6642</v>
      </c>
      <c r="L2979" s="348" t="s">
        <v>103</v>
      </c>
      <c r="M2979" s="340"/>
      <c r="N2979" s="340"/>
      <c r="O2979" s="340"/>
    </row>
    <row r="2980" spans="2:15" x14ac:dyDescent="0.25">
      <c r="B2980" s="340">
        <v>6717</v>
      </c>
      <c r="C2980" s="340" t="s">
        <v>6643</v>
      </c>
      <c r="D2980" s="340" t="s">
        <v>1036</v>
      </c>
      <c r="E2980" s="349" t="str">
        <f>HYPERLINK(Table20[[#This Row],[Map Link]],Table20[[#This Row],[Map Text]])</f>
        <v>Open Map</v>
      </c>
      <c r="F2980" s="340" t="s">
        <v>238</v>
      </c>
      <c r="G2980" s="340" t="s">
        <v>213</v>
      </c>
      <c r="H2980" s="340">
        <v>49.328968000000003</v>
      </c>
      <c r="I2980" s="340">
        <v>-122.992958</v>
      </c>
      <c r="J2980" s="340" t="s">
        <v>1591</v>
      </c>
      <c r="K2980" s="340" t="s">
        <v>6644</v>
      </c>
      <c r="L2980" s="348" t="s">
        <v>103</v>
      </c>
      <c r="M2980" s="340"/>
      <c r="N2980" s="340"/>
      <c r="O2980" s="340"/>
    </row>
    <row r="2981" spans="2:15" x14ac:dyDescent="0.25">
      <c r="B2981" s="340">
        <v>436</v>
      </c>
      <c r="C2981" s="340" t="s">
        <v>6645</v>
      </c>
      <c r="D2981" s="340" t="s">
        <v>1036</v>
      </c>
      <c r="E2981" s="349" t="str">
        <f>HYPERLINK(Table20[[#This Row],[Map Link]],Table20[[#This Row],[Map Text]])</f>
        <v>Open Map</v>
      </c>
      <c r="F2981" s="340" t="s">
        <v>238</v>
      </c>
      <c r="G2981" s="340" t="s">
        <v>213</v>
      </c>
      <c r="H2981" s="340">
        <v>48.999799000000003</v>
      </c>
      <c r="I2981" s="340">
        <v>-123.034617</v>
      </c>
      <c r="J2981" s="340" t="s">
        <v>1591</v>
      </c>
      <c r="K2981" s="340" t="s">
        <v>6646</v>
      </c>
      <c r="L2981" s="348" t="s">
        <v>103</v>
      </c>
      <c r="M2981" s="340"/>
      <c r="N2981" s="340"/>
      <c r="O2981" s="340"/>
    </row>
    <row r="2982" spans="2:15" x14ac:dyDescent="0.25">
      <c r="B2982" s="340">
        <v>586</v>
      </c>
      <c r="C2982" s="340" t="s">
        <v>6647</v>
      </c>
      <c r="D2982" s="340" t="s">
        <v>1036</v>
      </c>
      <c r="E2982" s="349" t="str">
        <f>HYPERLINK(Table20[[#This Row],[Map Link]],Table20[[#This Row],[Map Text]])</f>
        <v>Open Map</v>
      </c>
      <c r="F2982" s="340" t="s">
        <v>643</v>
      </c>
      <c r="G2982" s="340" t="s">
        <v>336</v>
      </c>
      <c r="H2982" s="340">
        <v>48.416460000000001</v>
      </c>
      <c r="I2982" s="340">
        <v>-123.501283</v>
      </c>
      <c r="J2982" s="340" t="s">
        <v>1591</v>
      </c>
      <c r="K2982" s="340" t="s">
        <v>6648</v>
      </c>
      <c r="L2982" s="348" t="s">
        <v>103</v>
      </c>
      <c r="M2982" s="340"/>
      <c r="N2982" s="340"/>
      <c r="O2982" s="340"/>
    </row>
    <row r="2983" spans="2:15" x14ac:dyDescent="0.25">
      <c r="B2983" s="340">
        <v>794</v>
      </c>
      <c r="C2983" s="340" t="s">
        <v>674</v>
      </c>
      <c r="D2983" s="340" t="s">
        <v>1036</v>
      </c>
      <c r="E2983" s="349" t="str">
        <f>HYPERLINK(Table20[[#This Row],[Map Link]],Table20[[#This Row],[Map Text]])</f>
        <v>Open Map</v>
      </c>
      <c r="F2983" s="340" t="s">
        <v>643</v>
      </c>
      <c r="G2983" s="340" t="s">
        <v>336</v>
      </c>
      <c r="H2983" s="340">
        <v>48.583126999999998</v>
      </c>
      <c r="I2983" s="340">
        <v>-123.451286</v>
      </c>
      <c r="J2983" s="340" t="s">
        <v>1591</v>
      </c>
      <c r="K2983" s="340" t="s">
        <v>6649</v>
      </c>
      <c r="L2983" s="348" t="s">
        <v>103</v>
      </c>
      <c r="M2983" s="340"/>
      <c r="N2983" s="340"/>
      <c r="O2983" s="340"/>
    </row>
    <row r="2984" spans="2:15" x14ac:dyDescent="0.25">
      <c r="B2984" s="340">
        <v>9</v>
      </c>
      <c r="C2984" s="340" t="s">
        <v>6650</v>
      </c>
      <c r="D2984" s="340" t="s">
        <v>1036</v>
      </c>
      <c r="E2984" s="349" t="str">
        <f>HYPERLINK(Table20[[#This Row],[Map Link]],Table20[[#This Row],[Map Text]])</f>
        <v>Open Map</v>
      </c>
      <c r="F2984" s="340" t="s">
        <v>238</v>
      </c>
      <c r="G2984" s="340" t="s">
        <v>213</v>
      </c>
      <c r="H2984" s="340">
        <v>49.274800999999997</v>
      </c>
      <c r="I2984" s="340">
        <v>-122.99295600000001</v>
      </c>
      <c r="J2984" s="340" t="s">
        <v>1591</v>
      </c>
      <c r="K2984" s="340" t="s">
        <v>6651</v>
      </c>
      <c r="L2984" s="348" t="s">
        <v>103</v>
      </c>
      <c r="M2984" s="340"/>
      <c r="N2984" s="340"/>
      <c r="O2984" s="340"/>
    </row>
    <row r="2985" spans="2:15" x14ac:dyDescent="0.25">
      <c r="B2985" s="340">
        <v>786</v>
      </c>
      <c r="C2985" s="340" t="s">
        <v>6652</v>
      </c>
      <c r="D2985" s="340" t="s">
        <v>1036</v>
      </c>
      <c r="E2985" s="349" t="str">
        <f>HYPERLINK(Table20[[#This Row],[Map Link]],Table20[[#This Row],[Map Text]])</f>
        <v>Open Map</v>
      </c>
      <c r="F2985" s="340" t="s">
        <v>238</v>
      </c>
      <c r="G2985" s="340" t="s">
        <v>213</v>
      </c>
      <c r="H2985" s="340">
        <v>49.216468999999996</v>
      </c>
      <c r="I2985" s="340">
        <v>-122.86795100000001</v>
      </c>
      <c r="J2985" s="340" t="s">
        <v>1591</v>
      </c>
      <c r="K2985" s="340" t="s">
        <v>6653</v>
      </c>
      <c r="L2985" s="348" t="s">
        <v>103</v>
      </c>
      <c r="M2985" s="340"/>
      <c r="N2985" s="340"/>
      <c r="O2985" s="340"/>
    </row>
    <row r="2986" spans="2:15" x14ac:dyDescent="0.25">
      <c r="B2986" s="340">
        <v>28721</v>
      </c>
      <c r="C2986" s="340" t="s">
        <v>6654</v>
      </c>
      <c r="D2986" s="340" t="s">
        <v>1036</v>
      </c>
      <c r="E2986" s="349" t="str">
        <f>HYPERLINK(Table20[[#This Row],[Map Link]],Table20[[#This Row],[Map Text]])</f>
        <v>Open Map</v>
      </c>
      <c r="F2986" s="340" t="s">
        <v>238</v>
      </c>
      <c r="G2986" s="340" t="s">
        <v>213</v>
      </c>
      <c r="H2986" s="340">
        <v>49.166465000000002</v>
      </c>
      <c r="I2986" s="340">
        <v>-123.134624</v>
      </c>
      <c r="J2986" s="340" t="s">
        <v>1591</v>
      </c>
      <c r="K2986" s="340" t="s">
        <v>6655</v>
      </c>
      <c r="L2986" s="348" t="s">
        <v>103</v>
      </c>
      <c r="M2986" s="340"/>
      <c r="N2986" s="340"/>
      <c r="O2986" s="340"/>
    </row>
    <row r="2987" spans="2:15" x14ac:dyDescent="0.25">
      <c r="B2987" s="340">
        <v>11</v>
      </c>
      <c r="C2987" s="340" t="s">
        <v>6656</v>
      </c>
      <c r="D2987" s="340" t="s">
        <v>1036</v>
      </c>
      <c r="E2987" s="349" t="str">
        <f>HYPERLINK(Table20[[#This Row],[Map Link]],Table20[[#This Row],[Map Text]])</f>
        <v>Open Map</v>
      </c>
      <c r="F2987" s="340" t="s">
        <v>238</v>
      </c>
      <c r="G2987" s="340" t="s">
        <v>213</v>
      </c>
      <c r="H2987" s="340">
        <v>49.349798999999997</v>
      </c>
      <c r="I2987" s="340">
        <v>-123.134629</v>
      </c>
      <c r="J2987" s="340" t="s">
        <v>1591</v>
      </c>
      <c r="K2987" s="340" t="s">
        <v>6657</v>
      </c>
      <c r="L2987" s="348" t="s">
        <v>103</v>
      </c>
      <c r="M2987" s="340"/>
      <c r="N2987" s="340"/>
      <c r="O2987" s="340"/>
    </row>
    <row r="2988" spans="2:15" x14ac:dyDescent="0.25">
      <c r="B2988" s="340">
        <v>10</v>
      </c>
      <c r="C2988" s="340" t="s">
        <v>6658</v>
      </c>
      <c r="D2988" s="340" t="s">
        <v>1036</v>
      </c>
      <c r="E2988" s="349" t="str">
        <f>HYPERLINK(Table20[[#This Row],[Map Link]],Table20[[#This Row],[Map Text]])</f>
        <v>Open Map</v>
      </c>
      <c r="F2988" s="340" t="s">
        <v>238</v>
      </c>
      <c r="G2988" s="340" t="s">
        <v>213</v>
      </c>
      <c r="H2988" s="340">
        <v>49.149799000000002</v>
      </c>
      <c r="I2988" s="340">
        <v>-123.134624</v>
      </c>
      <c r="J2988" s="340" t="s">
        <v>1591</v>
      </c>
      <c r="K2988" s="340" t="s">
        <v>6659</v>
      </c>
      <c r="L2988" s="348" t="s">
        <v>103</v>
      </c>
      <c r="M2988" s="340"/>
      <c r="N2988" s="340"/>
      <c r="O2988" s="340"/>
    </row>
    <row r="2989" spans="2:15" x14ac:dyDescent="0.25">
      <c r="B2989" s="340">
        <v>1141</v>
      </c>
      <c r="C2989" s="340" t="s">
        <v>244</v>
      </c>
      <c r="D2989" s="340" t="s">
        <v>1036</v>
      </c>
      <c r="E2989" s="349" t="str">
        <f>HYPERLINK(Table20[[#This Row],[Map Link]],Table20[[#This Row],[Map Text]])</f>
        <v>Open Map</v>
      </c>
      <c r="F2989" s="340" t="s">
        <v>238</v>
      </c>
      <c r="G2989" s="340" t="s">
        <v>213</v>
      </c>
      <c r="H2989" s="340">
        <v>49.066470000000002</v>
      </c>
      <c r="I2989" s="340">
        <v>-122.667941</v>
      </c>
      <c r="J2989" s="340" t="s">
        <v>1591</v>
      </c>
      <c r="K2989" s="340" t="s">
        <v>6660</v>
      </c>
      <c r="L2989" s="348" t="s">
        <v>103</v>
      </c>
      <c r="M2989" s="340"/>
      <c r="N2989" s="340"/>
      <c r="O2989" s="340"/>
    </row>
    <row r="2990" spans="2:15" x14ac:dyDescent="0.25">
      <c r="B2990" s="340">
        <v>12</v>
      </c>
      <c r="C2990" s="340" t="s">
        <v>6661</v>
      </c>
      <c r="D2990" s="340" t="s">
        <v>1036</v>
      </c>
      <c r="E2990" s="349" t="str">
        <f>HYPERLINK(Table20[[#This Row],[Map Link]],Table20[[#This Row],[Map Text]])</f>
        <v>Open Map</v>
      </c>
      <c r="F2990" s="340" t="s">
        <v>238</v>
      </c>
      <c r="G2990" s="340" t="s">
        <v>213</v>
      </c>
      <c r="H2990" s="340">
        <v>49.233134999999997</v>
      </c>
      <c r="I2990" s="340">
        <v>-122.884618</v>
      </c>
      <c r="J2990" s="340" t="s">
        <v>1591</v>
      </c>
      <c r="K2990" s="340" t="s">
        <v>6662</v>
      </c>
      <c r="L2990" s="348" t="s">
        <v>103</v>
      </c>
      <c r="M2990" s="340"/>
      <c r="N2990" s="340"/>
      <c r="O2990" s="340"/>
    </row>
    <row r="2991" spans="2:15" x14ac:dyDescent="0.25">
      <c r="B2991" s="340">
        <v>34969</v>
      </c>
      <c r="C2991" s="340" t="s">
        <v>6663</v>
      </c>
      <c r="D2991" s="340" t="s">
        <v>1597</v>
      </c>
      <c r="E2991" s="349" t="str">
        <f>HYPERLINK(Table20[[#This Row],[Map Link]],Table20[[#This Row],[Map Text]])</f>
        <v>Open Map</v>
      </c>
      <c r="F2991" s="340" t="s">
        <v>238</v>
      </c>
      <c r="G2991" s="340" t="s">
        <v>213</v>
      </c>
      <c r="H2991" s="340">
        <v>49.473579999999998</v>
      </c>
      <c r="I2991" s="340">
        <v>-123.243734</v>
      </c>
      <c r="J2991" s="340" t="s">
        <v>1591</v>
      </c>
      <c r="K2991" s="340" t="s">
        <v>6664</v>
      </c>
      <c r="L2991" s="348" t="s">
        <v>103</v>
      </c>
      <c r="M2991" s="340"/>
      <c r="N2991" s="340"/>
      <c r="O2991" s="340"/>
    </row>
    <row r="2992" spans="2:15" x14ac:dyDescent="0.25">
      <c r="B2992" s="340">
        <v>14</v>
      </c>
      <c r="C2992" s="340" t="s">
        <v>6665</v>
      </c>
      <c r="D2992" s="340" t="s">
        <v>1036</v>
      </c>
      <c r="E2992" s="349" t="str">
        <f>HYPERLINK(Table20[[#This Row],[Map Link]],Table20[[#This Row],[Map Text]])</f>
        <v>Open Map</v>
      </c>
      <c r="F2992" s="340" t="s">
        <v>238</v>
      </c>
      <c r="G2992" s="340" t="s">
        <v>213</v>
      </c>
      <c r="H2992" s="340">
        <v>49.233134</v>
      </c>
      <c r="I2992" s="340">
        <v>-122.95128699999999</v>
      </c>
      <c r="J2992" s="340" t="s">
        <v>1591</v>
      </c>
      <c r="K2992" s="340" t="s">
        <v>6666</v>
      </c>
      <c r="L2992" s="348" t="s">
        <v>103</v>
      </c>
      <c r="M2992" s="340"/>
      <c r="N2992" s="340"/>
      <c r="O2992" s="340"/>
    </row>
    <row r="2993" spans="2:15" x14ac:dyDescent="0.25">
      <c r="B2993" s="340">
        <v>16</v>
      </c>
      <c r="C2993" s="340" t="s">
        <v>6667</v>
      </c>
      <c r="D2993" s="340" t="s">
        <v>1036</v>
      </c>
      <c r="E2993" s="349" t="str">
        <f>HYPERLINK(Table20[[#This Row],[Map Link]],Table20[[#This Row],[Map Text]])</f>
        <v>Open Map</v>
      </c>
      <c r="F2993" s="340" t="s">
        <v>238</v>
      </c>
      <c r="G2993" s="340" t="s">
        <v>213</v>
      </c>
      <c r="H2993" s="340">
        <v>49.183132000000001</v>
      </c>
      <c r="I2993" s="340">
        <v>-123.151292</v>
      </c>
      <c r="J2993" s="340" t="s">
        <v>1591</v>
      </c>
      <c r="K2993" s="340" t="s">
        <v>6668</v>
      </c>
      <c r="L2993" s="348" t="s">
        <v>103</v>
      </c>
      <c r="M2993" s="340"/>
      <c r="N2993" s="340"/>
      <c r="O2993" s="340"/>
    </row>
    <row r="2994" spans="2:15" x14ac:dyDescent="0.25">
      <c r="B2994" s="340">
        <v>2210</v>
      </c>
      <c r="C2994" s="340" t="s">
        <v>259</v>
      </c>
      <c r="D2994" s="340" t="s">
        <v>1780</v>
      </c>
      <c r="E2994" s="349" t="str">
        <f>HYPERLINK(Table20[[#This Row],[Map Link]],Table20[[#This Row],[Map Text]])</f>
        <v>Open Map</v>
      </c>
      <c r="F2994" s="340" t="s">
        <v>238</v>
      </c>
      <c r="G2994" s="340" t="s">
        <v>213</v>
      </c>
      <c r="H2994" s="340">
        <v>49.242778000000001</v>
      </c>
      <c r="I2994" s="340">
        <v>-122.97277800000001</v>
      </c>
      <c r="J2994" s="340" t="s">
        <v>1591</v>
      </c>
      <c r="K2994" s="340" t="s">
        <v>6669</v>
      </c>
      <c r="L2994" s="348" t="s">
        <v>103</v>
      </c>
      <c r="M2994" s="340"/>
      <c r="N2994" s="340"/>
      <c r="O2994" s="340"/>
    </row>
    <row r="2995" spans="2:15" x14ac:dyDescent="0.25">
      <c r="B2995" s="340">
        <v>15</v>
      </c>
      <c r="C2995" s="340" t="s">
        <v>6670</v>
      </c>
      <c r="D2995" s="340" t="s">
        <v>1036</v>
      </c>
      <c r="E2995" s="349" t="str">
        <f>HYPERLINK(Table20[[#This Row],[Map Link]],Table20[[#This Row],[Map Text]])</f>
        <v>Open Map</v>
      </c>
      <c r="F2995" s="340" t="s">
        <v>238</v>
      </c>
      <c r="G2995" s="340" t="s">
        <v>213</v>
      </c>
      <c r="H2995" s="340">
        <v>49.283133999999997</v>
      </c>
      <c r="I2995" s="340">
        <v>-123.00129</v>
      </c>
      <c r="J2995" s="340" t="s">
        <v>1591</v>
      </c>
      <c r="K2995" s="340" t="s">
        <v>6671</v>
      </c>
      <c r="L2995" s="348" t="s">
        <v>103</v>
      </c>
      <c r="M2995" s="340"/>
      <c r="N2995" s="340"/>
      <c r="O2995" s="340"/>
    </row>
    <row r="2996" spans="2:15" x14ac:dyDescent="0.25">
      <c r="B2996" s="340">
        <v>34968</v>
      </c>
      <c r="C2996" s="340" t="s">
        <v>6672</v>
      </c>
      <c r="D2996" s="340" t="s">
        <v>1036</v>
      </c>
      <c r="E2996" s="349" t="str">
        <f>HYPERLINK(Table20[[#This Row],[Map Link]],Table20[[#This Row],[Map Text]])</f>
        <v>Open Map</v>
      </c>
      <c r="F2996" s="340" t="s">
        <v>238</v>
      </c>
      <c r="G2996" s="340" t="s">
        <v>213</v>
      </c>
      <c r="H2996" s="340">
        <v>49.266469000000001</v>
      </c>
      <c r="I2996" s="340">
        <v>-122.884619</v>
      </c>
      <c r="J2996" s="340" t="s">
        <v>1591</v>
      </c>
      <c r="K2996" s="340" t="s">
        <v>6673</v>
      </c>
      <c r="L2996" s="348" t="s">
        <v>103</v>
      </c>
      <c r="M2996" s="340"/>
      <c r="N2996" s="340"/>
      <c r="O2996" s="340"/>
    </row>
    <row r="2997" spans="2:15" x14ac:dyDescent="0.25">
      <c r="B2997" s="340">
        <v>65003</v>
      </c>
      <c r="C2997" s="340" t="s">
        <v>6674</v>
      </c>
      <c r="D2997" s="340" t="s">
        <v>1590</v>
      </c>
      <c r="E2997" s="349" t="str">
        <f>HYPERLINK(Table20[[#This Row],[Map Link]],Table20[[#This Row],[Map Text]])</f>
        <v>Open Map</v>
      </c>
      <c r="F2997" s="340" t="s">
        <v>238</v>
      </c>
      <c r="G2997" s="340" t="s">
        <v>213</v>
      </c>
      <c r="H2997" s="340">
        <v>49.316468</v>
      </c>
      <c r="I2997" s="340">
        <v>-122.984624</v>
      </c>
      <c r="J2997" s="340" t="s">
        <v>1591</v>
      </c>
      <c r="K2997" s="340" t="s">
        <v>6675</v>
      </c>
      <c r="L2997" s="348" t="s">
        <v>181</v>
      </c>
      <c r="M2997" s="340"/>
      <c r="N2997" s="340"/>
      <c r="O2997" s="340"/>
    </row>
    <row r="2998" spans="2:15" x14ac:dyDescent="0.25">
      <c r="B2998" s="340">
        <v>38767</v>
      </c>
      <c r="C2998" s="340" t="s">
        <v>6676</v>
      </c>
      <c r="D2998" s="340" t="s">
        <v>1036</v>
      </c>
      <c r="E2998" s="349" t="str">
        <f>HYPERLINK(Table20[[#This Row],[Map Link]],Table20[[#This Row],[Map Text]])</f>
        <v>Open Map</v>
      </c>
      <c r="F2998" s="340" t="s">
        <v>643</v>
      </c>
      <c r="G2998" s="340" t="s">
        <v>336</v>
      </c>
      <c r="H2998" s="340">
        <v>48.466462</v>
      </c>
      <c r="I2998" s="340">
        <v>-123.301278</v>
      </c>
      <c r="J2998" s="340" t="s">
        <v>1591</v>
      </c>
      <c r="K2998" s="340" t="s">
        <v>6677</v>
      </c>
      <c r="L2998" s="348" t="s">
        <v>103</v>
      </c>
      <c r="M2998" s="340"/>
      <c r="N2998" s="340"/>
      <c r="O2998" s="340"/>
    </row>
    <row r="2999" spans="2:15" x14ac:dyDescent="0.25">
      <c r="B2999" s="340">
        <v>10559</v>
      </c>
      <c r="C2999" s="340" t="s">
        <v>6678</v>
      </c>
      <c r="D2999" s="340" t="s">
        <v>1036</v>
      </c>
      <c r="E2999" s="349" t="str">
        <f>HYPERLINK(Table20[[#This Row],[Map Link]],Table20[[#This Row],[Map Text]])</f>
        <v>Open Map</v>
      </c>
      <c r="F2999" s="340" t="s">
        <v>238</v>
      </c>
      <c r="G2999" s="340" t="s">
        <v>213</v>
      </c>
      <c r="H2999" s="340">
        <v>49.353133</v>
      </c>
      <c r="I2999" s="340">
        <v>-123.104073</v>
      </c>
      <c r="J2999" s="340" t="s">
        <v>1591</v>
      </c>
      <c r="K2999" s="340" t="s">
        <v>6679</v>
      </c>
      <c r="L2999" s="348" t="s">
        <v>103</v>
      </c>
      <c r="M2999" s="340"/>
      <c r="N2999" s="340"/>
      <c r="O2999" s="340"/>
    </row>
    <row r="3000" spans="2:15" x14ac:dyDescent="0.25">
      <c r="B3000" s="340">
        <v>64598</v>
      </c>
      <c r="C3000" s="340" t="s">
        <v>6680</v>
      </c>
      <c r="D3000" s="340" t="s">
        <v>1590</v>
      </c>
      <c r="E3000" s="349" t="str">
        <f>HYPERLINK(Table20[[#This Row],[Map Link]],Table20[[#This Row],[Map Text]])</f>
        <v>Open Map</v>
      </c>
      <c r="F3000" s="340" t="s">
        <v>238</v>
      </c>
      <c r="G3000" s="340" t="s">
        <v>213</v>
      </c>
      <c r="H3000" s="340">
        <v>49.316465999999998</v>
      </c>
      <c r="I3000" s="340">
        <v>-123.13462800000001</v>
      </c>
      <c r="J3000" s="340" t="s">
        <v>1591</v>
      </c>
      <c r="K3000" s="340" t="s">
        <v>6681</v>
      </c>
      <c r="L3000" s="348" t="s">
        <v>181</v>
      </c>
      <c r="M3000" s="340"/>
      <c r="N3000" s="340"/>
      <c r="O3000" s="340"/>
    </row>
    <row r="3001" spans="2:15" x14ac:dyDescent="0.25">
      <c r="B3001" s="340">
        <v>11145</v>
      </c>
      <c r="C3001" s="340" t="s">
        <v>6682</v>
      </c>
      <c r="D3001" s="340" t="s">
        <v>1036</v>
      </c>
      <c r="E3001" s="349" t="str">
        <f>HYPERLINK(Table20[[#This Row],[Map Link]],Table20[[#This Row],[Map Text]])</f>
        <v>Open Map</v>
      </c>
      <c r="F3001" s="340" t="s">
        <v>238</v>
      </c>
      <c r="G3001" s="340" t="s">
        <v>213</v>
      </c>
      <c r="H3001" s="340">
        <v>49.349800000000002</v>
      </c>
      <c r="I3001" s="340">
        <v>-123.10129499999999</v>
      </c>
      <c r="J3001" s="340" t="s">
        <v>1591</v>
      </c>
      <c r="K3001" s="340" t="s">
        <v>6683</v>
      </c>
      <c r="L3001" s="348" t="s">
        <v>103</v>
      </c>
      <c r="M3001" s="340"/>
      <c r="N3001" s="340"/>
      <c r="O3001" s="340"/>
    </row>
    <row r="3002" spans="2:15" x14ac:dyDescent="0.25">
      <c r="B3002" s="340">
        <v>30153</v>
      </c>
      <c r="C3002" s="340" t="s">
        <v>6684</v>
      </c>
      <c r="D3002" s="340" t="s">
        <v>1036</v>
      </c>
      <c r="E3002" s="349" t="str">
        <f>HYPERLINK(Table20[[#This Row],[Map Link]],Table20[[#This Row],[Map Text]])</f>
        <v>Open Map</v>
      </c>
      <c r="F3002" s="340" t="s">
        <v>238</v>
      </c>
      <c r="G3002" s="340" t="s">
        <v>213</v>
      </c>
      <c r="H3002" s="340">
        <v>49.283133999999997</v>
      </c>
      <c r="I3002" s="340">
        <v>-122.984623</v>
      </c>
      <c r="J3002" s="340" t="s">
        <v>1591</v>
      </c>
      <c r="K3002" s="340" t="s">
        <v>6685</v>
      </c>
      <c r="L3002" s="348" t="s">
        <v>103</v>
      </c>
      <c r="M3002" s="340"/>
      <c r="N3002" s="340"/>
      <c r="O3002" s="340"/>
    </row>
    <row r="3003" spans="2:15" x14ac:dyDescent="0.25">
      <c r="B3003" s="340">
        <v>20</v>
      </c>
      <c r="C3003" s="340" t="s">
        <v>495</v>
      </c>
      <c r="D3003" s="340" t="s">
        <v>1036</v>
      </c>
      <c r="E3003" s="349" t="str">
        <f>HYPERLINK(Table20[[#This Row],[Map Link]],Table20[[#This Row],[Map Text]])</f>
        <v>Open Map</v>
      </c>
      <c r="F3003" s="340" t="s">
        <v>238</v>
      </c>
      <c r="G3003" s="340" t="s">
        <v>213</v>
      </c>
      <c r="H3003" s="340">
        <v>49.249802000000003</v>
      </c>
      <c r="I3003" s="340">
        <v>-122.884619</v>
      </c>
      <c r="J3003" s="340" t="s">
        <v>1591</v>
      </c>
      <c r="K3003" s="340" t="s">
        <v>6686</v>
      </c>
      <c r="L3003" s="348" t="s">
        <v>103</v>
      </c>
      <c r="M3003" s="340"/>
      <c r="N3003" s="340"/>
      <c r="O3003" s="340"/>
    </row>
    <row r="3004" spans="2:15" x14ac:dyDescent="0.25">
      <c r="B3004" s="340">
        <v>22</v>
      </c>
      <c r="C3004" s="340" t="s">
        <v>6687</v>
      </c>
      <c r="D3004" s="340" t="s">
        <v>1036</v>
      </c>
      <c r="E3004" s="349" t="str">
        <f>HYPERLINK(Table20[[#This Row],[Map Link]],Table20[[#This Row],[Map Text]])</f>
        <v>Open Map</v>
      </c>
      <c r="F3004" s="340" t="s">
        <v>238</v>
      </c>
      <c r="G3004" s="340" t="s">
        <v>213</v>
      </c>
      <c r="H3004" s="340">
        <v>49.2498</v>
      </c>
      <c r="I3004" s="340">
        <v>-123.017956</v>
      </c>
      <c r="J3004" s="340" t="s">
        <v>1591</v>
      </c>
      <c r="K3004" s="340" t="s">
        <v>6688</v>
      </c>
      <c r="L3004" s="348" t="s">
        <v>103</v>
      </c>
      <c r="M3004" s="340"/>
      <c r="N3004" s="340"/>
      <c r="O3004" s="340"/>
    </row>
    <row r="3005" spans="2:15" x14ac:dyDescent="0.25">
      <c r="B3005" s="340">
        <v>54601</v>
      </c>
      <c r="C3005" s="340" t="s">
        <v>6689</v>
      </c>
      <c r="D3005" s="340" t="s">
        <v>1036</v>
      </c>
      <c r="E3005" s="349" t="str">
        <f>HYPERLINK(Table20[[#This Row],[Map Link]],Table20[[#This Row],[Map Text]])</f>
        <v>Open Map</v>
      </c>
      <c r="F3005" s="340" t="s">
        <v>238</v>
      </c>
      <c r="G3005" s="340" t="s">
        <v>213</v>
      </c>
      <c r="H3005" s="340">
        <v>49.276192000000002</v>
      </c>
      <c r="I3005" s="340">
        <v>-122.81795099999999</v>
      </c>
      <c r="J3005" s="340" t="s">
        <v>1591</v>
      </c>
      <c r="K3005" s="340" t="s">
        <v>6690</v>
      </c>
      <c r="L3005" s="348" t="s">
        <v>103</v>
      </c>
      <c r="M3005" s="340"/>
      <c r="N3005" s="340"/>
      <c r="O3005" s="340"/>
    </row>
    <row r="3006" spans="2:15" x14ac:dyDescent="0.25">
      <c r="B3006" s="340">
        <v>38540</v>
      </c>
      <c r="C3006" s="340" t="s">
        <v>275</v>
      </c>
      <c r="D3006" s="340" t="s">
        <v>1036</v>
      </c>
      <c r="E3006" s="349" t="str">
        <f>HYPERLINK(Table20[[#This Row],[Map Link]],Table20[[#This Row],[Map Text]])</f>
        <v>Open Map</v>
      </c>
      <c r="F3006" s="340" t="s">
        <v>238</v>
      </c>
      <c r="G3006" s="340" t="s">
        <v>213</v>
      </c>
      <c r="H3006" s="340">
        <v>49.349798</v>
      </c>
      <c r="I3006" s="340">
        <v>-123.251299</v>
      </c>
      <c r="J3006" s="340" t="s">
        <v>1591</v>
      </c>
      <c r="K3006" s="340" t="s">
        <v>6691</v>
      </c>
      <c r="L3006" s="348" t="s">
        <v>103</v>
      </c>
      <c r="M3006" s="340"/>
      <c r="N3006" s="340"/>
      <c r="O3006" s="340"/>
    </row>
    <row r="3007" spans="2:15" x14ac:dyDescent="0.25">
      <c r="B3007" s="340">
        <v>21</v>
      </c>
      <c r="C3007" s="340" t="s">
        <v>6692</v>
      </c>
      <c r="D3007" s="340" t="s">
        <v>1036</v>
      </c>
      <c r="E3007" s="349" t="str">
        <f>HYPERLINK(Table20[[#This Row],[Map Link]],Table20[[#This Row],[Map Text]])</f>
        <v>Open Map</v>
      </c>
      <c r="F3007" s="340" t="s">
        <v>238</v>
      </c>
      <c r="G3007" s="340" t="s">
        <v>213</v>
      </c>
      <c r="H3007" s="340">
        <v>49.334522</v>
      </c>
      <c r="I3007" s="340">
        <v>-123.131851</v>
      </c>
      <c r="J3007" s="340" t="s">
        <v>1591</v>
      </c>
      <c r="K3007" s="340" t="s">
        <v>6693</v>
      </c>
      <c r="L3007" s="348" t="s">
        <v>103</v>
      </c>
      <c r="M3007" s="340"/>
      <c r="N3007" s="340"/>
      <c r="O3007" s="340"/>
    </row>
    <row r="3008" spans="2:15" x14ac:dyDescent="0.25">
      <c r="B3008" s="340">
        <v>38674</v>
      </c>
      <c r="C3008" s="340" t="s">
        <v>675</v>
      </c>
      <c r="D3008" s="340" t="s">
        <v>1728</v>
      </c>
      <c r="E3008" s="349" t="str">
        <f>HYPERLINK(Table20[[#This Row],[Map Link]],Table20[[#This Row],[Map Text]])</f>
        <v>Open Map</v>
      </c>
      <c r="F3008" s="340" t="s">
        <v>643</v>
      </c>
      <c r="G3008" s="340" t="s">
        <v>336</v>
      </c>
      <c r="H3008" s="340">
        <v>48.594444000000003</v>
      </c>
      <c r="I3008" s="340">
        <v>-123.420833</v>
      </c>
      <c r="J3008" s="340" t="s">
        <v>1591</v>
      </c>
      <c r="K3008" s="340" t="s">
        <v>6694</v>
      </c>
      <c r="L3008" s="348" t="s">
        <v>103</v>
      </c>
      <c r="M3008" s="340"/>
      <c r="N3008" s="340"/>
      <c r="O3008" s="340"/>
    </row>
    <row r="3009" spans="2:15" x14ac:dyDescent="0.25">
      <c r="B3009" s="340">
        <v>65271</v>
      </c>
      <c r="C3009" s="340" t="s">
        <v>6695</v>
      </c>
      <c r="D3009" s="340" t="s">
        <v>1590</v>
      </c>
      <c r="E3009" s="349" t="str">
        <f>HYPERLINK(Table20[[#This Row],[Map Link]],Table20[[#This Row],[Map Text]])</f>
        <v>Open Map</v>
      </c>
      <c r="F3009" s="340" t="s">
        <v>643</v>
      </c>
      <c r="G3009" s="340" t="s">
        <v>336</v>
      </c>
      <c r="H3009" s="340">
        <v>48.433129000000001</v>
      </c>
      <c r="I3009" s="340">
        <v>-123.251276</v>
      </c>
      <c r="J3009" s="340" t="s">
        <v>1591</v>
      </c>
      <c r="K3009" s="340" t="s">
        <v>6696</v>
      </c>
      <c r="L3009" s="348" t="s">
        <v>181</v>
      </c>
      <c r="M3009" s="340"/>
      <c r="N3009" s="340"/>
      <c r="O3009" s="340"/>
    </row>
    <row r="3010" spans="2:15" x14ac:dyDescent="0.25">
      <c r="B3010" s="340">
        <v>24</v>
      </c>
      <c r="C3010" s="340" t="s">
        <v>6697</v>
      </c>
      <c r="D3010" s="340" t="s">
        <v>1036</v>
      </c>
      <c r="E3010" s="349" t="str">
        <f>HYPERLINK(Table20[[#This Row],[Map Link]],Table20[[#This Row],[Map Text]])</f>
        <v>Open Map</v>
      </c>
      <c r="F3010" s="340" t="s">
        <v>238</v>
      </c>
      <c r="G3010" s="340" t="s">
        <v>213</v>
      </c>
      <c r="H3010" s="340">
        <v>49.266469000000001</v>
      </c>
      <c r="I3010" s="340">
        <v>-122.83461800000001</v>
      </c>
      <c r="J3010" s="340" t="s">
        <v>1591</v>
      </c>
      <c r="K3010" s="340" t="s">
        <v>6698</v>
      </c>
      <c r="L3010" s="348" t="s">
        <v>103</v>
      </c>
      <c r="M3010" s="340"/>
      <c r="N3010" s="340"/>
      <c r="O3010" s="340"/>
    </row>
    <row r="3011" spans="2:15" x14ac:dyDescent="0.25">
      <c r="B3011" s="340">
        <v>9704</v>
      </c>
      <c r="C3011" s="340" t="s">
        <v>6699</v>
      </c>
      <c r="D3011" s="340" t="s">
        <v>1036</v>
      </c>
      <c r="E3011" s="349" t="str">
        <f>HYPERLINK(Table20[[#This Row],[Map Link]],Table20[[#This Row],[Map Text]])</f>
        <v>Open Map</v>
      </c>
      <c r="F3011" s="340" t="s">
        <v>238</v>
      </c>
      <c r="G3011" s="340" t="s">
        <v>213</v>
      </c>
      <c r="H3011" s="340">
        <v>49.366467</v>
      </c>
      <c r="I3011" s="340">
        <v>-123.10129499999999</v>
      </c>
      <c r="J3011" s="340" t="s">
        <v>1591</v>
      </c>
      <c r="K3011" s="340" t="s">
        <v>6700</v>
      </c>
      <c r="L3011" s="348" t="s">
        <v>103</v>
      </c>
      <c r="M3011" s="340"/>
      <c r="N3011" s="340"/>
      <c r="O3011" s="340"/>
    </row>
    <row r="3012" spans="2:15" x14ac:dyDescent="0.25">
      <c r="B3012" s="340">
        <v>10212</v>
      </c>
      <c r="C3012" s="340" t="s">
        <v>250</v>
      </c>
      <c r="D3012" s="340" t="s">
        <v>3170</v>
      </c>
      <c r="E3012" s="349" t="str">
        <f>HYPERLINK(Table20[[#This Row],[Map Link]],Table20[[#This Row],[Map Text]])</f>
        <v>Open Map</v>
      </c>
      <c r="F3012" s="340" t="s">
        <v>238</v>
      </c>
      <c r="G3012" s="340" t="s">
        <v>213</v>
      </c>
      <c r="H3012" s="340">
        <v>49.108136999999999</v>
      </c>
      <c r="I3012" s="340">
        <v>-122.726277</v>
      </c>
      <c r="J3012" s="340" t="s">
        <v>1591</v>
      </c>
      <c r="K3012" s="340" t="s">
        <v>6701</v>
      </c>
      <c r="L3012" s="348" t="s">
        <v>103</v>
      </c>
      <c r="M3012" s="340"/>
      <c r="N3012" s="340"/>
      <c r="O3012" s="340"/>
    </row>
    <row r="3013" spans="2:15" x14ac:dyDescent="0.25">
      <c r="B3013" s="340">
        <v>65287</v>
      </c>
      <c r="C3013" s="340" t="s">
        <v>6702</v>
      </c>
      <c r="D3013" s="340" t="s">
        <v>1590</v>
      </c>
      <c r="E3013" s="349" t="str">
        <f>HYPERLINK(Table20[[#This Row],[Map Link]],Table20[[#This Row],[Map Text]])</f>
        <v>Open Map</v>
      </c>
      <c r="F3013" s="340" t="s">
        <v>643</v>
      </c>
      <c r="G3013" s="340" t="s">
        <v>336</v>
      </c>
      <c r="H3013" s="340">
        <v>48.616461000000001</v>
      </c>
      <c r="I3013" s="340">
        <v>-123.45128699999999</v>
      </c>
      <c r="J3013" s="340" t="s">
        <v>1591</v>
      </c>
      <c r="K3013" s="340" t="s">
        <v>6703</v>
      </c>
      <c r="L3013" s="348" t="s">
        <v>181</v>
      </c>
      <c r="M3013" s="340"/>
      <c r="N3013" s="340"/>
      <c r="O3013" s="340"/>
    </row>
    <row r="3014" spans="2:15" x14ac:dyDescent="0.25">
      <c r="B3014" s="340">
        <v>10886</v>
      </c>
      <c r="C3014" s="340" t="s">
        <v>6704</v>
      </c>
      <c r="D3014" s="340" t="s">
        <v>1036</v>
      </c>
      <c r="E3014" s="349" t="str">
        <f>HYPERLINK(Table20[[#This Row],[Map Link]],Table20[[#This Row],[Map Text]])</f>
        <v>Open Map</v>
      </c>
      <c r="F3014" s="340" t="s">
        <v>643</v>
      </c>
      <c r="G3014" s="340" t="s">
        <v>336</v>
      </c>
      <c r="H3014" s="340">
        <v>48.483127000000003</v>
      </c>
      <c r="I3014" s="340">
        <v>-123.41794899999999</v>
      </c>
      <c r="J3014" s="340" t="s">
        <v>1591</v>
      </c>
      <c r="K3014" s="340" t="s">
        <v>6705</v>
      </c>
      <c r="L3014" s="348" t="s">
        <v>103</v>
      </c>
      <c r="M3014" s="340"/>
      <c r="N3014" s="340"/>
      <c r="O3014" s="340"/>
    </row>
    <row r="3015" spans="2:15" x14ac:dyDescent="0.25">
      <c r="B3015" s="340">
        <v>35878</v>
      </c>
      <c r="C3015" s="340" t="s">
        <v>666</v>
      </c>
      <c r="D3015" s="340" t="s">
        <v>1780</v>
      </c>
      <c r="E3015" s="349" t="str">
        <f>HYPERLINK(Table20[[#This Row],[Map Link]],Table20[[#This Row],[Map Text]])</f>
        <v>Open Map</v>
      </c>
      <c r="F3015" s="340" t="s">
        <v>643</v>
      </c>
      <c r="G3015" s="340" t="s">
        <v>336</v>
      </c>
      <c r="H3015" s="340">
        <v>48.423611000000001</v>
      </c>
      <c r="I3015" s="340">
        <v>-123.49333300000001</v>
      </c>
      <c r="J3015" s="340" t="s">
        <v>1591</v>
      </c>
      <c r="K3015" s="340" t="s">
        <v>6706</v>
      </c>
      <c r="L3015" s="348" t="s">
        <v>103</v>
      </c>
      <c r="M3015" s="340"/>
      <c r="N3015" s="340"/>
      <c r="O3015" s="340"/>
    </row>
    <row r="3016" spans="2:15" x14ac:dyDescent="0.25">
      <c r="B3016" s="340">
        <v>28</v>
      </c>
      <c r="C3016" s="340" t="s">
        <v>6707</v>
      </c>
      <c r="D3016" s="340" t="s">
        <v>1036</v>
      </c>
      <c r="E3016" s="349" t="str">
        <f>HYPERLINK(Table20[[#This Row],[Map Link]],Table20[[#This Row],[Map Text]])</f>
        <v>Open Map</v>
      </c>
      <c r="F3016" s="340" t="s">
        <v>238</v>
      </c>
      <c r="G3016" s="340" t="s">
        <v>213</v>
      </c>
      <c r="H3016" s="340">
        <v>49.199801000000001</v>
      </c>
      <c r="I3016" s="340">
        <v>-122.951286</v>
      </c>
      <c r="J3016" s="340" t="s">
        <v>1591</v>
      </c>
      <c r="K3016" s="340" t="s">
        <v>6708</v>
      </c>
      <c r="L3016" s="348" t="s">
        <v>103</v>
      </c>
      <c r="M3016" s="340"/>
      <c r="N3016" s="340"/>
      <c r="O3016" s="340"/>
    </row>
    <row r="3017" spans="2:15" x14ac:dyDescent="0.25">
      <c r="B3017" s="340">
        <v>27</v>
      </c>
      <c r="C3017" s="340" t="s">
        <v>6709</v>
      </c>
      <c r="D3017" s="340" t="s">
        <v>1036</v>
      </c>
      <c r="E3017" s="349" t="str">
        <f>HYPERLINK(Table20[[#This Row],[Map Link]],Table20[[#This Row],[Map Text]])</f>
        <v>Open Map</v>
      </c>
      <c r="F3017" s="340" t="s">
        <v>238</v>
      </c>
      <c r="G3017" s="340" t="s">
        <v>213</v>
      </c>
      <c r="H3017" s="340">
        <v>49.323413000000002</v>
      </c>
      <c r="I3017" s="340">
        <v>-122.91795500000001</v>
      </c>
      <c r="J3017" s="340" t="s">
        <v>1591</v>
      </c>
      <c r="K3017" s="340" t="s">
        <v>6710</v>
      </c>
      <c r="L3017" s="348" t="s">
        <v>103</v>
      </c>
      <c r="M3017" s="340"/>
      <c r="N3017" s="340"/>
      <c r="O3017" s="340"/>
    </row>
    <row r="3018" spans="2:15" x14ac:dyDescent="0.25">
      <c r="B3018" s="340">
        <v>13021</v>
      </c>
      <c r="C3018" s="340" t="s">
        <v>267</v>
      </c>
      <c r="D3018" s="340" t="s">
        <v>1780</v>
      </c>
      <c r="E3018" s="349" t="str">
        <f>HYPERLINK(Table20[[#This Row],[Map Link]],Table20[[#This Row],[Map Text]])</f>
        <v>Open Map</v>
      </c>
      <c r="F3018" s="340" t="s">
        <v>238</v>
      </c>
      <c r="G3018" s="340" t="s">
        <v>213</v>
      </c>
      <c r="H3018" s="340">
        <v>49.284166999999997</v>
      </c>
      <c r="I3018" s="340">
        <v>-122.793611</v>
      </c>
      <c r="J3018" s="340" t="s">
        <v>1591</v>
      </c>
      <c r="K3018" s="340" t="s">
        <v>6711</v>
      </c>
      <c r="L3018" s="348" t="s">
        <v>103</v>
      </c>
      <c r="M3018" s="340"/>
      <c r="N3018" s="340"/>
      <c r="O3018" s="340"/>
    </row>
    <row r="3019" spans="2:15" x14ac:dyDescent="0.25">
      <c r="B3019" s="340">
        <v>64947</v>
      </c>
      <c r="C3019" s="340" t="s">
        <v>6712</v>
      </c>
      <c r="D3019" s="340" t="s">
        <v>1590</v>
      </c>
      <c r="E3019" s="349" t="str">
        <f>HYPERLINK(Table20[[#This Row],[Map Link]],Table20[[#This Row],[Map Text]])</f>
        <v>Open Map</v>
      </c>
      <c r="F3019" s="340" t="s">
        <v>238</v>
      </c>
      <c r="G3019" s="340" t="s">
        <v>213</v>
      </c>
      <c r="H3019" s="340">
        <v>49.233136000000002</v>
      </c>
      <c r="I3019" s="340">
        <v>-122.801282</v>
      </c>
      <c r="J3019" s="340" t="s">
        <v>1591</v>
      </c>
      <c r="K3019" s="340" t="s">
        <v>6713</v>
      </c>
      <c r="L3019" s="348" t="s">
        <v>181</v>
      </c>
      <c r="M3019" s="340"/>
      <c r="N3019" s="340"/>
      <c r="O3019" s="340"/>
    </row>
    <row r="3020" spans="2:15" x14ac:dyDescent="0.25">
      <c r="B3020" s="340">
        <v>64948</v>
      </c>
      <c r="C3020" s="340" t="s">
        <v>6714</v>
      </c>
      <c r="D3020" s="340" t="s">
        <v>1590</v>
      </c>
      <c r="E3020" s="349" t="str">
        <f>HYPERLINK(Table20[[#This Row],[Map Link]],Table20[[#This Row],[Map Text]])</f>
        <v>Open Map</v>
      </c>
      <c r="F3020" s="340" t="s">
        <v>238</v>
      </c>
      <c r="G3020" s="340" t="s">
        <v>213</v>
      </c>
      <c r="H3020" s="340">
        <v>49.249803</v>
      </c>
      <c r="I3020" s="340">
        <v>-122.801283</v>
      </c>
      <c r="J3020" s="340" t="s">
        <v>1591</v>
      </c>
      <c r="K3020" s="340" t="s">
        <v>6715</v>
      </c>
      <c r="L3020" s="348" t="s">
        <v>181</v>
      </c>
      <c r="M3020" s="340"/>
      <c r="N3020" s="340"/>
      <c r="O3020" s="340"/>
    </row>
    <row r="3021" spans="2:15" x14ac:dyDescent="0.25">
      <c r="B3021" s="340">
        <v>13041</v>
      </c>
      <c r="C3021" s="340" t="s">
        <v>6716</v>
      </c>
      <c r="D3021" s="340" t="s">
        <v>1036</v>
      </c>
      <c r="E3021" s="349" t="str">
        <f>HYPERLINK(Table20[[#This Row],[Map Link]],Table20[[#This Row],[Map Text]])</f>
        <v>Open Map</v>
      </c>
      <c r="F3021" s="340" t="s">
        <v>643</v>
      </c>
      <c r="G3021" s="340" t="s">
        <v>336</v>
      </c>
      <c r="H3021" s="340">
        <v>48.516461</v>
      </c>
      <c r="I3021" s="340">
        <v>-123.367948</v>
      </c>
      <c r="J3021" s="340" t="s">
        <v>1591</v>
      </c>
      <c r="K3021" s="340" t="s">
        <v>6717</v>
      </c>
      <c r="L3021" s="348" t="s">
        <v>103</v>
      </c>
      <c r="M3021" s="340"/>
      <c r="N3021" s="340"/>
      <c r="O3021" s="340"/>
    </row>
    <row r="3022" spans="2:15" x14ac:dyDescent="0.25">
      <c r="B3022" s="340">
        <v>4067</v>
      </c>
      <c r="C3022" s="340" t="s">
        <v>6718</v>
      </c>
      <c r="D3022" s="340" t="s">
        <v>1036</v>
      </c>
      <c r="E3022" s="349" t="str">
        <f>HYPERLINK(Table20[[#This Row],[Map Link]],Table20[[#This Row],[Map Text]])</f>
        <v>Open Map</v>
      </c>
      <c r="F3022" s="340" t="s">
        <v>238</v>
      </c>
      <c r="G3022" s="340" t="s">
        <v>213</v>
      </c>
      <c r="H3022" s="340">
        <v>49.316667000000002</v>
      </c>
      <c r="I3022" s="340">
        <v>-122.95</v>
      </c>
      <c r="J3022" s="340" t="s">
        <v>1591</v>
      </c>
      <c r="K3022" s="340" t="s">
        <v>6719</v>
      </c>
      <c r="L3022" s="348" t="s">
        <v>103</v>
      </c>
      <c r="M3022" s="340"/>
      <c r="N3022" s="340"/>
      <c r="O3022" s="340"/>
    </row>
    <row r="3023" spans="2:15" x14ac:dyDescent="0.25">
      <c r="B3023" s="340">
        <v>4841</v>
      </c>
      <c r="C3023" s="340" t="s">
        <v>6720</v>
      </c>
      <c r="D3023" s="340" t="s">
        <v>1036</v>
      </c>
      <c r="E3023" s="349" t="str">
        <f>HYPERLINK(Table20[[#This Row],[Map Link]],Table20[[#This Row],[Map Text]])</f>
        <v>Open Map</v>
      </c>
      <c r="F3023" s="340" t="s">
        <v>238</v>
      </c>
      <c r="G3023" s="340" t="s">
        <v>213</v>
      </c>
      <c r="H3023" s="340">
        <v>49.049802</v>
      </c>
      <c r="I3023" s="340">
        <v>-122.85127900000001</v>
      </c>
      <c r="J3023" s="340" t="s">
        <v>1591</v>
      </c>
      <c r="K3023" s="340" t="s">
        <v>6721</v>
      </c>
      <c r="L3023" s="348" t="s">
        <v>103</v>
      </c>
      <c r="M3023" s="340"/>
      <c r="N3023" s="340"/>
      <c r="O3023" s="340"/>
    </row>
    <row r="3024" spans="2:15" x14ac:dyDescent="0.25">
      <c r="B3024" s="340">
        <v>4845</v>
      </c>
      <c r="C3024" s="340" t="s">
        <v>4929</v>
      </c>
      <c r="D3024" s="340" t="s">
        <v>1036</v>
      </c>
      <c r="E3024" s="349" t="str">
        <f>HYPERLINK(Table20[[#This Row],[Map Link]],Table20[[#This Row],[Map Text]])</f>
        <v>Open Map</v>
      </c>
      <c r="F3024" s="340" t="s">
        <v>238</v>
      </c>
      <c r="G3024" s="340" t="s">
        <v>213</v>
      </c>
      <c r="H3024" s="340">
        <v>49.051609999999997</v>
      </c>
      <c r="I3024" s="340">
        <v>-122.88347</v>
      </c>
      <c r="J3024" s="340" t="s">
        <v>1591</v>
      </c>
      <c r="K3024" s="340" t="s">
        <v>6722</v>
      </c>
      <c r="L3024" s="348" t="s">
        <v>103</v>
      </c>
      <c r="M3024" s="340"/>
      <c r="N3024" s="340"/>
      <c r="O3024" s="340"/>
    </row>
    <row r="3025" spans="2:15" x14ac:dyDescent="0.25">
      <c r="B3025" s="340">
        <v>7518</v>
      </c>
      <c r="C3025" s="340" t="s">
        <v>6723</v>
      </c>
      <c r="D3025" s="340" t="s">
        <v>1036</v>
      </c>
      <c r="E3025" s="349" t="str">
        <f>HYPERLINK(Table20[[#This Row],[Map Link]],Table20[[#This Row],[Map Text]])</f>
        <v>Open Map</v>
      </c>
      <c r="F3025" s="340" t="s">
        <v>238</v>
      </c>
      <c r="G3025" s="340" t="s">
        <v>213</v>
      </c>
      <c r="H3025" s="340">
        <v>49.342778000000003</v>
      </c>
      <c r="I3025" s="340">
        <v>-123.239722</v>
      </c>
      <c r="J3025" s="340" t="s">
        <v>1591</v>
      </c>
      <c r="K3025" s="340" t="s">
        <v>6724</v>
      </c>
      <c r="L3025" s="348" t="s">
        <v>103</v>
      </c>
      <c r="M3025" s="340"/>
      <c r="N3025" s="340"/>
      <c r="O3025" s="340"/>
    </row>
    <row r="3026" spans="2:15" x14ac:dyDescent="0.25">
      <c r="B3026" s="340">
        <v>32</v>
      </c>
      <c r="C3026" s="340" t="s">
        <v>6725</v>
      </c>
      <c r="D3026" s="340" t="s">
        <v>1036</v>
      </c>
      <c r="E3026" s="349" t="str">
        <f>HYPERLINK(Table20[[#This Row],[Map Link]],Table20[[#This Row],[Map Text]])</f>
        <v>Open Map</v>
      </c>
      <c r="F3026" s="340" t="s">
        <v>238</v>
      </c>
      <c r="G3026" s="340" t="s">
        <v>213</v>
      </c>
      <c r="H3026" s="340">
        <v>49.241469000000002</v>
      </c>
      <c r="I3026" s="340">
        <v>-122.82211700000001</v>
      </c>
      <c r="J3026" s="340" t="s">
        <v>1591</v>
      </c>
      <c r="K3026" s="340" t="s">
        <v>6726</v>
      </c>
      <c r="L3026" s="348" t="s">
        <v>103</v>
      </c>
      <c r="M3026" s="340"/>
      <c r="N3026" s="340"/>
      <c r="O3026" s="340"/>
    </row>
    <row r="3027" spans="2:15" x14ac:dyDescent="0.25">
      <c r="B3027" s="340">
        <v>13228</v>
      </c>
      <c r="C3027" s="340" t="s">
        <v>270</v>
      </c>
      <c r="D3027" s="340" t="s">
        <v>1036</v>
      </c>
      <c r="E3027" s="349" t="str">
        <f>HYPERLINK(Table20[[#This Row],[Map Link]],Table20[[#This Row],[Map Text]])</f>
        <v>Open Map</v>
      </c>
      <c r="F3027" s="340" t="s">
        <v>238</v>
      </c>
      <c r="G3027" s="340" t="s">
        <v>213</v>
      </c>
      <c r="H3027" s="340">
        <v>49.333134999999999</v>
      </c>
      <c r="I3027" s="340">
        <v>-122.95129</v>
      </c>
      <c r="J3027" s="340" t="s">
        <v>1591</v>
      </c>
      <c r="K3027" s="340" t="s">
        <v>6727</v>
      </c>
      <c r="L3027" s="348" t="s">
        <v>103</v>
      </c>
      <c r="M3027" s="340"/>
      <c r="N3027" s="340"/>
      <c r="O3027" s="340"/>
    </row>
    <row r="3028" spans="2:15" x14ac:dyDescent="0.25">
      <c r="B3028" s="340">
        <v>13231</v>
      </c>
      <c r="C3028" s="340" t="s">
        <v>270</v>
      </c>
      <c r="D3028" s="340" t="s">
        <v>1036</v>
      </c>
      <c r="E3028" s="349" t="str">
        <f>HYPERLINK(Table20[[#This Row],[Map Link]],Table20[[#This Row],[Map Text]])</f>
        <v>Open Map</v>
      </c>
      <c r="F3028" s="340" t="s">
        <v>643</v>
      </c>
      <c r="G3028" s="340" t="s">
        <v>336</v>
      </c>
      <c r="H3028" s="340">
        <v>48.683126999999999</v>
      </c>
      <c r="I3028" s="340">
        <v>-123.467956</v>
      </c>
      <c r="J3028" s="340" t="s">
        <v>1591</v>
      </c>
      <c r="K3028" s="340" t="s">
        <v>6728</v>
      </c>
      <c r="L3028" s="348" t="s">
        <v>103</v>
      </c>
      <c r="M3028" s="340"/>
      <c r="N3028" s="340"/>
      <c r="O3028" s="340"/>
    </row>
    <row r="3029" spans="2:15" x14ac:dyDescent="0.25">
      <c r="B3029" s="340">
        <v>13773</v>
      </c>
      <c r="C3029" s="340" t="s">
        <v>271</v>
      </c>
      <c r="D3029" s="340" t="s">
        <v>1036</v>
      </c>
      <c r="E3029" s="349" t="str">
        <f>HYPERLINK(Table20[[#This Row],[Map Link]],Table20[[#This Row],[Map Text]])</f>
        <v>Open Map</v>
      </c>
      <c r="F3029" s="340" t="s">
        <v>238</v>
      </c>
      <c r="G3029" s="340" t="s">
        <v>213</v>
      </c>
      <c r="H3029" s="340">
        <v>49.349800000000002</v>
      </c>
      <c r="I3029" s="340">
        <v>-123.084628</v>
      </c>
      <c r="J3029" s="340" t="s">
        <v>1591</v>
      </c>
      <c r="K3029" s="340" t="s">
        <v>6729</v>
      </c>
      <c r="L3029" s="348" t="s">
        <v>103</v>
      </c>
      <c r="M3029" s="340"/>
      <c r="N3029" s="340"/>
      <c r="O3029" s="340"/>
    </row>
    <row r="3030" spans="2:15" x14ac:dyDescent="0.25">
      <c r="B3030" s="340">
        <v>13789</v>
      </c>
      <c r="C3030" s="340" t="s">
        <v>6730</v>
      </c>
      <c r="D3030" s="340" t="s">
        <v>1780</v>
      </c>
      <c r="E3030" s="349" t="str">
        <f>HYPERLINK(Table20[[#This Row],[Map Link]],Table20[[#This Row],[Map Text]])</f>
        <v>Open Map</v>
      </c>
      <c r="F3030" s="340" t="s">
        <v>238</v>
      </c>
      <c r="G3030" s="340" t="s">
        <v>213</v>
      </c>
      <c r="H3030" s="340">
        <v>49.084721999999999</v>
      </c>
      <c r="I3030" s="340">
        <v>-123.058611</v>
      </c>
      <c r="J3030" s="340" t="s">
        <v>1591</v>
      </c>
      <c r="K3030" s="340" t="s">
        <v>6731</v>
      </c>
      <c r="L3030" s="348" t="s">
        <v>103</v>
      </c>
      <c r="M3030" s="340"/>
      <c r="N3030" s="340"/>
      <c r="O3030" s="340"/>
    </row>
    <row r="3031" spans="2:15" x14ac:dyDescent="0.25">
      <c r="B3031" s="340">
        <v>65797</v>
      </c>
      <c r="C3031" s="340" t="s">
        <v>6732</v>
      </c>
      <c r="D3031" s="340" t="s">
        <v>1590</v>
      </c>
      <c r="E3031" s="349" t="str">
        <f>HYPERLINK(Table20[[#This Row],[Map Link]],Table20[[#This Row],[Map Text]])</f>
        <v>Open Map</v>
      </c>
      <c r="F3031" s="340" t="s">
        <v>643</v>
      </c>
      <c r="G3031" s="340" t="s">
        <v>336</v>
      </c>
      <c r="H3031" s="340">
        <v>48.433129000000001</v>
      </c>
      <c r="I3031" s="340">
        <v>-123.23460900000001</v>
      </c>
      <c r="J3031" s="340" t="s">
        <v>1591</v>
      </c>
      <c r="K3031" s="340" t="s">
        <v>6733</v>
      </c>
      <c r="L3031" s="348" t="s">
        <v>181</v>
      </c>
      <c r="M3031" s="340"/>
      <c r="N3031" s="340"/>
      <c r="O3031" s="340"/>
    </row>
    <row r="3032" spans="2:15" x14ac:dyDescent="0.25">
      <c r="B3032" s="340">
        <v>18230</v>
      </c>
      <c r="C3032" s="340" t="s">
        <v>6734</v>
      </c>
      <c r="D3032" s="340" t="s">
        <v>1036</v>
      </c>
      <c r="E3032" s="349" t="str">
        <f>HYPERLINK(Table20[[#This Row],[Map Link]],Table20[[#This Row],[Map Text]])</f>
        <v>Open Map</v>
      </c>
      <c r="F3032" s="340" t="s">
        <v>238</v>
      </c>
      <c r="G3032" s="340" t="s">
        <v>213</v>
      </c>
      <c r="H3032" s="340">
        <v>49.316468</v>
      </c>
      <c r="I3032" s="340">
        <v>-122.951289</v>
      </c>
      <c r="J3032" s="340" t="s">
        <v>1591</v>
      </c>
      <c r="K3032" s="340" t="s">
        <v>6735</v>
      </c>
      <c r="L3032" s="348" t="s">
        <v>103</v>
      </c>
      <c r="M3032" s="340"/>
      <c r="N3032" s="340"/>
      <c r="O3032" s="340"/>
    </row>
    <row r="3033" spans="2:15" x14ac:dyDescent="0.25">
      <c r="B3033" s="340">
        <v>25223</v>
      </c>
      <c r="C3033" s="340" t="s">
        <v>248</v>
      </c>
      <c r="D3033" s="340" t="s">
        <v>1036</v>
      </c>
      <c r="E3033" s="349" t="str">
        <f>HYPERLINK(Table20[[#This Row],[Map Link]],Table20[[#This Row],[Map Text]])</f>
        <v>Open Map</v>
      </c>
      <c r="F3033" s="340" t="s">
        <v>238</v>
      </c>
      <c r="G3033" s="340" t="s">
        <v>213</v>
      </c>
      <c r="H3033" s="340">
        <v>49.002777999999999</v>
      </c>
      <c r="I3033" s="340">
        <v>-122.735556</v>
      </c>
      <c r="J3033" s="340" t="s">
        <v>1591</v>
      </c>
      <c r="K3033" s="340" t="s">
        <v>6736</v>
      </c>
      <c r="L3033" s="348" t="s">
        <v>103</v>
      </c>
      <c r="M3033" s="340"/>
      <c r="N3033" s="340"/>
      <c r="O3033" s="340"/>
    </row>
    <row r="3034" spans="2:15" x14ac:dyDescent="0.25">
      <c r="B3034" s="340">
        <v>15592</v>
      </c>
      <c r="C3034" s="340" t="s">
        <v>6737</v>
      </c>
      <c r="D3034" s="340" t="s">
        <v>1036</v>
      </c>
      <c r="E3034" s="349" t="str">
        <f>HYPERLINK(Table20[[#This Row],[Map Link]],Table20[[#This Row],[Map Text]])</f>
        <v>Open Map</v>
      </c>
      <c r="F3034" s="340" t="s">
        <v>238</v>
      </c>
      <c r="G3034" s="340" t="s">
        <v>213</v>
      </c>
      <c r="H3034" s="340">
        <v>49.249799000000003</v>
      </c>
      <c r="I3034" s="340">
        <v>-123.184628</v>
      </c>
      <c r="J3034" s="340" t="s">
        <v>1591</v>
      </c>
      <c r="K3034" s="340" t="s">
        <v>6738</v>
      </c>
      <c r="L3034" s="348" t="s">
        <v>103</v>
      </c>
      <c r="M3034" s="340"/>
      <c r="N3034" s="340"/>
      <c r="O3034" s="340"/>
    </row>
    <row r="3035" spans="2:15" x14ac:dyDescent="0.25">
      <c r="B3035" s="340">
        <v>15609</v>
      </c>
      <c r="C3035" s="340" t="s">
        <v>273</v>
      </c>
      <c r="D3035" s="340" t="s">
        <v>1036</v>
      </c>
      <c r="E3035" s="349" t="str">
        <f>HYPERLINK(Table20[[#This Row],[Map Link]],Table20[[#This Row],[Map Text]])</f>
        <v>Open Map</v>
      </c>
      <c r="F3035" s="340" t="s">
        <v>238</v>
      </c>
      <c r="G3035" s="340" t="s">
        <v>213</v>
      </c>
      <c r="H3035" s="340">
        <v>49.336666999999998</v>
      </c>
      <c r="I3035" s="340">
        <v>-123.185278</v>
      </c>
      <c r="J3035" s="340" t="s">
        <v>1591</v>
      </c>
      <c r="K3035" s="340" t="s">
        <v>6739</v>
      </c>
      <c r="L3035" s="348" t="s">
        <v>103</v>
      </c>
      <c r="M3035" s="340"/>
      <c r="N3035" s="340"/>
      <c r="O3035" s="340"/>
    </row>
    <row r="3036" spans="2:15" x14ac:dyDescent="0.25">
      <c r="B3036" s="340">
        <v>34974</v>
      </c>
      <c r="C3036" s="340" t="s">
        <v>6740</v>
      </c>
      <c r="D3036" s="340" t="s">
        <v>1036</v>
      </c>
      <c r="E3036" s="349" t="str">
        <f>HYPERLINK(Table20[[#This Row],[Map Link]],Table20[[#This Row],[Map Text]])</f>
        <v>Open Map</v>
      </c>
      <c r="F3036" s="340" t="s">
        <v>238</v>
      </c>
      <c r="G3036" s="340" t="s">
        <v>213</v>
      </c>
      <c r="H3036" s="340">
        <v>49.354166999999997</v>
      </c>
      <c r="I3036" s="340">
        <v>-123.26138899999999</v>
      </c>
      <c r="J3036" s="340" t="s">
        <v>1591</v>
      </c>
      <c r="K3036" s="340" t="s">
        <v>6741</v>
      </c>
      <c r="L3036" s="348" t="s">
        <v>103</v>
      </c>
      <c r="M3036" s="340"/>
      <c r="N3036" s="340"/>
      <c r="O3036" s="340"/>
    </row>
    <row r="3037" spans="2:15" x14ac:dyDescent="0.25">
      <c r="B3037" s="340">
        <v>35</v>
      </c>
      <c r="C3037" s="340" t="s">
        <v>6742</v>
      </c>
      <c r="D3037" s="340" t="s">
        <v>1036</v>
      </c>
      <c r="E3037" s="349" t="str">
        <f>HYPERLINK(Table20[[#This Row],[Map Link]],Table20[[#This Row],[Map Text]])</f>
        <v>Open Map</v>
      </c>
      <c r="F3037" s="340" t="s">
        <v>238</v>
      </c>
      <c r="G3037" s="340" t="s">
        <v>213</v>
      </c>
      <c r="H3037" s="340">
        <v>49.287778000000003</v>
      </c>
      <c r="I3037" s="340">
        <v>-122.82166700000001</v>
      </c>
      <c r="J3037" s="340" t="s">
        <v>1591</v>
      </c>
      <c r="K3037" s="340" t="s">
        <v>6743</v>
      </c>
      <c r="L3037" s="348" t="s">
        <v>103</v>
      </c>
      <c r="M3037" s="340"/>
      <c r="N3037" s="340"/>
      <c r="O3037" s="340"/>
    </row>
    <row r="3038" spans="2:15" x14ac:dyDescent="0.25">
      <c r="B3038" s="340">
        <v>65265</v>
      </c>
      <c r="C3038" s="340" t="s">
        <v>6744</v>
      </c>
      <c r="D3038" s="340" t="s">
        <v>1590</v>
      </c>
      <c r="E3038" s="349" t="str">
        <f>HYPERLINK(Table20[[#This Row],[Map Link]],Table20[[#This Row],[Map Text]])</f>
        <v>Open Map</v>
      </c>
      <c r="F3038" s="340" t="s">
        <v>643</v>
      </c>
      <c r="G3038" s="340" t="s">
        <v>336</v>
      </c>
      <c r="H3038" s="340">
        <v>48.583128000000002</v>
      </c>
      <c r="I3038" s="340">
        <v>-123.38461700000001</v>
      </c>
      <c r="J3038" s="340" t="s">
        <v>1591</v>
      </c>
      <c r="K3038" s="340" t="s">
        <v>6745</v>
      </c>
      <c r="L3038" s="348" t="s">
        <v>181</v>
      </c>
      <c r="M3038" s="340"/>
      <c r="N3038" s="340"/>
      <c r="O3038" s="340"/>
    </row>
    <row r="3039" spans="2:15" x14ac:dyDescent="0.25">
      <c r="B3039" s="340">
        <v>1240</v>
      </c>
      <c r="C3039" s="340" t="s">
        <v>663</v>
      </c>
      <c r="D3039" s="340" t="s">
        <v>1036</v>
      </c>
      <c r="E3039" s="349" t="str">
        <f>HYPERLINK(Table20[[#This Row],[Map Link]],Table20[[#This Row],[Map Text]])</f>
        <v>Open Map</v>
      </c>
      <c r="F3039" s="340" t="s">
        <v>643</v>
      </c>
      <c r="G3039" s="340" t="s">
        <v>336</v>
      </c>
      <c r="H3039" s="340">
        <v>48.366388999999998</v>
      </c>
      <c r="I3039" s="340">
        <v>-123.683611</v>
      </c>
      <c r="J3039" s="340" t="s">
        <v>1591</v>
      </c>
      <c r="K3039" s="340" t="s">
        <v>6746</v>
      </c>
      <c r="L3039" s="348" t="s">
        <v>103</v>
      </c>
      <c r="M3039" s="340"/>
      <c r="N3039" s="340"/>
      <c r="O3039" s="340"/>
    </row>
    <row r="3040" spans="2:15" x14ac:dyDescent="0.25">
      <c r="B3040" s="340">
        <v>38</v>
      </c>
      <c r="C3040" s="340" t="s">
        <v>6747</v>
      </c>
      <c r="D3040" s="340" t="s">
        <v>1036</v>
      </c>
      <c r="E3040" s="349" t="str">
        <f>HYPERLINK(Table20[[#This Row],[Map Link]],Table20[[#This Row],[Map Text]])</f>
        <v>Open Map</v>
      </c>
      <c r="F3040" s="340" t="s">
        <v>238</v>
      </c>
      <c r="G3040" s="340" t="s">
        <v>213</v>
      </c>
      <c r="H3040" s="340">
        <v>49.223056</v>
      </c>
      <c r="I3040" s="340">
        <v>-122.94111100000001</v>
      </c>
      <c r="J3040" s="340" t="s">
        <v>1591</v>
      </c>
      <c r="K3040" s="340" t="s">
        <v>6748</v>
      </c>
      <c r="L3040" s="348" t="s">
        <v>103</v>
      </c>
      <c r="M3040" s="340"/>
      <c r="N3040" s="340"/>
      <c r="O3040" s="340"/>
    </row>
    <row r="3041" spans="2:15" x14ac:dyDescent="0.25">
      <c r="B3041" s="340">
        <v>9424</v>
      </c>
      <c r="C3041" s="340" t="s">
        <v>6749</v>
      </c>
      <c r="D3041" s="340" t="s">
        <v>1036</v>
      </c>
      <c r="E3041" s="349" t="str">
        <f>HYPERLINK(Table20[[#This Row],[Map Link]],Table20[[#This Row],[Map Text]])</f>
        <v>Open Map</v>
      </c>
      <c r="F3041" s="340" t="s">
        <v>238</v>
      </c>
      <c r="G3041" s="340" t="s">
        <v>213</v>
      </c>
      <c r="H3041" s="340">
        <v>49.065277999999999</v>
      </c>
      <c r="I3041" s="340">
        <v>-122.819444</v>
      </c>
      <c r="J3041" s="340" t="s">
        <v>1591</v>
      </c>
      <c r="K3041" s="340" t="s">
        <v>6750</v>
      </c>
      <c r="L3041" s="348" t="s">
        <v>103</v>
      </c>
      <c r="M3041" s="340"/>
      <c r="N3041" s="340"/>
      <c r="O3041" s="340"/>
    </row>
    <row r="3042" spans="2:15" x14ac:dyDescent="0.25">
      <c r="B3042" s="340">
        <v>10640</v>
      </c>
      <c r="C3042" s="340" t="s">
        <v>672</v>
      </c>
      <c r="D3042" s="340" t="s">
        <v>1728</v>
      </c>
      <c r="E3042" s="349" t="str">
        <f>HYPERLINK(Table20[[#This Row],[Map Link]],Table20[[#This Row],[Map Text]])</f>
        <v>Open Map</v>
      </c>
      <c r="F3042" s="340" t="s">
        <v>643</v>
      </c>
      <c r="G3042" s="340" t="s">
        <v>336</v>
      </c>
      <c r="H3042" s="340">
        <v>48.429721999999998</v>
      </c>
      <c r="I3042" s="340">
        <v>-123.414444</v>
      </c>
      <c r="J3042" s="340" t="s">
        <v>1591</v>
      </c>
      <c r="K3042" s="340" t="s">
        <v>6751</v>
      </c>
      <c r="L3042" s="348" t="s">
        <v>103</v>
      </c>
      <c r="M3042" s="340"/>
      <c r="N3042" s="340"/>
      <c r="O3042" s="340"/>
    </row>
    <row r="3043" spans="2:15" x14ac:dyDescent="0.25">
      <c r="B3043" s="340">
        <v>65798</v>
      </c>
      <c r="C3043" s="340" t="s">
        <v>672</v>
      </c>
      <c r="D3043" s="340" t="s">
        <v>1590</v>
      </c>
      <c r="E3043" s="349" t="str">
        <f>HYPERLINK(Table20[[#This Row],[Map Link]],Table20[[#This Row],[Map Text]])</f>
        <v>Open Map</v>
      </c>
      <c r="F3043" s="340" t="s">
        <v>643</v>
      </c>
      <c r="G3043" s="340" t="s">
        <v>336</v>
      </c>
      <c r="H3043" s="340">
        <v>48.443888999999999</v>
      </c>
      <c r="I3043" s="340">
        <v>-123.429722</v>
      </c>
      <c r="J3043" s="340" t="s">
        <v>1591</v>
      </c>
      <c r="K3043" s="340" t="s">
        <v>6752</v>
      </c>
      <c r="L3043" s="348" t="s">
        <v>181</v>
      </c>
      <c r="M3043" s="340"/>
      <c r="N3043" s="340"/>
      <c r="O3043" s="340"/>
    </row>
    <row r="3044" spans="2:15" x14ac:dyDescent="0.25">
      <c r="B3044" s="340">
        <v>10643</v>
      </c>
      <c r="C3044" s="340" t="s">
        <v>6753</v>
      </c>
      <c r="D3044" s="340" t="s">
        <v>1036</v>
      </c>
      <c r="E3044" s="349" t="str">
        <f>HYPERLINK(Table20[[#This Row],[Map Link]],Table20[[#This Row],[Map Text]])</f>
        <v>Open Map</v>
      </c>
      <c r="F3044" s="340" t="s">
        <v>238</v>
      </c>
      <c r="G3044" s="340" t="s">
        <v>213</v>
      </c>
      <c r="H3044" s="340">
        <v>49.229722000000002</v>
      </c>
      <c r="I3044" s="340">
        <v>-122.811111</v>
      </c>
      <c r="J3044" s="340" t="s">
        <v>1591</v>
      </c>
      <c r="K3044" s="340" t="s">
        <v>6754</v>
      </c>
      <c r="L3044" s="348" t="s">
        <v>103</v>
      </c>
      <c r="M3044" s="340"/>
      <c r="N3044" s="340"/>
      <c r="O3044" s="340"/>
    </row>
    <row r="3045" spans="2:15" x14ac:dyDescent="0.25">
      <c r="B3045" s="340">
        <v>38956</v>
      </c>
      <c r="C3045" s="340" t="s">
        <v>4112</v>
      </c>
      <c r="D3045" s="340" t="s">
        <v>1036</v>
      </c>
      <c r="E3045" s="349" t="str">
        <f>HYPERLINK(Table20[[#This Row],[Map Link]],Table20[[#This Row],[Map Text]])</f>
        <v>Open Map</v>
      </c>
      <c r="F3045" s="340" t="s">
        <v>643</v>
      </c>
      <c r="G3045" s="340" t="s">
        <v>336</v>
      </c>
      <c r="H3045" s="340">
        <v>48.416666999999997</v>
      </c>
      <c r="I3045" s="340">
        <v>-123.35</v>
      </c>
      <c r="J3045" s="340" t="s">
        <v>1591</v>
      </c>
      <c r="K3045" s="340" t="s">
        <v>6755</v>
      </c>
      <c r="L3045" s="348" t="s">
        <v>103</v>
      </c>
      <c r="M3045" s="340"/>
      <c r="N3045" s="340"/>
      <c r="O3045" s="340"/>
    </row>
    <row r="3046" spans="2:15" x14ac:dyDescent="0.25">
      <c r="B3046" s="340">
        <v>11406</v>
      </c>
      <c r="C3046" s="340" t="s">
        <v>4950</v>
      </c>
      <c r="D3046" s="340" t="s">
        <v>1036</v>
      </c>
      <c r="E3046" s="349" t="str">
        <f>HYPERLINK(Table20[[#This Row],[Map Link]],Table20[[#This Row],[Map Text]])</f>
        <v>Open Map</v>
      </c>
      <c r="F3046" s="340" t="s">
        <v>238</v>
      </c>
      <c r="G3046" s="340" t="s">
        <v>213</v>
      </c>
      <c r="H3046" s="340">
        <v>49.261111</v>
      </c>
      <c r="I3046" s="340">
        <v>-123.13333299999999</v>
      </c>
      <c r="J3046" s="340" t="s">
        <v>1591</v>
      </c>
      <c r="K3046" s="340" t="s">
        <v>6756</v>
      </c>
      <c r="L3046" s="348" t="s">
        <v>103</v>
      </c>
      <c r="M3046" s="340"/>
      <c r="N3046" s="340"/>
      <c r="O3046" s="340"/>
    </row>
    <row r="3047" spans="2:15" x14ac:dyDescent="0.25">
      <c r="B3047" s="340">
        <v>11945</v>
      </c>
      <c r="C3047" s="340" t="s">
        <v>245</v>
      </c>
      <c r="D3047" s="340" t="s">
        <v>1036</v>
      </c>
      <c r="E3047" s="349" t="str">
        <f>HYPERLINK(Table20[[#This Row],[Map Link]],Table20[[#This Row],[Map Text]])</f>
        <v>Open Map</v>
      </c>
      <c r="F3047" s="340" t="s">
        <v>238</v>
      </c>
      <c r="G3047" s="340" t="s">
        <v>213</v>
      </c>
      <c r="H3047" s="340">
        <v>49.049804000000002</v>
      </c>
      <c r="I3047" s="340">
        <v>-122.651273</v>
      </c>
      <c r="J3047" s="340" t="s">
        <v>1591</v>
      </c>
      <c r="K3047" s="340" t="s">
        <v>6757</v>
      </c>
      <c r="L3047" s="348" t="s">
        <v>103</v>
      </c>
      <c r="M3047" s="340"/>
      <c r="N3047" s="340"/>
      <c r="O3047" s="340"/>
    </row>
    <row r="3048" spans="2:15" x14ac:dyDescent="0.25">
      <c r="B3048" s="340">
        <v>12884</v>
      </c>
      <c r="C3048" s="340" t="s">
        <v>6758</v>
      </c>
      <c r="D3048" s="340" t="s">
        <v>3170</v>
      </c>
      <c r="E3048" s="349" t="str">
        <f>HYPERLINK(Table20[[#This Row],[Map Link]],Table20[[#This Row],[Map Text]])</f>
        <v>Open Map</v>
      </c>
      <c r="F3048" s="340" t="s">
        <v>238</v>
      </c>
      <c r="G3048" s="340" t="s">
        <v>213</v>
      </c>
      <c r="H3048" s="340">
        <v>49.166666999999997</v>
      </c>
      <c r="I3048" s="340">
        <v>-122.8</v>
      </c>
      <c r="J3048" s="340" t="s">
        <v>1591</v>
      </c>
      <c r="K3048" s="340" t="s">
        <v>6759</v>
      </c>
      <c r="L3048" s="348" t="s">
        <v>103</v>
      </c>
      <c r="M3048" s="340"/>
      <c r="N3048" s="340"/>
      <c r="O3048" s="340"/>
    </row>
    <row r="3049" spans="2:15" x14ac:dyDescent="0.25">
      <c r="B3049" s="340">
        <v>3556</v>
      </c>
      <c r="C3049" s="340" t="s">
        <v>6760</v>
      </c>
      <c r="D3049" s="340" t="s">
        <v>1036</v>
      </c>
      <c r="E3049" s="349" t="str">
        <f>HYPERLINK(Table20[[#This Row],[Map Link]],Table20[[#This Row],[Map Text]])</f>
        <v>Open Map</v>
      </c>
      <c r="F3049" s="340" t="s">
        <v>238</v>
      </c>
      <c r="G3049" s="340" t="s">
        <v>213</v>
      </c>
      <c r="H3049" s="340">
        <v>49.352778000000001</v>
      </c>
      <c r="I3049" s="340">
        <v>-123.093056</v>
      </c>
      <c r="J3049" s="340" t="s">
        <v>1591</v>
      </c>
      <c r="K3049" s="340" t="s">
        <v>6761</v>
      </c>
      <c r="L3049" s="348" t="s">
        <v>103</v>
      </c>
      <c r="M3049" s="340"/>
      <c r="N3049" s="340"/>
      <c r="O3049" s="340"/>
    </row>
    <row r="3050" spans="2:15" x14ac:dyDescent="0.25">
      <c r="B3050" s="340">
        <v>3559</v>
      </c>
      <c r="C3050" s="340" t="s">
        <v>6762</v>
      </c>
      <c r="D3050" s="340" t="s">
        <v>1036</v>
      </c>
      <c r="E3050" s="349" t="str">
        <f>HYPERLINK(Table20[[#This Row],[Map Link]],Table20[[#This Row],[Map Text]])</f>
        <v>Open Map</v>
      </c>
      <c r="F3050" s="340" t="s">
        <v>238</v>
      </c>
      <c r="G3050" s="340" t="s">
        <v>213</v>
      </c>
      <c r="H3050" s="340">
        <v>49.145833000000003</v>
      </c>
      <c r="I3050" s="340">
        <v>-122.58888899999999</v>
      </c>
      <c r="J3050" s="340" t="s">
        <v>1591</v>
      </c>
      <c r="K3050" s="340" t="s">
        <v>6763</v>
      </c>
      <c r="L3050" s="348" t="s">
        <v>103</v>
      </c>
      <c r="M3050" s="340"/>
      <c r="N3050" s="340"/>
      <c r="O3050" s="340"/>
    </row>
    <row r="3051" spans="2:15" x14ac:dyDescent="0.25">
      <c r="B3051" s="340">
        <v>3589</v>
      </c>
      <c r="C3051" s="340" t="s">
        <v>247</v>
      </c>
      <c r="D3051" s="340" t="s">
        <v>1036</v>
      </c>
      <c r="E3051" s="349" t="str">
        <f>HYPERLINK(Table20[[#This Row],[Map Link]],Table20[[#This Row],[Map Text]])</f>
        <v>Open Map</v>
      </c>
      <c r="F3051" s="340" t="s">
        <v>238</v>
      </c>
      <c r="G3051" s="340" t="s">
        <v>213</v>
      </c>
      <c r="H3051" s="340">
        <v>49.166471999999999</v>
      </c>
      <c r="I3051" s="340">
        <v>-122.58460700000001</v>
      </c>
      <c r="J3051" s="340" t="s">
        <v>1591</v>
      </c>
      <c r="K3051" s="340" t="s">
        <v>6764</v>
      </c>
      <c r="L3051" s="348" t="s">
        <v>103</v>
      </c>
      <c r="M3051" s="340"/>
      <c r="N3051" s="340"/>
      <c r="O3051" s="340"/>
    </row>
    <row r="3052" spans="2:15" x14ac:dyDescent="0.25">
      <c r="B3052" s="340">
        <v>4366</v>
      </c>
      <c r="C3052" s="340" t="s">
        <v>6765</v>
      </c>
      <c r="D3052" s="340" t="s">
        <v>1036</v>
      </c>
      <c r="E3052" s="349" t="str">
        <f>HYPERLINK(Table20[[#This Row],[Map Link]],Table20[[#This Row],[Map Text]])</f>
        <v>Open Map</v>
      </c>
      <c r="F3052" s="340" t="s">
        <v>238</v>
      </c>
      <c r="G3052" s="340" t="s">
        <v>213</v>
      </c>
      <c r="H3052" s="340">
        <v>49.199803000000003</v>
      </c>
      <c r="I3052" s="340">
        <v>-122.784614</v>
      </c>
      <c r="J3052" s="340" t="s">
        <v>1591</v>
      </c>
      <c r="K3052" s="340" t="s">
        <v>6766</v>
      </c>
      <c r="L3052" s="348" t="s">
        <v>103</v>
      </c>
      <c r="M3052" s="340"/>
      <c r="N3052" s="340"/>
      <c r="O3052" s="340"/>
    </row>
    <row r="3053" spans="2:15" x14ac:dyDescent="0.25">
      <c r="B3053" s="340">
        <v>65234</v>
      </c>
      <c r="C3053" s="340" t="s">
        <v>6767</v>
      </c>
      <c r="D3053" s="340" t="s">
        <v>1590</v>
      </c>
      <c r="E3053" s="349" t="str">
        <f>HYPERLINK(Table20[[#This Row],[Map Link]],Table20[[#This Row],[Map Text]])</f>
        <v>Open Map</v>
      </c>
      <c r="F3053" s="340" t="s">
        <v>643</v>
      </c>
      <c r="G3053" s="340" t="s">
        <v>336</v>
      </c>
      <c r="H3053" s="340">
        <v>48.327778000000002</v>
      </c>
      <c r="I3053" s="340">
        <v>-123.606944</v>
      </c>
      <c r="J3053" s="340" t="s">
        <v>1591</v>
      </c>
      <c r="K3053" s="340" t="s">
        <v>6768</v>
      </c>
      <c r="L3053" s="348" t="s">
        <v>181</v>
      </c>
      <c r="M3053" s="340"/>
      <c r="N3053" s="340"/>
      <c r="O3053" s="340"/>
    </row>
    <row r="3054" spans="2:15" x14ac:dyDescent="0.25">
      <c r="B3054" s="340">
        <v>28523</v>
      </c>
      <c r="C3054" s="340" t="s">
        <v>6769</v>
      </c>
      <c r="D3054" s="340" t="s">
        <v>1036</v>
      </c>
      <c r="E3054" s="349" t="str">
        <f>HYPERLINK(Table20[[#This Row],[Map Link]],Table20[[#This Row],[Map Text]])</f>
        <v>Open Map</v>
      </c>
      <c r="F3054" s="340" t="s">
        <v>238</v>
      </c>
      <c r="G3054" s="340" t="s">
        <v>213</v>
      </c>
      <c r="H3054" s="340">
        <v>49.233136000000002</v>
      </c>
      <c r="I3054" s="340">
        <v>-122.85128400000001</v>
      </c>
      <c r="J3054" s="340" t="s">
        <v>1591</v>
      </c>
      <c r="K3054" s="340" t="s">
        <v>6770</v>
      </c>
      <c r="L3054" s="348" t="s">
        <v>103</v>
      </c>
      <c r="M3054" s="340"/>
      <c r="N3054" s="340"/>
      <c r="O3054" s="340"/>
    </row>
    <row r="3055" spans="2:15" x14ac:dyDescent="0.25">
      <c r="B3055" s="340">
        <v>43</v>
      </c>
      <c r="C3055" s="340" t="s">
        <v>6771</v>
      </c>
      <c r="D3055" s="340" t="s">
        <v>1036</v>
      </c>
      <c r="E3055" s="349" t="str">
        <f>HYPERLINK(Table20[[#This Row],[Map Link]],Table20[[#This Row],[Map Text]])</f>
        <v>Open Map</v>
      </c>
      <c r="F3055" s="340" t="s">
        <v>238</v>
      </c>
      <c r="G3055" s="340" t="s">
        <v>213</v>
      </c>
      <c r="H3055" s="340">
        <v>49.233134</v>
      </c>
      <c r="I3055" s="340">
        <v>-123.001289</v>
      </c>
      <c r="J3055" s="340" t="s">
        <v>1591</v>
      </c>
      <c r="K3055" s="340" t="s">
        <v>6772</v>
      </c>
      <c r="L3055" s="348" t="s">
        <v>103</v>
      </c>
      <c r="M3055" s="340"/>
      <c r="N3055" s="340"/>
      <c r="O3055" s="340"/>
    </row>
    <row r="3056" spans="2:15" x14ac:dyDescent="0.25">
      <c r="B3056" s="340">
        <v>2007</v>
      </c>
      <c r="C3056" s="340" t="s">
        <v>6773</v>
      </c>
      <c r="D3056" s="340" t="s">
        <v>1597</v>
      </c>
      <c r="E3056" s="349" t="str">
        <f>HYPERLINK(Table20[[#This Row],[Map Link]],Table20[[#This Row],[Map Text]])</f>
        <v>Open Map</v>
      </c>
      <c r="F3056" s="340" t="s">
        <v>643</v>
      </c>
      <c r="G3056" s="340" t="s">
        <v>336</v>
      </c>
      <c r="H3056" s="340">
        <v>48.433126000000001</v>
      </c>
      <c r="I3056" s="340">
        <v>-123.517951</v>
      </c>
      <c r="J3056" s="340" t="s">
        <v>1591</v>
      </c>
      <c r="K3056" s="340" t="s">
        <v>6774</v>
      </c>
      <c r="L3056" s="348" t="s">
        <v>103</v>
      </c>
      <c r="M3056" s="340"/>
      <c r="N3056" s="340"/>
      <c r="O3056" s="340"/>
    </row>
    <row r="3057" spans="2:15" x14ac:dyDescent="0.25">
      <c r="B3057" s="340">
        <v>26325</v>
      </c>
      <c r="C3057" s="340" t="s">
        <v>6775</v>
      </c>
      <c r="D3057" s="340" t="s">
        <v>1036</v>
      </c>
      <c r="E3057" s="349" t="str">
        <f>HYPERLINK(Table20[[#This Row],[Map Link]],Table20[[#This Row],[Map Text]])</f>
        <v>Open Map</v>
      </c>
      <c r="F3057" s="340" t="s">
        <v>238</v>
      </c>
      <c r="G3057" s="340" t="s">
        <v>213</v>
      </c>
      <c r="H3057" s="340">
        <v>49.166666999999997</v>
      </c>
      <c r="I3057" s="340">
        <v>-122.466667</v>
      </c>
      <c r="J3057" s="340" t="s">
        <v>1591</v>
      </c>
      <c r="K3057" s="340" t="s">
        <v>6776</v>
      </c>
      <c r="L3057" s="348" t="s">
        <v>103</v>
      </c>
      <c r="M3057" s="340"/>
      <c r="N3057" s="340"/>
      <c r="O3057" s="340"/>
    </row>
    <row r="3058" spans="2:15" x14ac:dyDescent="0.25">
      <c r="B3058" s="340">
        <v>45</v>
      </c>
      <c r="C3058" s="340" t="s">
        <v>6777</v>
      </c>
      <c r="D3058" s="340" t="s">
        <v>1036</v>
      </c>
      <c r="E3058" s="349" t="str">
        <f>HYPERLINK(Table20[[#This Row],[Map Link]],Table20[[#This Row],[Map Text]])</f>
        <v>Open Map</v>
      </c>
      <c r="F3058" s="340" t="s">
        <v>238</v>
      </c>
      <c r="G3058" s="340" t="s">
        <v>213</v>
      </c>
      <c r="H3058" s="340">
        <v>49.216467999999999</v>
      </c>
      <c r="I3058" s="340">
        <v>-122.917952</v>
      </c>
      <c r="J3058" s="340" t="s">
        <v>1591</v>
      </c>
      <c r="K3058" s="340" t="s">
        <v>6778</v>
      </c>
      <c r="L3058" s="348" t="s">
        <v>103</v>
      </c>
      <c r="M3058" s="340"/>
      <c r="N3058" s="340"/>
      <c r="O3058" s="340"/>
    </row>
    <row r="3059" spans="2:15" x14ac:dyDescent="0.25">
      <c r="B3059" s="340">
        <v>2001</v>
      </c>
      <c r="C3059" s="340" t="s">
        <v>6779</v>
      </c>
      <c r="D3059" s="340" t="s">
        <v>1036</v>
      </c>
      <c r="E3059" s="349" t="str">
        <f>HYPERLINK(Table20[[#This Row],[Map Link]],Table20[[#This Row],[Map Text]])</f>
        <v>Open Map</v>
      </c>
      <c r="F3059" s="340" t="s">
        <v>238</v>
      </c>
      <c r="G3059" s="340" t="s">
        <v>213</v>
      </c>
      <c r="H3059" s="340">
        <v>49.366464000000001</v>
      </c>
      <c r="I3059" s="340">
        <v>-123.284634</v>
      </c>
      <c r="J3059" s="340" t="s">
        <v>1591</v>
      </c>
      <c r="K3059" s="340" t="s">
        <v>6780</v>
      </c>
      <c r="L3059" s="348" t="s">
        <v>103</v>
      </c>
      <c r="M3059" s="340"/>
      <c r="N3059" s="340"/>
      <c r="O3059" s="340"/>
    </row>
    <row r="3060" spans="2:15" x14ac:dyDescent="0.25">
      <c r="B3060" s="340">
        <v>44</v>
      </c>
      <c r="C3060" s="340" t="s">
        <v>6781</v>
      </c>
      <c r="D3060" s="340" t="s">
        <v>1036</v>
      </c>
      <c r="E3060" s="349" t="str">
        <f>HYPERLINK(Table20[[#This Row],[Map Link]],Table20[[#This Row],[Map Text]])</f>
        <v>Open Map</v>
      </c>
      <c r="F3060" s="340" t="s">
        <v>238</v>
      </c>
      <c r="G3060" s="340" t="s">
        <v>213</v>
      </c>
      <c r="H3060" s="340">
        <v>49.362299999999998</v>
      </c>
      <c r="I3060" s="340">
        <v>-123.123518</v>
      </c>
      <c r="J3060" s="340" t="s">
        <v>1591</v>
      </c>
      <c r="K3060" s="340" t="s">
        <v>6782</v>
      </c>
      <c r="L3060" s="348" t="s">
        <v>103</v>
      </c>
      <c r="M3060" s="340"/>
      <c r="N3060" s="340"/>
      <c r="O3060" s="340"/>
    </row>
    <row r="3061" spans="2:15" x14ac:dyDescent="0.25">
      <c r="B3061" s="340">
        <v>50510</v>
      </c>
      <c r="C3061" s="340" t="s">
        <v>6783</v>
      </c>
      <c r="D3061" s="340" t="s">
        <v>1036</v>
      </c>
      <c r="E3061" s="349" t="str">
        <f>HYPERLINK(Table20[[#This Row],[Map Link]],Table20[[#This Row],[Map Text]])</f>
        <v>Open Map</v>
      </c>
      <c r="F3061" s="340" t="s">
        <v>643</v>
      </c>
      <c r="G3061" s="340" t="s">
        <v>336</v>
      </c>
      <c r="H3061" s="340">
        <v>48.457500000000003</v>
      </c>
      <c r="I3061" s="340">
        <v>-123.551389</v>
      </c>
      <c r="J3061" s="340" t="s">
        <v>1591</v>
      </c>
      <c r="K3061" s="340" t="s">
        <v>6784</v>
      </c>
      <c r="L3061" s="348" t="s">
        <v>103</v>
      </c>
      <c r="M3061" s="340"/>
      <c r="N3061" s="340"/>
      <c r="O3061" s="340"/>
    </row>
    <row r="3062" spans="2:15" x14ac:dyDescent="0.25">
      <c r="B3062" s="340">
        <v>65321</v>
      </c>
      <c r="C3062" s="340" t="s">
        <v>6785</v>
      </c>
      <c r="D3062" s="340" t="s">
        <v>1590</v>
      </c>
      <c r="E3062" s="349" t="str">
        <f>HYPERLINK(Table20[[#This Row],[Map Link]],Table20[[#This Row],[Map Text]])</f>
        <v>Open Map</v>
      </c>
      <c r="F3062" s="340" t="s">
        <v>643</v>
      </c>
      <c r="G3062" s="340" t="s">
        <v>336</v>
      </c>
      <c r="H3062" s="340">
        <v>48.483125999999999</v>
      </c>
      <c r="I3062" s="340">
        <v>-123.551286</v>
      </c>
      <c r="J3062" s="340" t="s">
        <v>1591</v>
      </c>
      <c r="K3062" s="340" t="s">
        <v>6786</v>
      </c>
      <c r="L3062" s="348" t="s">
        <v>181</v>
      </c>
      <c r="M3062" s="340"/>
      <c r="N3062" s="340"/>
      <c r="O3062" s="340"/>
    </row>
    <row r="3063" spans="2:15" x14ac:dyDescent="0.25">
      <c r="B3063" s="340">
        <v>38958</v>
      </c>
      <c r="C3063" s="340" t="s">
        <v>6787</v>
      </c>
      <c r="D3063" s="340" t="s">
        <v>1036</v>
      </c>
      <c r="E3063" s="349" t="str">
        <f>HYPERLINK(Table20[[#This Row],[Map Link]],Table20[[#This Row],[Map Text]])</f>
        <v>Open Map</v>
      </c>
      <c r="F3063" s="340" t="s">
        <v>643</v>
      </c>
      <c r="G3063" s="340" t="s">
        <v>336</v>
      </c>
      <c r="H3063" s="340">
        <v>48.483128999999998</v>
      </c>
      <c r="I3063" s="340">
        <v>-123.31794600000001</v>
      </c>
      <c r="J3063" s="340" t="s">
        <v>1591</v>
      </c>
      <c r="K3063" s="340" t="s">
        <v>6788</v>
      </c>
      <c r="L3063" s="348" t="s">
        <v>103</v>
      </c>
      <c r="M3063" s="340"/>
      <c r="N3063" s="340"/>
      <c r="O3063" s="340"/>
    </row>
    <row r="3064" spans="2:15" x14ac:dyDescent="0.25">
      <c r="B3064" s="340">
        <v>11650</v>
      </c>
      <c r="C3064" s="340" t="s">
        <v>6789</v>
      </c>
      <c r="D3064" s="340" t="s">
        <v>1036</v>
      </c>
      <c r="E3064" s="349" t="str">
        <f>HYPERLINK(Table20[[#This Row],[Map Link]],Table20[[#This Row],[Map Text]])</f>
        <v>Open Map</v>
      </c>
      <c r="F3064" s="340" t="s">
        <v>238</v>
      </c>
      <c r="G3064" s="340" t="s">
        <v>213</v>
      </c>
      <c r="H3064" s="340">
        <v>49.049802999999997</v>
      </c>
      <c r="I3064" s="340">
        <v>-122.73460900000001</v>
      </c>
      <c r="J3064" s="340" t="s">
        <v>1591</v>
      </c>
      <c r="K3064" s="340" t="s">
        <v>6790</v>
      </c>
      <c r="L3064" s="348" t="s">
        <v>103</v>
      </c>
      <c r="M3064" s="340"/>
      <c r="N3064" s="340"/>
      <c r="O3064" s="340"/>
    </row>
    <row r="3065" spans="2:15" x14ac:dyDescent="0.25">
      <c r="B3065" s="340">
        <v>11651</v>
      </c>
      <c r="C3065" s="340" t="s">
        <v>6791</v>
      </c>
      <c r="D3065" s="340" t="s">
        <v>1036</v>
      </c>
      <c r="E3065" s="349" t="str">
        <f>HYPERLINK(Table20[[#This Row],[Map Link]],Table20[[#This Row],[Map Text]])</f>
        <v>Open Map</v>
      </c>
      <c r="F3065" s="340" t="s">
        <v>238</v>
      </c>
      <c r="G3065" s="340" t="s">
        <v>213</v>
      </c>
      <c r="H3065" s="340">
        <v>49.283132999999999</v>
      </c>
      <c r="I3065" s="340">
        <v>-123.067959</v>
      </c>
      <c r="J3065" s="340" t="s">
        <v>1591</v>
      </c>
      <c r="K3065" s="340" t="s">
        <v>6792</v>
      </c>
      <c r="L3065" s="348" t="s">
        <v>103</v>
      </c>
      <c r="M3065" s="340"/>
      <c r="N3065" s="340"/>
      <c r="O3065" s="340"/>
    </row>
    <row r="3066" spans="2:15" x14ac:dyDescent="0.25">
      <c r="B3066" s="340">
        <v>65045</v>
      </c>
      <c r="C3066" s="340" t="s">
        <v>6793</v>
      </c>
      <c r="D3066" s="340" t="s">
        <v>1590</v>
      </c>
      <c r="E3066" s="349" t="str">
        <f>HYPERLINK(Table20[[#This Row],[Map Link]],Table20[[#This Row],[Map Text]])</f>
        <v>Open Map</v>
      </c>
      <c r="F3066" s="340" t="s">
        <v>238</v>
      </c>
      <c r="G3066" s="340" t="s">
        <v>213</v>
      </c>
      <c r="H3066" s="340">
        <v>49.216470999999999</v>
      </c>
      <c r="I3066" s="340">
        <v>-122.65127699999999</v>
      </c>
      <c r="J3066" s="340" t="s">
        <v>1591</v>
      </c>
      <c r="K3066" s="340" t="s">
        <v>6794</v>
      </c>
      <c r="L3066" s="348" t="s">
        <v>181</v>
      </c>
      <c r="M3066" s="340"/>
      <c r="N3066" s="340"/>
      <c r="O3066" s="340"/>
    </row>
    <row r="3067" spans="2:15" x14ac:dyDescent="0.25">
      <c r="B3067" s="340">
        <v>4115</v>
      </c>
      <c r="C3067" s="340" t="s">
        <v>6795</v>
      </c>
      <c r="D3067" s="340" t="s">
        <v>3170</v>
      </c>
      <c r="E3067" s="349" t="str">
        <f>HYPERLINK(Table20[[#This Row],[Map Link]],Table20[[#This Row],[Map Text]])</f>
        <v>Open Map</v>
      </c>
      <c r="F3067" s="340" t="s">
        <v>238</v>
      </c>
      <c r="G3067" s="340" t="s">
        <v>213</v>
      </c>
      <c r="H3067" s="340">
        <v>49.191468999999998</v>
      </c>
      <c r="I3067" s="340">
        <v>-122.801281</v>
      </c>
      <c r="J3067" s="340" t="s">
        <v>1591</v>
      </c>
      <c r="K3067" s="340" t="s">
        <v>6796</v>
      </c>
      <c r="L3067" s="348" t="s">
        <v>103</v>
      </c>
      <c r="M3067" s="340"/>
      <c r="N3067" s="340"/>
      <c r="O3067" s="340"/>
    </row>
    <row r="3068" spans="2:15" x14ac:dyDescent="0.25">
      <c r="B3068" s="340">
        <v>62202</v>
      </c>
      <c r="C3068" s="340" t="s">
        <v>6797</v>
      </c>
      <c r="D3068" s="340" t="s">
        <v>1590</v>
      </c>
      <c r="E3068" s="349" t="str">
        <f>HYPERLINK(Table20[[#This Row],[Map Link]],Table20[[#This Row],[Map Text]])</f>
        <v>Open Map</v>
      </c>
      <c r="F3068" s="340" t="s">
        <v>643</v>
      </c>
      <c r="G3068" s="340" t="s">
        <v>336</v>
      </c>
      <c r="H3068" s="340">
        <v>48.439166999999998</v>
      </c>
      <c r="I3068" s="340">
        <v>-123.38166699999999</v>
      </c>
      <c r="J3068" s="340" t="s">
        <v>1591</v>
      </c>
      <c r="K3068" s="340" t="s">
        <v>6798</v>
      </c>
      <c r="L3068" s="348" t="s">
        <v>181</v>
      </c>
      <c r="M3068" s="340"/>
      <c r="N3068" s="340"/>
      <c r="O3068" s="340"/>
    </row>
    <row r="3069" spans="2:15" x14ac:dyDescent="0.25">
      <c r="B3069" s="340">
        <v>37649</v>
      </c>
      <c r="C3069" s="340" t="s">
        <v>6799</v>
      </c>
      <c r="D3069" s="340" t="s">
        <v>1036</v>
      </c>
      <c r="E3069" s="349" t="str">
        <f>HYPERLINK(Table20[[#This Row],[Map Link]],Table20[[#This Row],[Map Text]])</f>
        <v>Open Map</v>
      </c>
      <c r="F3069" s="340" t="s">
        <v>238</v>
      </c>
      <c r="G3069" s="340" t="s">
        <v>213</v>
      </c>
      <c r="H3069" s="340">
        <v>49.216472000000003</v>
      </c>
      <c r="I3069" s="340">
        <v>-122.601276</v>
      </c>
      <c r="J3069" s="340" t="s">
        <v>1591</v>
      </c>
      <c r="K3069" s="340" t="s">
        <v>6800</v>
      </c>
      <c r="L3069" s="348" t="s">
        <v>103</v>
      </c>
      <c r="M3069" s="340"/>
      <c r="N3069" s="340"/>
      <c r="O3069" s="340"/>
    </row>
    <row r="3070" spans="2:15" x14ac:dyDescent="0.25">
      <c r="B3070" s="340">
        <v>6671</v>
      </c>
      <c r="C3070" s="340" t="s">
        <v>6801</v>
      </c>
      <c r="D3070" s="340" t="s">
        <v>1036</v>
      </c>
      <c r="E3070" s="349" t="str">
        <f>HYPERLINK(Table20[[#This Row],[Map Link]],Table20[[#This Row],[Map Text]])</f>
        <v>Open Map</v>
      </c>
      <c r="F3070" s="340" t="s">
        <v>643</v>
      </c>
      <c r="G3070" s="340" t="s">
        <v>336</v>
      </c>
      <c r="H3070" s="340">
        <v>48.416459000000003</v>
      </c>
      <c r="I3070" s="340">
        <v>-123.534617</v>
      </c>
      <c r="J3070" s="340" t="s">
        <v>1591</v>
      </c>
      <c r="K3070" s="340" t="s">
        <v>6802</v>
      </c>
      <c r="L3070" s="348" t="s">
        <v>103</v>
      </c>
      <c r="M3070" s="340"/>
      <c r="N3070" s="340"/>
      <c r="O3070" s="340"/>
    </row>
    <row r="3071" spans="2:15" x14ac:dyDescent="0.25">
      <c r="B3071" s="340">
        <v>46</v>
      </c>
      <c r="C3071" s="340" t="s">
        <v>6803</v>
      </c>
      <c r="D3071" s="340" t="s">
        <v>1036</v>
      </c>
      <c r="E3071" s="349" t="str">
        <f>HYPERLINK(Table20[[#This Row],[Map Link]],Table20[[#This Row],[Map Text]])</f>
        <v>Open Map</v>
      </c>
      <c r="F3071" s="340" t="s">
        <v>238</v>
      </c>
      <c r="G3071" s="340" t="s">
        <v>213</v>
      </c>
      <c r="H3071" s="340">
        <v>49.266469000000001</v>
      </c>
      <c r="I3071" s="340">
        <v>-122.851285</v>
      </c>
      <c r="J3071" s="340" t="s">
        <v>1591</v>
      </c>
      <c r="K3071" s="340" t="s">
        <v>6804</v>
      </c>
      <c r="L3071" s="348" t="s">
        <v>103</v>
      </c>
      <c r="M3071" s="340"/>
      <c r="N3071" s="340"/>
      <c r="O3071" s="340"/>
    </row>
    <row r="3072" spans="2:15" x14ac:dyDescent="0.25">
      <c r="B3072" s="340">
        <v>48</v>
      </c>
      <c r="C3072" s="340" t="s">
        <v>6805</v>
      </c>
      <c r="D3072" s="340" t="s">
        <v>1036</v>
      </c>
      <c r="E3072" s="349" t="str">
        <f>HYPERLINK(Table20[[#This Row],[Map Link]],Table20[[#This Row],[Map Text]])</f>
        <v>Open Map</v>
      </c>
      <c r="F3072" s="340" t="s">
        <v>238</v>
      </c>
      <c r="G3072" s="340" t="s">
        <v>213</v>
      </c>
      <c r="H3072" s="340">
        <v>49.266469000000001</v>
      </c>
      <c r="I3072" s="340">
        <v>-122.81795</v>
      </c>
      <c r="J3072" s="340" t="s">
        <v>1591</v>
      </c>
      <c r="K3072" s="340" t="s">
        <v>6806</v>
      </c>
      <c r="L3072" s="348" t="s">
        <v>103</v>
      </c>
      <c r="M3072" s="340"/>
      <c r="N3072" s="340"/>
      <c r="O3072" s="340"/>
    </row>
    <row r="3073" spans="2:15" x14ac:dyDescent="0.25">
      <c r="B3073" s="340">
        <v>8577</v>
      </c>
      <c r="C3073" s="340" t="s">
        <v>6807</v>
      </c>
      <c r="D3073" s="340" t="s">
        <v>1036</v>
      </c>
      <c r="E3073" s="349" t="str">
        <f>HYPERLINK(Table20[[#This Row],[Map Link]],Table20[[#This Row],[Map Text]])</f>
        <v>Open Map</v>
      </c>
      <c r="F3073" s="340" t="s">
        <v>238</v>
      </c>
      <c r="G3073" s="340" t="s">
        <v>213</v>
      </c>
      <c r="H3073" s="340">
        <v>49.283133999999997</v>
      </c>
      <c r="I3073" s="340">
        <v>-123.03462399999999</v>
      </c>
      <c r="J3073" s="340" t="s">
        <v>1591</v>
      </c>
      <c r="K3073" s="340" t="s">
        <v>6808</v>
      </c>
      <c r="L3073" s="348" t="s">
        <v>103</v>
      </c>
      <c r="M3073" s="340"/>
      <c r="N3073" s="340"/>
      <c r="O3073" s="340"/>
    </row>
    <row r="3074" spans="2:15" x14ac:dyDescent="0.25">
      <c r="B3074" s="340">
        <v>8663</v>
      </c>
      <c r="C3074" s="340" t="s">
        <v>6809</v>
      </c>
      <c r="D3074" s="340" t="s">
        <v>1036</v>
      </c>
      <c r="E3074" s="349" t="str">
        <f>HYPERLINK(Table20[[#This Row],[Map Link]],Table20[[#This Row],[Map Text]])</f>
        <v>Open Map</v>
      </c>
      <c r="F3074" s="340" t="s">
        <v>238</v>
      </c>
      <c r="G3074" s="340" t="s">
        <v>213</v>
      </c>
      <c r="H3074" s="340">
        <v>49.033135999999999</v>
      </c>
      <c r="I3074" s="340">
        <v>-122.717941</v>
      </c>
      <c r="J3074" s="340" t="s">
        <v>1591</v>
      </c>
      <c r="K3074" s="340" t="s">
        <v>6810</v>
      </c>
      <c r="L3074" s="348" t="s">
        <v>103</v>
      </c>
      <c r="M3074" s="340"/>
      <c r="N3074" s="340"/>
      <c r="O3074" s="340"/>
    </row>
    <row r="3075" spans="2:15" x14ac:dyDescent="0.25">
      <c r="B3075" s="340">
        <v>41023</v>
      </c>
      <c r="C3075" s="340" t="s">
        <v>673</v>
      </c>
      <c r="D3075" s="340" t="s">
        <v>1728</v>
      </c>
      <c r="E3075" s="349" t="str">
        <f>HYPERLINK(Table20[[#This Row],[Map Link]],Table20[[#This Row],[Map Text]])</f>
        <v>Open Map</v>
      </c>
      <c r="F3075" s="340" t="s">
        <v>643</v>
      </c>
      <c r="G3075" s="340" t="s">
        <v>336</v>
      </c>
      <c r="H3075" s="340">
        <v>48.480556</v>
      </c>
      <c r="I3075" s="340">
        <v>-123.511944</v>
      </c>
      <c r="J3075" s="340" t="s">
        <v>1591</v>
      </c>
      <c r="K3075" s="340" t="s">
        <v>6811</v>
      </c>
      <c r="L3075" s="348" t="s">
        <v>103</v>
      </c>
      <c r="M3075" s="340"/>
      <c r="N3075" s="340"/>
      <c r="O3075" s="340"/>
    </row>
    <row r="3076" spans="2:15" x14ac:dyDescent="0.25">
      <c r="B3076" s="340">
        <v>39758</v>
      </c>
      <c r="C3076" s="340" t="s">
        <v>274</v>
      </c>
      <c r="D3076" s="340" t="s">
        <v>1036</v>
      </c>
      <c r="E3076" s="349" t="str">
        <f>HYPERLINK(Table20[[#This Row],[Map Link]],Table20[[#This Row],[Map Text]])</f>
        <v>Open Map</v>
      </c>
      <c r="F3076" s="340" t="s">
        <v>238</v>
      </c>
      <c r="G3076" s="340" t="s">
        <v>213</v>
      </c>
      <c r="H3076" s="340">
        <v>49.333132999999997</v>
      </c>
      <c r="I3076" s="340">
        <v>-123.151296</v>
      </c>
      <c r="J3076" s="340" t="s">
        <v>1591</v>
      </c>
      <c r="K3076" s="340" t="s">
        <v>6812</v>
      </c>
      <c r="L3076" s="348" t="s">
        <v>103</v>
      </c>
      <c r="M3076" s="340"/>
      <c r="N3076" s="340"/>
      <c r="O3076" s="340"/>
    </row>
    <row r="3077" spans="2:15" x14ac:dyDescent="0.25">
      <c r="B3077" s="340">
        <v>18325</v>
      </c>
      <c r="C3077" s="340" t="s">
        <v>6813</v>
      </c>
      <c r="D3077" s="340" t="s">
        <v>1597</v>
      </c>
      <c r="E3077" s="349" t="str">
        <f>HYPERLINK(Table20[[#This Row],[Map Link]],Table20[[#This Row],[Map Text]])</f>
        <v>Open Map</v>
      </c>
      <c r="F3077" s="340" t="s">
        <v>238</v>
      </c>
      <c r="G3077" s="340" t="s">
        <v>213</v>
      </c>
      <c r="H3077" s="340">
        <v>49.083137999999998</v>
      </c>
      <c r="I3077" s="340">
        <v>-122.551271</v>
      </c>
      <c r="J3077" s="340" t="s">
        <v>1591</v>
      </c>
      <c r="K3077" s="340" t="s">
        <v>6814</v>
      </c>
      <c r="L3077" s="348" t="s">
        <v>103</v>
      </c>
      <c r="M3077" s="340"/>
      <c r="N3077" s="340"/>
      <c r="O3077" s="340"/>
    </row>
    <row r="3078" spans="2:15" x14ac:dyDescent="0.25">
      <c r="B3078" s="340">
        <v>34977</v>
      </c>
      <c r="C3078" s="340" t="s">
        <v>319</v>
      </c>
      <c r="D3078" s="340" t="s">
        <v>1036</v>
      </c>
      <c r="E3078" s="349" t="str">
        <f>HYPERLINK(Table20[[#This Row],[Map Link]],Table20[[#This Row],[Map Text]])</f>
        <v>Open Map</v>
      </c>
      <c r="F3078" s="340" t="s">
        <v>238</v>
      </c>
      <c r="G3078" s="340" t="s">
        <v>213</v>
      </c>
      <c r="H3078" s="340">
        <v>49.366464999999998</v>
      </c>
      <c r="I3078" s="340">
        <v>-123.267967</v>
      </c>
      <c r="J3078" s="340" t="s">
        <v>1591</v>
      </c>
      <c r="K3078" s="340" t="s">
        <v>6815</v>
      </c>
      <c r="L3078" s="348" t="s">
        <v>103</v>
      </c>
      <c r="M3078" s="340"/>
      <c r="N3078" s="340"/>
      <c r="O3078" s="340"/>
    </row>
    <row r="3079" spans="2:15" x14ac:dyDescent="0.25">
      <c r="B3079" s="340">
        <v>65002</v>
      </c>
      <c r="C3079" s="340" t="s">
        <v>6816</v>
      </c>
      <c r="D3079" s="340" t="s">
        <v>1590</v>
      </c>
      <c r="E3079" s="349" t="str">
        <f>HYPERLINK(Table20[[#This Row],[Map Link]],Table20[[#This Row],[Map Text]])</f>
        <v>Open Map</v>
      </c>
      <c r="F3079" s="340" t="s">
        <v>238</v>
      </c>
      <c r="G3079" s="340" t="s">
        <v>213</v>
      </c>
      <c r="H3079" s="340">
        <v>49.466468999999996</v>
      </c>
      <c r="I3079" s="340">
        <v>-122.884624</v>
      </c>
      <c r="J3079" s="340" t="s">
        <v>1591</v>
      </c>
      <c r="K3079" s="340" t="s">
        <v>6817</v>
      </c>
      <c r="L3079" s="348" t="s">
        <v>181</v>
      </c>
      <c r="M3079" s="340"/>
      <c r="N3079" s="340"/>
      <c r="O3079" s="340"/>
    </row>
    <row r="3080" spans="2:15" x14ac:dyDescent="0.25">
      <c r="B3080" s="340">
        <v>65005</v>
      </c>
      <c r="C3080" s="340" t="s">
        <v>6818</v>
      </c>
      <c r="D3080" s="340" t="s">
        <v>1590</v>
      </c>
      <c r="E3080" s="349" t="str">
        <f>HYPERLINK(Table20[[#This Row],[Map Link]],Table20[[#This Row],[Map Text]])</f>
        <v>Open Map</v>
      </c>
      <c r="F3080" s="340" t="s">
        <v>238</v>
      </c>
      <c r="G3080" s="340" t="s">
        <v>213</v>
      </c>
      <c r="H3080" s="340">
        <v>49.483136000000002</v>
      </c>
      <c r="I3080" s="340">
        <v>-122.884625</v>
      </c>
      <c r="J3080" s="340" t="s">
        <v>1591</v>
      </c>
      <c r="K3080" s="340" t="s">
        <v>6819</v>
      </c>
      <c r="L3080" s="348" t="s">
        <v>181</v>
      </c>
      <c r="M3080" s="340"/>
      <c r="N3080" s="340"/>
      <c r="O3080" s="340"/>
    </row>
    <row r="3081" spans="2:15" x14ac:dyDescent="0.25">
      <c r="B3081" s="340">
        <v>34978</v>
      </c>
      <c r="C3081" s="340" t="s">
        <v>6820</v>
      </c>
      <c r="D3081" s="340" t="s">
        <v>1036</v>
      </c>
      <c r="E3081" s="349" t="str">
        <f>HYPERLINK(Table20[[#This Row],[Map Link]],Table20[[#This Row],[Map Text]])</f>
        <v>Open Map</v>
      </c>
      <c r="F3081" s="340" t="s">
        <v>238</v>
      </c>
      <c r="G3081" s="340" t="s">
        <v>213</v>
      </c>
      <c r="H3081" s="340">
        <v>49.299802</v>
      </c>
      <c r="I3081" s="340">
        <v>-122.867953</v>
      </c>
      <c r="J3081" s="340" t="s">
        <v>1591</v>
      </c>
      <c r="K3081" s="340" t="s">
        <v>6821</v>
      </c>
      <c r="L3081" s="348" t="s">
        <v>103</v>
      </c>
      <c r="M3081" s="340"/>
      <c r="N3081" s="340"/>
      <c r="O3081" s="340"/>
    </row>
    <row r="3082" spans="2:15" x14ac:dyDescent="0.25">
      <c r="B3082" s="340">
        <v>38961</v>
      </c>
      <c r="C3082" s="340" t="s">
        <v>6822</v>
      </c>
      <c r="D3082" s="340" t="s">
        <v>1036</v>
      </c>
      <c r="E3082" s="349" t="str">
        <f>HYPERLINK(Table20[[#This Row],[Map Link]],Table20[[#This Row],[Map Text]])</f>
        <v>Open Map</v>
      </c>
      <c r="F3082" s="340" t="s">
        <v>643</v>
      </c>
      <c r="G3082" s="340" t="s">
        <v>336</v>
      </c>
      <c r="H3082" s="340">
        <v>48.416460999999998</v>
      </c>
      <c r="I3082" s="340">
        <v>-123.384613</v>
      </c>
      <c r="J3082" s="340" t="s">
        <v>1591</v>
      </c>
      <c r="K3082" s="340" t="s">
        <v>6823</v>
      </c>
      <c r="L3082" s="348" t="s">
        <v>103</v>
      </c>
      <c r="M3082" s="340"/>
      <c r="N3082" s="340"/>
      <c r="O3082" s="340"/>
    </row>
    <row r="3083" spans="2:15" x14ac:dyDescent="0.25">
      <c r="B3083" s="340">
        <v>11818</v>
      </c>
      <c r="C3083" s="340" t="s">
        <v>6824</v>
      </c>
      <c r="D3083" s="340" t="s">
        <v>1036</v>
      </c>
      <c r="E3083" s="349" t="str">
        <f>HYPERLINK(Table20[[#This Row],[Map Link]],Table20[[#This Row],[Map Text]])</f>
        <v>Open Map</v>
      </c>
      <c r="F3083" s="340" t="s">
        <v>238</v>
      </c>
      <c r="G3083" s="340" t="s">
        <v>213</v>
      </c>
      <c r="H3083" s="340">
        <v>49.183332999999998</v>
      </c>
      <c r="I3083" s="340">
        <v>-122.8</v>
      </c>
      <c r="J3083" s="340" t="s">
        <v>1591</v>
      </c>
      <c r="K3083" s="340" t="s">
        <v>6825</v>
      </c>
      <c r="L3083" s="348" t="s">
        <v>103</v>
      </c>
      <c r="M3083" s="340"/>
      <c r="N3083" s="340"/>
      <c r="O3083" s="340"/>
    </row>
    <row r="3084" spans="2:15" x14ac:dyDescent="0.25">
      <c r="B3084" s="340">
        <v>65052</v>
      </c>
      <c r="C3084" s="340" t="s">
        <v>6826</v>
      </c>
      <c r="D3084" s="340" t="s">
        <v>1590</v>
      </c>
      <c r="E3084" s="349" t="str">
        <f>HYPERLINK(Table20[[#This Row],[Map Link]],Table20[[#This Row],[Map Text]])</f>
        <v>Open Map</v>
      </c>
      <c r="F3084" s="340" t="s">
        <v>238</v>
      </c>
      <c r="G3084" s="340" t="s">
        <v>213</v>
      </c>
      <c r="H3084" s="340">
        <v>49.199804</v>
      </c>
      <c r="I3084" s="340">
        <v>-122.66794400000001</v>
      </c>
      <c r="J3084" s="340" t="s">
        <v>1591</v>
      </c>
      <c r="K3084" s="340" t="s">
        <v>6827</v>
      </c>
      <c r="L3084" s="348" t="s">
        <v>181</v>
      </c>
      <c r="M3084" s="340"/>
      <c r="N3084" s="340"/>
      <c r="O3084" s="340"/>
    </row>
    <row r="3085" spans="2:15" x14ac:dyDescent="0.25">
      <c r="B3085" s="340">
        <v>64441</v>
      </c>
      <c r="C3085" s="340" t="s">
        <v>6828</v>
      </c>
      <c r="D3085" s="340" t="s">
        <v>1590</v>
      </c>
      <c r="E3085" s="349" t="str">
        <f>HYPERLINK(Table20[[#This Row],[Map Link]],Table20[[#This Row],[Map Text]])</f>
        <v>Open Map</v>
      </c>
      <c r="F3085" s="340" t="s">
        <v>238</v>
      </c>
      <c r="G3085" s="340" t="s">
        <v>213</v>
      </c>
      <c r="H3085" s="340">
        <v>49.199804</v>
      </c>
      <c r="I3085" s="340">
        <v>-122.65127699999999</v>
      </c>
      <c r="J3085" s="340" t="s">
        <v>1591</v>
      </c>
      <c r="K3085" s="340" t="s">
        <v>6829</v>
      </c>
      <c r="L3085" s="348" t="s">
        <v>181</v>
      </c>
      <c r="M3085" s="340"/>
      <c r="N3085" s="340"/>
      <c r="O3085" s="340"/>
    </row>
    <row r="3086" spans="2:15" x14ac:dyDescent="0.25">
      <c r="B3086" s="340">
        <v>3103</v>
      </c>
      <c r="C3086" s="340" t="s">
        <v>6830</v>
      </c>
      <c r="D3086" s="340" t="s">
        <v>1036</v>
      </c>
      <c r="E3086" s="349" t="str">
        <f>HYPERLINK(Table20[[#This Row],[Map Link]],Table20[[#This Row],[Map Text]])</f>
        <v>Open Map</v>
      </c>
      <c r="F3086" s="340" t="s">
        <v>643</v>
      </c>
      <c r="G3086" s="340" t="s">
        <v>336</v>
      </c>
      <c r="H3086" s="340">
        <v>48.566460999999997</v>
      </c>
      <c r="I3086" s="340">
        <v>-123.401284</v>
      </c>
      <c r="J3086" s="340" t="s">
        <v>1591</v>
      </c>
      <c r="K3086" s="340" t="s">
        <v>6831</v>
      </c>
      <c r="L3086" s="348" t="s">
        <v>103</v>
      </c>
      <c r="M3086" s="340"/>
      <c r="N3086" s="340"/>
      <c r="O3086" s="340"/>
    </row>
    <row r="3087" spans="2:15" x14ac:dyDescent="0.25">
      <c r="B3087" s="340">
        <v>3135</v>
      </c>
      <c r="C3087" s="340" t="s">
        <v>6832</v>
      </c>
      <c r="D3087" s="340" t="s">
        <v>1036</v>
      </c>
      <c r="E3087" s="349" t="str">
        <f>HYPERLINK(Table20[[#This Row],[Map Link]],Table20[[#This Row],[Map Text]])</f>
        <v>Open Map</v>
      </c>
      <c r="F3087" s="340" t="s">
        <v>238</v>
      </c>
      <c r="G3087" s="340" t="s">
        <v>213</v>
      </c>
      <c r="H3087" s="340">
        <v>49.316467000000003</v>
      </c>
      <c r="I3087" s="340">
        <v>-123.06796</v>
      </c>
      <c r="J3087" s="340" t="s">
        <v>1591</v>
      </c>
      <c r="K3087" s="340" t="s">
        <v>6833</v>
      </c>
      <c r="L3087" s="348" t="s">
        <v>103</v>
      </c>
      <c r="M3087" s="340"/>
      <c r="N3087" s="340"/>
      <c r="O3087" s="340"/>
    </row>
    <row r="3088" spans="2:15" x14ac:dyDescent="0.25">
      <c r="B3088" s="340">
        <v>54</v>
      </c>
      <c r="C3088" s="340" t="s">
        <v>6834</v>
      </c>
      <c r="D3088" s="340" t="s">
        <v>1036</v>
      </c>
      <c r="E3088" s="349" t="str">
        <f>HYPERLINK(Table20[[#This Row],[Map Link]],Table20[[#This Row],[Map Text]])</f>
        <v>Open Map</v>
      </c>
      <c r="F3088" s="340" t="s">
        <v>238</v>
      </c>
      <c r="G3088" s="340" t="s">
        <v>213</v>
      </c>
      <c r="H3088" s="340">
        <v>49.216467999999999</v>
      </c>
      <c r="I3088" s="340">
        <v>-122.934619</v>
      </c>
      <c r="J3088" s="340" t="s">
        <v>1591</v>
      </c>
      <c r="K3088" s="340" t="s">
        <v>6835</v>
      </c>
      <c r="L3088" s="348" t="s">
        <v>103</v>
      </c>
      <c r="M3088" s="340"/>
      <c r="N3088" s="340"/>
      <c r="O3088" s="340"/>
    </row>
    <row r="3089" spans="2:15" x14ac:dyDescent="0.25">
      <c r="B3089" s="340">
        <v>3766</v>
      </c>
      <c r="C3089" s="340" t="s">
        <v>6836</v>
      </c>
      <c r="D3089" s="340" t="s">
        <v>1036</v>
      </c>
      <c r="E3089" s="349" t="str">
        <f>HYPERLINK(Table20[[#This Row],[Map Link]],Table20[[#This Row],[Map Text]])</f>
        <v>Open Map</v>
      </c>
      <c r="F3089" s="340" t="s">
        <v>238</v>
      </c>
      <c r="G3089" s="340" t="s">
        <v>213</v>
      </c>
      <c r="H3089" s="340">
        <v>49.2498</v>
      </c>
      <c r="I3089" s="340">
        <v>-123.067958</v>
      </c>
      <c r="J3089" s="340" t="s">
        <v>1591</v>
      </c>
      <c r="K3089" s="340" t="s">
        <v>6837</v>
      </c>
      <c r="L3089" s="348" t="s">
        <v>103</v>
      </c>
      <c r="M3089" s="340"/>
      <c r="N3089" s="340"/>
      <c r="O3089" s="340"/>
    </row>
    <row r="3090" spans="2:15" x14ac:dyDescent="0.25">
      <c r="B3090" s="340">
        <v>3784</v>
      </c>
      <c r="C3090" s="340" t="s">
        <v>6838</v>
      </c>
      <c r="D3090" s="340" t="s">
        <v>1036</v>
      </c>
      <c r="E3090" s="349" t="str">
        <f>HYPERLINK(Table20[[#This Row],[Map Link]],Table20[[#This Row],[Map Text]])</f>
        <v>Open Map</v>
      </c>
      <c r="F3090" s="340" t="s">
        <v>238</v>
      </c>
      <c r="G3090" s="340" t="s">
        <v>213</v>
      </c>
      <c r="H3090" s="340">
        <v>49.216464999999999</v>
      </c>
      <c r="I3090" s="340">
        <v>-123.151293</v>
      </c>
      <c r="J3090" s="340" t="s">
        <v>1591</v>
      </c>
      <c r="K3090" s="340" t="s">
        <v>6839</v>
      </c>
      <c r="L3090" s="348" t="s">
        <v>103</v>
      </c>
      <c r="M3090" s="340"/>
      <c r="N3090" s="340"/>
      <c r="O3090" s="340"/>
    </row>
    <row r="3091" spans="2:15" x14ac:dyDescent="0.25">
      <c r="B3091" s="340">
        <v>3846</v>
      </c>
      <c r="C3091" s="340" t="s">
        <v>6840</v>
      </c>
      <c r="D3091" s="340" t="s">
        <v>1036</v>
      </c>
      <c r="E3091" s="349" t="str">
        <f>HYPERLINK(Table20[[#This Row],[Map Link]],Table20[[#This Row],[Map Text]])</f>
        <v>Open Map</v>
      </c>
      <c r="F3091" s="340" t="s">
        <v>238</v>
      </c>
      <c r="G3091" s="340" t="s">
        <v>213</v>
      </c>
      <c r="H3091" s="340">
        <v>49.216467000000002</v>
      </c>
      <c r="I3091" s="340">
        <v>-123.034623</v>
      </c>
      <c r="J3091" s="340" t="s">
        <v>1591</v>
      </c>
      <c r="K3091" s="340" t="s">
        <v>6841</v>
      </c>
      <c r="L3091" s="348" t="s">
        <v>103</v>
      </c>
      <c r="M3091" s="340"/>
      <c r="N3091" s="340"/>
      <c r="O3091" s="340"/>
    </row>
    <row r="3092" spans="2:15" x14ac:dyDescent="0.25">
      <c r="B3092" s="340">
        <v>4619</v>
      </c>
      <c r="C3092" s="340" t="s">
        <v>6842</v>
      </c>
      <c r="D3092" s="340" t="s">
        <v>1036</v>
      </c>
      <c r="E3092" s="349" t="str">
        <f>HYPERLINK(Table20[[#This Row],[Map Link]],Table20[[#This Row],[Map Text]])</f>
        <v>Open Map</v>
      </c>
      <c r="F3092" s="340" t="s">
        <v>238</v>
      </c>
      <c r="G3092" s="340" t="s">
        <v>213</v>
      </c>
      <c r="H3092" s="340">
        <v>49.266464999999997</v>
      </c>
      <c r="I3092" s="340">
        <v>-123.16796100000001</v>
      </c>
      <c r="J3092" s="340" t="s">
        <v>1591</v>
      </c>
      <c r="K3092" s="340" t="s">
        <v>6843</v>
      </c>
      <c r="L3092" s="348" t="s">
        <v>103</v>
      </c>
      <c r="M3092" s="340"/>
      <c r="N3092" s="340"/>
      <c r="O3092" s="340"/>
    </row>
    <row r="3093" spans="2:15" x14ac:dyDescent="0.25">
      <c r="B3093" s="340">
        <v>62201</v>
      </c>
      <c r="C3093" s="340" t="s">
        <v>6844</v>
      </c>
      <c r="D3093" s="340" t="s">
        <v>1590</v>
      </c>
      <c r="E3093" s="349" t="str">
        <f>HYPERLINK(Table20[[#This Row],[Map Link]],Table20[[#This Row],[Map Text]])</f>
        <v>Open Map</v>
      </c>
      <c r="F3093" s="340" t="s">
        <v>238</v>
      </c>
      <c r="G3093" s="340" t="s">
        <v>213</v>
      </c>
      <c r="H3093" s="340">
        <v>49.273888999999997</v>
      </c>
      <c r="I3093" s="340">
        <v>-123.142222</v>
      </c>
      <c r="J3093" s="340" t="s">
        <v>1591</v>
      </c>
      <c r="K3093" s="340" t="s">
        <v>6845</v>
      </c>
      <c r="L3093" s="348" t="s">
        <v>181</v>
      </c>
      <c r="M3093" s="340"/>
      <c r="N3093" s="340"/>
      <c r="O3093" s="340"/>
    </row>
    <row r="3094" spans="2:15" x14ac:dyDescent="0.25">
      <c r="B3094" s="340">
        <v>7313</v>
      </c>
      <c r="C3094" s="340" t="s">
        <v>253</v>
      </c>
      <c r="D3094" s="340" t="s">
        <v>1036</v>
      </c>
      <c r="E3094" s="349" t="str">
        <f>HYPERLINK(Table20[[#This Row],[Map Link]],Table20[[#This Row],[Map Text]])</f>
        <v>Open Map</v>
      </c>
      <c r="F3094" s="340" t="s">
        <v>238</v>
      </c>
      <c r="G3094" s="340" t="s">
        <v>213</v>
      </c>
      <c r="H3094" s="340">
        <v>49.091465999999997</v>
      </c>
      <c r="I3094" s="340">
        <v>-123.079065</v>
      </c>
      <c r="J3094" s="340" t="s">
        <v>1591</v>
      </c>
      <c r="K3094" s="340" t="s">
        <v>6846</v>
      </c>
      <c r="L3094" s="348" t="s">
        <v>103</v>
      </c>
      <c r="M3094" s="340"/>
      <c r="N3094" s="340"/>
      <c r="O3094" s="340"/>
    </row>
    <row r="3095" spans="2:15" x14ac:dyDescent="0.25">
      <c r="B3095" s="340">
        <v>7366</v>
      </c>
      <c r="C3095" s="340" t="s">
        <v>6847</v>
      </c>
      <c r="D3095" s="340" t="s">
        <v>1036</v>
      </c>
      <c r="E3095" s="349" t="str">
        <f>HYPERLINK(Table20[[#This Row],[Map Link]],Table20[[#This Row],[Map Text]])</f>
        <v>Open Map</v>
      </c>
      <c r="F3095" s="340" t="s">
        <v>643</v>
      </c>
      <c r="G3095" s="340" t="s">
        <v>336</v>
      </c>
      <c r="H3095" s="340">
        <v>48.466461000000002</v>
      </c>
      <c r="I3095" s="340">
        <v>-123.367947</v>
      </c>
      <c r="J3095" s="340" t="s">
        <v>1591</v>
      </c>
      <c r="K3095" s="340" t="s">
        <v>6848</v>
      </c>
      <c r="L3095" s="348" t="s">
        <v>103</v>
      </c>
      <c r="M3095" s="340"/>
      <c r="N3095" s="340"/>
      <c r="O3095" s="340"/>
    </row>
    <row r="3096" spans="2:15" x14ac:dyDescent="0.25">
      <c r="B3096" s="340">
        <v>65259</v>
      </c>
      <c r="C3096" s="340" t="s">
        <v>6849</v>
      </c>
      <c r="D3096" s="340" t="s">
        <v>1590</v>
      </c>
      <c r="E3096" s="349" t="str">
        <f>HYPERLINK(Table20[[#This Row],[Map Link]],Table20[[#This Row],[Map Text]])</f>
        <v>Open Map</v>
      </c>
      <c r="F3096" s="340" t="s">
        <v>643</v>
      </c>
      <c r="G3096" s="340" t="s">
        <v>336</v>
      </c>
      <c r="H3096" s="340">
        <v>48.330278</v>
      </c>
      <c r="I3096" s="340">
        <v>-123.621111</v>
      </c>
      <c r="J3096" s="340" t="s">
        <v>1591</v>
      </c>
      <c r="K3096" s="340" t="s">
        <v>6850</v>
      </c>
      <c r="L3096" s="348" t="s">
        <v>181</v>
      </c>
      <c r="M3096" s="340"/>
      <c r="N3096" s="340"/>
      <c r="O3096" s="340"/>
    </row>
    <row r="3097" spans="2:15" x14ac:dyDescent="0.25">
      <c r="B3097" s="340">
        <v>8837</v>
      </c>
      <c r="C3097" s="340" t="s">
        <v>667</v>
      </c>
      <c r="D3097" s="340" t="s">
        <v>1780</v>
      </c>
      <c r="E3097" s="349" t="str">
        <f>HYPERLINK(Table20[[#This Row],[Map Link]],Table20[[#This Row],[Map Text]])</f>
        <v>Open Map</v>
      </c>
      <c r="F3097" s="340" t="s">
        <v>643</v>
      </c>
      <c r="G3097" s="340" t="s">
        <v>336</v>
      </c>
      <c r="H3097" s="340">
        <v>48.449722000000001</v>
      </c>
      <c r="I3097" s="340">
        <v>-123.50444400000001</v>
      </c>
      <c r="J3097" s="340" t="s">
        <v>1591</v>
      </c>
      <c r="K3097" s="340" t="s">
        <v>6851</v>
      </c>
      <c r="L3097" s="348" t="s">
        <v>103</v>
      </c>
      <c r="M3097" s="340"/>
      <c r="N3097" s="340"/>
      <c r="O3097" s="340"/>
    </row>
    <row r="3098" spans="2:15" x14ac:dyDescent="0.25">
      <c r="B3098" s="340">
        <v>8845</v>
      </c>
      <c r="C3098" s="340" t="s">
        <v>242</v>
      </c>
      <c r="D3098" s="340" t="s">
        <v>1780</v>
      </c>
      <c r="E3098" s="349" t="str">
        <f>HYPERLINK(Table20[[#This Row],[Map Link]],Table20[[#This Row],[Map Text]])</f>
        <v>Open Map</v>
      </c>
      <c r="F3098" s="340" t="s">
        <v>238</v>
      </c>
      <c r="G3098" s="340" t="s">
        <v>213</v>
      </c>
      <c r="H3098" s="340">
        <v>49.102499999999999</v>
      </c>
      <c r="I3098" s="340">
        <v>-122.658056</v>
      </c>
      <c r="J3098" s="340" t="s">
        <v>1591</v>
      </c>
      <c r="K3098" s="340" t="s">
        <v>6852</v>
      </c>
      <c r="L3098" s="348" t="s">
        <v>103</v>
      </c>
      <c r="M3098" s="340"/>
      <c r="N3098" s="340"/>
      <c r="O3098" s="340"/>
    </row>
    <row r="3099" spans="2:15" x14ac:dyDescent="0.25">
      <c r="B3099" s="340">
        <v>8848</v>
      </c>
      <c r="C3099" s="340" t="s">
        <v>242</v>
      </c>
      <c r="D3099" s="340" t="s">
        <v>1728</v>
      </c>
      <c r="E3099" s="349" t="str">
        <f>HYPERLINK(Table20[[#This Row],[Map Link]],Table20[[#This Row],[Map Text]])</f>
        <v>Open Map</v>
      </c>
      <c r="F3099" s="340" t="s">
        <v>238</v>
      </c>
      <c r="G3099" s="340" t="s">
        <v>213</v>
      </c>
      <c r="H3099" s="340">
        <v>49.120277999999999</v>
      </c>
      <c r="I3099" s="340">
        <v>-122.659722</v>
      </c>
      <c r="J3099" s="340" t="s">
        <v>1591</v>
      </c>
      <c r="K3099" s="340" t="s">
        <v>6853</v>
      </c>
      <c r="L3099" s="348" t="s">
        <v>103</v>
      </c>
      <c r="M3099" s="340"/>
      <c r="N3099" s="340"/>
      <c r="O3099" s="340"/>
    </row>
    <row r="3100" spans="2:15" x14ac:dyDescent="0.25">
      <c r="B3100" s="340">
        <v>64406</v>
      </c>
      <c r="C3100" s="340" t="s">
        <v>6854</v>
      </c>
      <c r="D3100" s="340" t="s">
        <v>1590</v>
      </c>
      <c r="E3100" s="349" t="str">
        <f>HYPERLINK(Table20[[#This Row],[Map Link]],Table20[[#This Row],[Map Text]])</f>
        <v>Open Map</v>
      </c>
      <c r="F3100" s="340" t="s">
        <v>238</v>
      </c>
      <c r="G3100" s="340" t="s">
        <v>213</v>
      </c>
      <c r="H3100" s="340">
        <v>49.183138999999997</v>
      </c>
      <c r="I3100" s="340">
        <v>-122.534606</v>
      </c>
      <c r="J3100" s="340" t="s">
        <v>1591</v>
      </c>
      <c r="K3100" s="340" t="s">
        <v>6855</v>
      </c>
      <c r="L3100" s="348" t="s">
        <v>181</v>
      </c>
      <c r="M3100" s="340"/>
      <c r="N3100" s="340"/>
      <c r="O3100" s="340"/>
    </row>
    <row r="3101" spans="2:15" x14ac:dyDescent="0.25">
      <c r="B3101" s="340">
        <v>59</v>
      </c>
      <c r="C3101" s="340" t="s">
        <v>6856</v>
      </c>
      <c r="D3101" s="340" t="s">
        <v>1036</v>
      </c>
      <c r="E3101" s="349" t="str">
        <f>HYPERLINK(Table20[[#This Row],[Map Link]],Table20[[#This Row],[Map Text]])</f>
        <v>Open Map</v>
      </c>
      <c r="F3101" s="340" t="s">
        <v>238</v>
      </c>
      <c r="G3101" s="340" t="s">
        <v>213</v>
      </c>
      <c r="H3101" s="340">
        <v>49.249802000000003</v>
      </c>
      <c r="I3101" s="340">
        <v>-122.83461699999999</v>
      </c>
      <c r="J3101" s="340" t="s">
        <v>1591</v>
      </c>
      <c r="K3101" s="340" t="s">
        <v>6857</v>
      </c>
      <c r="L3101" s="348" t="s">
        <v>103</v>
      </c>
      <c r="M3101" s="340"/>
      <c r="N3101" s="340"/>
      <c r="O3101" s="340"/>
    </row>
    <row r="3102" spans="2:15" x14ac:dyDescent="0.25">
      <c r="B3102" s="340">
        <v>906</v>
      </c>
      <c r="C3102" s="340" t="s">
        <v>6858</v>
      </c>
      <c r="D3102" s="340" t="s">
        <v>1597</v>
      </c>
      <c r="E3102" s="349" t="str">
        <f>HYPERLINK(Table20[[#This Row],[Map Link]],Table20[[#This Row],[Map Text]])</f>
        <v>Open Map</v>
      </c>
      <c r="F3102" s="340" t="s">
        <v>643</v>
      </c>
      <c r="G3102" s="340" t="s">
        <v>336</v>
      </c>
      <c r="H3102" s="340">
        <v>48.495832999999998</v>
      </c>
      <c r="I3102" s="340">
        <v>-123.71250000000001</v>
      </c>
      <c r="J3102" s="340" t="s">
        <v>1591</v>
      </c>
      <c r="K3102" s="340" t="s">
        <v>6859</v>
      </c>
      <c r="L3102" s="348" t="s">
        <v>103</v>
      </c>
      <c r="M3102" s="340"/>
      <c r="N3102" s="340"/>
      <c r="O3102" s="340"/>
    </row>
    <row r="3103" spans="2:15" x14ac:dyDescent="0.25">
      <c r="B3103" s="340">
        <v>61</v>
      </c>
      <c r="C3103" s="340" t="s">
        <v>6860</v>
      </c>
      <c r="D3103" s="340" t="s">
        <v>1036</v>
      </c>
      <c r="E3103" s="349" t="str">
        <f>HYPERLINK(Table20[[#This Row],[Map Link]],Table20[[#This Row],[Map Text]])</f>
        <v>Open Map</v>
      </c>
      <c r="F3103" s="340" t="s">
        <v>238</v>
      </c>
      <c r="G3103" s="340" t="s">
        <v>213</v>
      </c>
      <c r="H3103" s="340">
        <v>49.283137000000004</v>
      </c>
      <c r="I3103" s="340">
        <v>-122.751282</v>
      </c>
      <c r="J3103" s="340" t="s">
        <v>1591</v>
      </c>
      <c r="K3103" s="340" t="s">
        <v>6861</v>
      </c>
      <c r="L3103" s="348" t="s">
        <v>103</v>
      </c>
      <c r="M3103" s="340"/>
      <c r="N3103" s="340"/>
      <c r="O3103" s="340"/>
    </row>
    <row r="3104" spans="2:15" x14ac:dyDescent="0.25">
      <c r="B3104" s="340">
        <v>34982</v>
      </c>
      <c r="C3104" s="340" t="s">
        <v>277</v>
      </c>
      <c r="D3104" s="340" t="s">
        <v>1880</v>
      </c>
      <c r="E3104" s="349" t="str">
        <f>HYPERLINK(Table20[[#This Row],[Map Link]],Table20[[#This Row],[Map Text]])</f>
        <v>Open Map</v>
      </c>
      <c r="F3104" s="340" t="s">
        <v>238</v>
      </c>
      <c r="G3104" s="340" t="s">
        <v>213</v>
      </c>
      <c r="H3104" s="340">
        <v>49.458610999999998</v>
      </c>
      <c r="I3104" s="340">
        <v>-123.23527799999999</v>
      </c>
      <c r="J3104" s="340" t="s">
        <v>1591</v>
      </c>
      <c r="K3104" s="340" t="s">
        <v>6862</v>
      </c>
      <c r="L3104" s="348" t="s">
        <v>103</v>
      </c>
      <c r="M3104" s="340"/>
      <c r="N3104" s="340"/>
      <c r="O3104" s="340"/>
    </row>
    <row r="3105" spans="2:15" x14ac:dyDescent="0.25">
      <c r="B3105" s="340">
        <v>65233</v>
      </c>
      <c r="C3105" s="340" t="s">
        <v>6863</v>
      </c>
      <c r="D3105" s="340" t="s">
        <v>1590</v>
      </c>
      <c r="E3105" s="349" t="str">
        <f>HYPERLINK(Table20[[#This Row],[Map Link]],Table20[[#This Row],[Map Text]])</f>
        <v>Open Map</v>
      </c>
      <c r="F3105" s="340" t="s">
        <v>643</v>
      </c>
      <c r="G3105" s="340" t="s">
        <v>336</v>
      </c>
      <c r="H3105" s="340">
        <v>48.315277999999999</v>
      </c>
      <c r="I3105" s="340">
        <v>-123.600278</v>
      </c>
      <c r="J3105" s="340" t="s">
        <v>1591</v>
      </c>
      <c r="K3105" s="340" t="s">
        <v>6864</v>
      </c>
      <c r="L3105" s="348" t="s">
        <v>181</v>
      </c>
      <c r="M3105" s="340"/>
      <c r="N3105" s="340"/>
      <c r="O3105" s="340"/>
    </row>
    <row r="3106" spans="2:15" x14ac:dyDescent="0.25">
      <c r="B3106" s="340">
        <v>37920</v>
      </c>
      <c r="C3106" s="340" t="s">
        <v>6865</v>
      </c>
      <c r="D3106" s="340" t="s">
        <v>1036</v>
      </c>
      <c r="E3106" s="349" t="str">
        <f>HYPERLINK(Table20[[#This Row],[Map Link]],Table20[[#This Row],[Map Text]])</f>
        <v>Open Map</v>
      </c>
      <c r="F3106" s="340" t="s">
        <v>238</v>
      </c>
      <c r="G3106" s="340" t="s">
        <v>213</v>
      </c>
      <c r="H3106" s="340">
        <v>49.316467000000003</v>
      </c>
      <c r="I3106" s="340">
        <v>-123.06796</v>
      </c>
      <c r="J3106" s="340" t="s">
        <v>1591</v>
      </c>
      <c r="K3106" s="340" t="s">
        <v>6866</v>
      </c>
      <c r="L3106" s="348" t="s">
        <v>103</v>
      </c>
      <c r="M3106" s="340"/>
      <c r="N3106" s="340"/>
      <c r="O3106" s="340"/>
    </row>
    <row r="3107" spans="2:15" x14ac:dyDescent="0.25">
      <c r="B3107" s="340">
        <v>12152</v>
      </c>
      <c r="C3107" s="340" t="s">
        <v>6867</v>
      </c>
      <c r="D3107" s="340" t="s">
        <v>1036</v>
      </c>
      <c r="E3107" s="349" t="str">
        <f>HYPERLINK(Table20[[#This Row],[Map Link]],Table20[[#This Row],[Map Text]])</f>
        <v>Open Map</v>
      </c>
      <c r="F3107" s="340" t="s">
        <v>643</v>
      </c>
      <c r="G3107" s="340" t="s">
        <v>336</v>
      </c>
      <c r="H3107" s="340">
        <v>48.424793000000001</v>
      </c>
      <c r="I3107" s="340">
        <v>-123.53461799999999</v>
      </c>
      <c r="J3107" s="340" t="s">
        <v>1591</v>
      </c>
      <c r="K3107" s="340" t="s">
        <v>6868</v>
      </c>
      <c r="L3107" s="348" t="s">
        <v>103</v>
      </c>
      <c r="M3107" s="340"/>
      <c r="N3107" s="340"/>
      <c r="O3107" s="340"/>
    </row>
    <row r="3108" spans="2:15" x14ac:dyDescent="0.25">
      <c r="B3108" s="340">
        <v>27180</v>
      </c>
      <c r="C3108" s="340" t="s">
        <v>269</v>
      </c>
      <c r="D3108" s="340" t="s">
        <v>1036</v>
      </c>
      <c r="E3108" s="349" t="str">
        <f>HYPERLINK(Table20[[#This Row],[Map Link]],Table20[[#This Row],[Map Text]])</f>
        <v>Open Map</v>
      </c>
      <c r="F3108" s="340" t="s">
        <v>238</v>
      </c>
      <c r="G3108" s="340" t="s">
        <v>213</v>
      </c>
      <c r="H3108" s="340">
        <v>49.333134000000001</v>
      </c>
      <c r="I3108" s="340">
        <v>-123.034626</v>
      </c>
      <c r="J3108" s="340" t="s">
        <v>1591</v>
      </c>
      <c r="K3108" s="340" t="s">
        <v>6869</v>
      </c>
      <c r="L3108" s="348" t="s">
        <v>103</v>
      </c>
      <c r="M3108" s="340"/>
      <c r="N3108" s="340"/>
      <c r="O3108" s="340"/>
    </row>
    <row r="3109" spans="2:15" x14ac:dyDescent="0.25">
      <c r="B3109" s="340">
        <v>12171</v>
      </c>
      <c r="C3109" s="340" t="s">
        <v>6870</v>
      </c>
      <c r="D3109" s="340" t="s">
        <v>1036</v>
      </c>
      <c r="E3109" s="349" t="str">
        <f>HYPERLINK(Table20[[#This Row],[Map Link]],Table20[[#This Row],[Map Text]])</f>
        <v>Open Map</v>
      </c>
      <c r="F3109" s="340" t="s">
        <v>238</v>
      </c>
      <c r="G3109" s="340" t="s">
        <v>213</v>
      </c>
      <c r="H3109" s="340">
        <v>49.316467000000003</v>
      </c>
      <c r="I3109" s="340">
        <v>-123.03462500000001</v>
      </c>
      <c r="J3109" s="340" t="s">
        <v>1591</v>
      </c>
      <c r="K3109" s="340" t="s">
        <v>6871</v>
      </c>
      <c r="L3109" s="348" t="s">
        <v>103</v>
      </c>
      <c r="M3109" s="340"/>
      <c r="N3109" s="340"/>
      <c r="O3109" s="340"/>
    </row>
    <row r="3110" spans="2:15" x14ac:dyDescent="0.25">
      <c r="B3110" s="340">
        <v>4632</v>
      </c>
      <c r="C3110" s="340" t="s">
        <v>6872</v>
      </c>
      <c r="D3110" s="340" t="s">
        <v>1036</v>
      </c>
      <c r="E3110" s="349" t="str">
        <f>HYPERLINK(Table20[[#This Row],[Map Link]],Table20[[#This Row],[Map Text]])</f>
        <v>Open Map</v>
      </c>
      <c r="F3110" s="340" t="s">
        <v>238</v>
      </c>
      <c r="G3110" s="340" t="s">
        <v>213</v>
      </c>
      <c r="H3110" s="340">
        <v>49.233134999999997</v>
      </c>
      <c r="I3110" s="340">
        <v>-122.884618</v>
      </c>
      <c r="J3110" s="340" t="s">
        <v>1591</v>
      </c>
      <c r="K3110" s="340" t="s">
        <v>6873</v>
      </c>
      <c r="L3110" s="348" t="s">
        <v>103</v>
      </c>
      <c r="M3110" s="340"/>
      <c r="N3110" s="340"/>
      <c r="O3110" s="340"/>
    </row>
    <row r="3111" spans="2:15" x14ac:dyDescent="0.25">
      <c r="B3111" s="340">
        <v>5536</v>
      </c>
      <c r="C3111" s="340" t="s">
        <v>279</v>
      </c>
      <c r="D3111" s="340" t="s">
        <v>1780</v>
      </c>
      <c r="E3111" s="349" t="str">
        <f>HYPERLINK(Table20[[#This Row],[Map Link]],Table20[[#This Row],[Map Text]])</f>
        <v>Open Map</v>
      </c>
      <c r="F3111" s="340" t="s">
        <v>238</v>
      </c>
      <c r="G3111" s="340" t="s">
        <v>213</v>
      </c>
      <c r="H3111" s="340">
        <v>49.22</v>
      </c>
      <c r="I3111" s="340">
        <v>-122.598889</v>
      </c>
      <c r="J3111" s="340" t="s">
        <v>1591</v>
      </c>
      <c r="K3111" s="340" t="s">
        <v>6874</v>
      </c>
      <c r="L3111" s="348" t="s">
        <v>103</v>
      </c>
      <c r="M3111" s="340"/>
      <c r="N3111" s="340"/>
      <c r="O3111" s="340"/>
    </row>
    <row r="3112" spans="2:15" x14ac:dyDescent="0.25">
      <c r="B3112" s="340">
        <v>5538</v>
      </c>
      <c r="C3112" s="340" t="s">
        <v>6875</v>
      </c>
      <c r="D3112" s="340" t="s">
        <v>1036</v>
      </c>
      <c r="E3112" s="349" t="str">
        <f>HYPERLINK(Table20[[#This Row],[Map Link]],Table20[[#This Row],[Map Text]])</f>
        <v>Open Map</v>
      </c>
      <c r="F3112" s="340" t="s">
        <v>238</v>
      </c>
      <c r="G3112" s="340" t="s">
        <v>213</v>
      </c>
      <c r="H3112" s="340">
        <v>49.308590000000002</v>
      </c>
      <c r="I3112" s="340">
        <v>-123.01441</v>
      </c>
      <c r="J3112" s="340" t="s">
        <v>1591</v>
      </c>
      <c r="K3112" s="340" t="s">
        <v>6876</v>
      </c>
      <c r="L3112" s="348" t="s">
        <v>103</v>
      </c>
      <c r="M3112" s="340"/>
      <c r="N3112" s="340"/>
      <c r="O3112" s="340"/>
    </row>
    <row r="3113" spans="2:15" x14ac:dyDescent="0.25">
      <c r="B3113" s="340">
        <v>5590</v>
      </c>
      <c r="C3113" s="340" t="s">
        <v>6877</v>
      </c>
      <c r="D3113" s="340" t="s">
        <v>1036</v>
      </c>
      <c r="E3113" s="349" t="str">
        <f>HYPERLINK(Table20[[#This Row],[Map Link]],Table20[[#This Row],[Map Text]])</f>
        <v>Open Map</v>
      </c>
      <c r="F3113" s="340" t="s">
        <v>643</v>
      </c>
      <c r="G3113" s="340" t="s">
        <v>336</v>
      </c>
      <c r="H3113" s="340">
        <v>48.466461000000002</v>
      </c>
      <c r="I3113" s="340">
        <v>-123.401281</v>
      </c>
      <c r="J3113" s="340" t="s">
        <v>1591</v>
      </c>
      <c r="K3113" s="340" t="s">
        <v>6878</v>
      </c>
      <c r="L3113" s="348" t="s">
        <v>103</v>
      </c>
      <c r="M3113" s="340"/>
      <c r="N3113" s="340"/>
      <c r="O3113" s="340"/>
    </row>
    <row r="3114" spans="2:15" x14ac:dyDescent="0.25">
      <c r="B3114" s="340">
        <v>5630</v>
      </c>
      <c r="C3114" s="340" t="s">
        <v>6879</v>
      </c>
      <c r="D3114" s="340" t="s">
        <v>1036</v>
      </c>
      <c r="E3114" s="349" t="str">
        <f>HYPERLINK(Table20[[#This Row],[Map Link]],Table20[[#This Row],[Map Text]])</f>
        <v>Open Map</v>
      </c>
      <c r="F3114" s="340" t="s">
        <v>238</v>
      </c>
      <c r="G3114" s="340" t="s">
        <v>213</v>
      </c>
      <c r="H3114" s="340">
        <v>49.199798999999999</v>
      </c>
      <c r="I3114" s="340">
        <v>-123.134625</v>
      </c>
      <c r="J3114" s="340" t="s">
        <v>1591</v>
      </c>
      <c r="K3114" s="340" t="s">
        <v>6880</v>
      </c>
      <c r="L3114" s="348" t="s">
        <v>103</v>
      </c>
      <c r="M3114" s="340"/>
      <c r="N3114" s="340"/>
      <c r="O3114" s="340"/>
    </row>
    <row r="3115" spans="2:15" x14ac:dyDescent="0.25">
      <c r="B3115" s="340">
        <v>64</v>
      </c>
      <c r="C3115" s="340" t="s">
        <v>6881</v>
      </c>
      <c r="D3115" s="340" t="s">
        <v>1036</v>
      </c>
      <c r="E3115" s="349" t="str">
        <f>HYPERLINK(Table20[[#This Row],[Map Link]],Table20[[#This Row],[Map Text]])</f>
        <v>Open Map</v>
      </c>
      <c r="F3115" s="340" t="s">
        <v>238</v>
      </c>
      <c r="G3115" s="340" t="s">
        <v>213</v>
      </c>
      <c r="H3115" s="340">
        <v>49.233136000000002</v>
      </c>
      <c r="I3115" s="340">
        <v>-122.784615</v>
      </c>
      <c r="J3115" s="340" t="s">
        <v>1591</v>
      </c>
      <c r="K3115" s="340" t="s">
        <v>6882</v>
      </c>
      <c r="L3115" s="348" t="s">
        <v>103</v>
      </c>
      <c r="M3115" s="340"/>
      <c r="N3115" s="340"/>
      <c r="O3115" s="340"/>
    </row>
    <row r="3116" spans="2:15" x14ac:dyDescent="0.25">
      <c r="B3116" s="340">
        <v>66</v>
      </c>
      <c r="C3116" s="340" t="s">
        <v>6883</v>
      </c>
      <c r="D3116" s="340" t="s">
        <v>1036</v>
      </c>
      <c r="E3116" s="349" t="str">
        <f>HYPERLINK(Table20[[#This Row],[Map Link]],Table20[[#This Row],[Map Text]])</f>
        <v>Open Map</v>
      </c>
      <c r="F3116" s="340" t="s">
        <v>238</v>
      </c>
      <c r="G3116" s="340" t="s">
        <v>213</v>
      </c>
      <c r="H3116" s="340">
        <v>49.233136000000002</v>
      </c>
      <c r="I3116" s="340">
        <v>-122.82211599999999</v>
      </c>
      <c r="J3116" s="340" t="s">
        <v>1591</v>
      </c>
      <c r="K3116" s="340" t="s">
        <v>6884</v>
      </c>
      <c r="L3116" s="348" t="s">
        <v>103</v>
      </c>
      <c r="M3116" s="340"/>
      <c r="N3116" s="340"/>
      <c r="O3116" s="340"/>
    </row>
    <row r="3117" spans="2:15" x14ac:dyDescent="0.25">
      <c r="B3117" s="340">
        <v>64403</v>
      </c>
      <c r="C3117" s="340" t="s">
        <v>6885</v>
      </c>
      <c r="D3117" s="340" t="s">
        <v>1590</v>
      </c>
      <c r="E3117" s="349" t="str">
        <f>HYPERLINK(Table20[[#This Row],[Map Link]],Table20[[#This Row],[Map Text]])</f>
        <v>Open Map</v>
      </c>
      <c r="F3117" s="340" t="s">
        <v>238</v>
      </c>
      <c r="G3117" s="340" t="s">
        <v>213</v>
      </c>
      <c r="H3117" s="340">
        <v>49.183138999999997</v>
      </c>
      <c r="I3117" s="340">
        <v>-122.567941</v>
      </c>
      <c r="J3117" s="340" t="s">
        <v>1591</v>
      </c>
      <c r="K3117" s="340" t="s">
        <v>6886</v>
      </c>
      <c r="L3117" s="348" t="s">
        <v>181</v>
      </c>
      <c r="M3117" s="340"/>
      <c r="N3117" s="340"/>
      <c r="O3117" s="340"/>
    </row>
    <row r="3118" spans="2:15" x14ac:dyDescent="0.25">
      <c r="B3118" s="340">
        <v>68</v>
      </c>
      <c r="C3118" s="340" t="s">
        <v>1021</v>
      </c>
      <c r="D3118" s="340" t="s">
        <v>1036</v>
      </c>
      <c r="E3118" s="349" t="str">
        <f>HYPERLINK(Table20[[#This Row],[Map Link]],Table20[[#This Row],[Map Text]])</f>
        <v>Open Map</v>
      </c>
      <c r="F3118" s="340" t="s">
        <v>238</v>
      </c>
      <c r="G3118" s="340" t="s">
        <v>213</v>
      </c>
      <c r="H3118" s="340">
        <v>49.266469999999998</v>
      </c>
      <c r="I3118" s="340">
        <v>-122.784616</v>
      </c>
      <c r="J3118" s="340" t="s">
        <v>1591</v>
      </c>
      <c r="K3118" s="340" t="s">
        <v>6887</v>
      </c>
      <c r="L3118" s="348" t="s">
        <v>103</v>
      </c>
      <c r="M3118" s="340"/>
      <c r="N3118" s="340"/>
      <c r="O3118" s="340"/>
    </row>
    <row r="3119" spans="2:15" x14ac:dyDescent="0.25">
      <c r="B3119" s="340">
        <v>38033</v>
      </c>
      <c r="C3119" s="340" t="s">
        <v>664</v>
      </c>
      <c r="D3119" s="340" t="s">
        <v>1728</v>
      </c>
      <c r="E3119" s="349" t="str">
        <f>HYPERLINK(Table20[[#This Row],[Map Link]],Table20[[#This Row],[Map Text]])</f>
        <v>Open Map</v>
      </c>
      <c r="F3119" s="340" t="s">
        <v>643</v>
      </c>
      <c r="G3119" s="340" t="s">
        <v>336</v>
      </c>
      <c r="H3119" s="340">
        <v>48.379167000000002</v>
      </c>
      <c r="I3119" s="340">
        <v>-123.535833</v>
      </c>
      <c r="J3119" s="340" t="s">
        <v>1591</v>
      </c>
      <c r="K3119" s="340" t="s">
        <v>6888</v>
      </c>
      <c r="L3119" s="348" t="s">
        <v>103</v>
      </c>
      <c r="M3119" s="340"/>
      <c r="N3119" s="340"/>
      <c r="O3119" s="340"/>
    </row>
    <row r="3120" spans="2:15" x14ac:dyDescent="0.25">
      <c r="B3120" s="340">
        <v>39556</v>
      </c>
      <c r="C3120" s="340" t="s">
        <v>6889</v>
      </c>
      <c r="D3120" s="340" t="s">
        <v>1036</v>
      </c>
      <c r="E3120" s="349" t="str">
        <f>HYPERLINK(Table20[[#This Row],[Map Link]],Table20[[#This Row],[Map Text]])</f>
        <v>Open Map</v>
      </c>
      <c r="F3120" s="340" t="s">
        <v>238</v>
      </c>
      <c r="G3120" s="340" t="s">
        <v>213</v>
      </c>
      <c r="H3120" s="340">
        <v>49.224800999999999</v>
      </c>
      <c r="I3120" s="340">
        <v>-123.001288</v>
      </c>
      <c r="J3120" s="340" t="s">
        <v>1591</v>
      </c>
      <c r="K3120" s="340" t="s">
        <v>6890</v>
      </c>
      <c r="L3120" s="348" t="s">
        <v>103</v>
      </c>
      <c r="M3120" s="340"/>
      <c r="N3120" s="340"/>
      <c r="O3120" s="340"/>
    </row>
    <row r="3121" spans="2:15" x14ac:dyDescent="0.25">
      <c r="B3121" s="340">
        <v>70</v>
      </c>
      <c r="C3121" s="340" t="s">
        <v>6891</v>
      </c>
      <c r="D3121" s="340" t="s">
        <v>1036</v>
      </c>
      <c r="E3121" s="349" t="str">
        <f>HYPERLINK(Table20[[#This Row],[Map Link]],Table20[[#This Row],[Map Text]])</f>
        <v>Open Map</v>
      </c>
      <c r="F3121" s="340" t="s">
        <v>238</v>
      </c>
      <c r="G3121" s="340" t="s">
        <v>213</v>
      </c>
      <c r="H3121" s="340">
        <v>49.216467999999999</v>
      </c>
      <c r="I3121" s="340">
        <v>-122.95128699999999</v>
      </c>
      <c r="J3121" s="340" t="s">
        <v>1591</v>
      </c>
      <c r="K3121" s="340" t="s">
        <v>6892</v>
      </c>
      <c r="L3121" s="348" t="s">
        <v>103</v>
      </c>
      <c r="M3121" s="340"/>
      <c r="N3121" s="340"/>
      <c r="O3121" s="340"/>
    </row>
    <row r="3122" spans="2:15" x14ac:dyDescent="0.25">
      <c r="B3122" s="340">
        <v>24209</v>
      </c>
      <c r="C3122" s="340" t="s">
        <v>6893</v>
      </c>
      <c r="D3122" s="340" t="s">
        <v>1597</v>
      </c>
      <c r="E3122" s="349" t="str">
        <f>HYPERLINK(Table20[[#This Row],[Map Link]],Table20[[#This Row],[Map Text]])</f>
        <v>Open Map</v>
      </c>
      <c r="F3122" s="340" t="s">
        <v>643</v>
      </c>
      <c r="G3122" s="340" t="s">
        <v>336</v>
      </c>
      <c r="H3122" s="340">
        <v>48.499792999999997</v>
      </c>
      <c r="I3122" s="340">
        <v>-123.51795199999999</v>
      </c>
      <c r="J3122" s="340" t="s">
        <v>1591</v>
      </c>
      <c r="K3122" s="340" t="s">
        <v>6894</v>
      </c>
      <c r="L3122" s="348" t="s">
        <v>103</v>
      </c>
      <c r="M3122" s="340"/>
      <c r="N3122" s="340"/>
      <c r="O3122" s="340"/>
    </row>
    <row r="3123" spans="2:15" x14ac:dyDescent="0.25">
      <c r="B3123" s="340">
        <v>24210</v>
      </c>
      <c r="C3123" s="340" t="s">
        <v>6895</v>
      </c>
      <c r="D3123" s="340" t="s">
        <v>1036</v>
      </c>
      <c r="E3123" s="349" t="str">
        <f>HYPERLINK(Table20[[#This Row],[Map Link]],Table20[[#This Row],[Map Text]])</f>
        <v>Open Map</v>
      </c>
      <c r="F3123" s="340" t="s">
        <v>238</v>
      </c>
      <c r="G3123" s="340" t="s">
        <v>213</v>
      </c>
      <c r="H3123" s="340">
        <v>49.133138000000002</v>
      </c>
      <c r="I3123" s="340">
        <v>-122.617941</v>
      </c>
      <c r="J3123" s="340" t="s">
        <v>1591</v>
      </c>
      <c r="K3123" s="340" t="s">
        <v>6896</v>
      </c>
      <c r="L3123" s="348" t="s">
        <v>103</v>
      </c>
      <c r="M3123" s="340"/>
      <c r="N3123" s="340"/>
      <c r="O3123" s="340"/>
    </row>
    <row r="3124" spans="2:15" x14ac:dyDescent="0.25">
      <c r="B3124" s="340">
        <v>24212</v>
      </c>
      <c r="C3124" s="340" t="s">
        <v>6897</v>
      </c>
      <c r="D3124" s="340" t="s">
        <v>1036</v>
      </c>
      <c r="E3124" s="349" t="str">
        <f>HYPERLINK(Table20[[#This Row],[Map Link]],Table20[[#This Row],[Map Text]])</f>
        <v>Open Map</v>
      </c>
      <c r="F3124" s="340" t="s">
        <v>643</v>
      </c>
      <c r="G3124" s="340" t="s">
        <v>336</v>
      </c>
      <c r="H3124" s="340">
        <v>48.387180000000001</v>
      </c>
      <c r="I3124" s="340">
        <v>-123.6995</v>
      </c>
      <c r="J3124" s="340" t="s">
        <v>1591</v>
      </c>
      <c r="K3124" s="340" t="s">
        <v>6898</v>
      </c>
      <c r="L3124" s="348" t="s">
        <v>103</v>
      </c>
      <c r="M3124" s="340"/>
      <c r="N3124" s="340"/>
      <c r="O3124" s="340"/>
    </row>
    <row r="3125" spans="2:15" x14ac:dyDescent="0.25">
      <c r="B3125" s="340">
        <v>64604</v>
      </c>
      <c r="C3125" s="340" t="s">
        <v>6899</v>
      </c>
      <c r="D3125" s="340" t="s">
        <v>1590</v>
      </c>
      <c r="E3125" s="349" t="str">
        <f>HYPERLINK(Table20[[#This Row],[Map Link]],Table20[[#This Row],[Map Text]])</f>
        <v>Open Map</v>
      </c>
      <c r="F3125" s="340" t="s">
        <v>238</v>
      </c>
      <c r="G3125" s="340" t="s">
        <v>213</v>
      </c>
      <c r="H3125" s="340">
        <v>49.316465999999998</v>
      </c>
      <c r="I3125" s="340">
        <v>-123.101294</v>
      </c>
      <c r="J3125" s="340" t="s">
        <v>1591</v>
      </c>
      <c r="K3125" s="340" t="s">
        <v>6900</v>
      </c>
      <c r="L3125" s="348" t="s">
        <v>181</v>
      </c>
      <c r="M3125" s="340"/>
      <c r="N3125" s="340"/>
      <c r="O3125" s="340"/>
    </row>
    <row r="3126" spans="2:15" x14ac:dyDescent="0.25">
      <c r="B3126" s="340">
        <v>8177</v>
      </c>
      <c r="C3126" s="340" t="s">
        <v>6901</v>
      </c>
      <c r="D3126" s="340" t="s">
        <v>1036</v>
      </c>
      <c r="E3126" s="349" t="str">
        <f>HYPERLINK(Table20[[#This Row],[Map Link]],Table20[[#This Row],[Map Text]])</f>
        <v>Open Map</v>
      </c>
      <c r="F3126" s="340" t="s">
        <v>238</v>
      </c>
      <c r="G3126" s="340" t="s">
        <v>213</v>
      </c>
      <c r="H3126" s="340">
        <v>49.266466000000001</v>
      </c>
      <c r="I3126" s="340">
        <v>-123.101293</v>
      </c>
      <c r="J3126" s="340" t="s">
        <v>1591</v>
      </c>
      <c r="K3126" s="340" t="s">
        <v>6902</v>
      </c>
      <c r="L3126" s="348" t="s">
        <v>103</v>
      </c>
      <c r="M3126" s="340"/>
      <c r="N3126" s="340"/>
      <c r="O3126" s="340"/>
    </row>
    <row r="3127" spans="2:15" x14ac:dyDescent="0.25">
      <c r="B3127" s="340">
        <v>69</v>
      </c>
      <c r="C3127" s="340" t="s">
        <v>727</v>
      </c>
      <c r="D3127" s="340" t="s">
        <v>1597</v>
      </c>
      <c r="E3127" s="349" t="str">
        <f>HYPERLINK(Table20[[#This Row],[Map Link]],Table20[[#This Row],[Map Text]])</f>
        <v>Open Map</v>
      </c>
      <c r="F3127" s="340" t="s">
        <v>238</v>
      </c>
      <c r="G3127" s="340" t="s">
        <v>213</v>
      </c>
      <c r="H3127" s="340">
        <v>49.099800999999999</v>
      </c>
      <c r="I3127" s="340">
        <v>-122.884615</v>
      </c>
      <c r="J3127" s="340" t="s">
        <v>1591</v>
      </c>
      <c r="K3127" s="340" t="s">
        <v>6903</v>
      </c>
      <c r="L3127" s="348" t="s">
        <v>103</v>
      </c>
      <c r="M3127" s="340"/>
      <c r="N3127" s="340"/>
      <c r="O3127" s="340"/>
    </row>
    <row r="3128" spans="2:15" x14ac:dyDescent="0.25">
      <c r="B3128" s="340">
        <v>8339</v>
      </c>
      <c r="C3128" s="340" t="s">
        <v>241</v>
      </c>
      <c r="D3128" s="340" t="s">
        <v>1036</v>
      </c>
      <c r="E3128" s="349" t="str">
        <f>HYPERLINK(Table20[[#This Row],[Map Link]],Table20[[#This Row],[Map Text]])</f>
        <v>Open Map</v>
      </c>
      <c r="F3128" s="340" t="s">
        <v>238</v>
      </c>
      <c r="G3128" s="340" t="s">
        <v>213</v>
      </c>
      <c r="H3128" s="340">
        <v>49.083137999999998</v>
      </c>
      <c r="I3128" s="340">
        <v>-122.61794</v>
      </c>
      <c r="J3128" s="340" t="s">
        <v>1591</v>
      </c>
      <c r="K3128" s="340" t="s">
        <v>6904</v>
      </c>
      <c r="L3128" s="348" t="s">
        <v>103</v>
      </c>
      <c r="M3128" s="340"/>
      <c r="N3128" s="340"/>
      <c r="O3128" s="340"/>
    </row>
    <row r="3129" spans="2:15" x14ac:dyDescent="0.25">
      <c r="B3129" s="340">
        <v>64421</v>
      </c>
      <c r="C3129" s="340" t="s">
        <v>6905</v>
      </c>
      <c r="D3129" s="340" t="s">
        <v>1590</v>
      </c>
      <c r="E3129" s="349" t="str">
        <f>HYPERLINK(Table20[[#This Row],[Map Link]],Table20[[#This Row],[Map Text]])</f>
        <v>Open Map</v>
      </c>
      <c r="F3129" s="340" t="s">
        <v>238</v>
      </c>
      <c r="G3129" s="340" t="s">
        <v>213</v>
      </c>
      <c r="H3129" s="340">
        <v>49.233131</v>
      </c>
      <c r="I3129" s="340">
        <v>-123.217962</v>
      </c>
      <c r="J3129" s="340" t="s">
        <v>1591</v>
      </c>
      <c r="K3129" s="340" t="s">
        <v>6906</v>
      </c>
      <c r="L3129" s="348" t="s">
        <v>181</v>
      </c>
      <c r="M3129" s="340"/>
      <c r="N3129" s="340"/>
      <c r="O3129" s="340"/>
    </row>
    <row r="3130" spans="2:15" x14ac:dyDescent="0.25">
      <c r="B3130" s="340">
        <v>64422</v>
      </c>
      <c r="C3130" s="340" t="s">
        <v>6907</v>
      </c>
      <c r="D3130" s="340" t="s">
        <v>1590</v>
      </c>
      <c r="E3130" s="349" t="str">
        <f>HYPERLINK(Table20[[#This Row],[Map Link]],Table20[[#This Row],[Map Text]])</f>
        <v>Open Map</v>
      </c>
      <c r="F3130" s="340" t="s">
        <v>238</v>
      </c>
      <c r="G3130" s="340" t="s">
        <v>213</v>
      </c>
      <c r="H3130" s="340">
        <v>49.066465000000001</v>
      </c>
      <c r="I3130" s="340">
        <v>-123.126288</v>
      </c>
      <c r="J3130" s="340" t="s">
        <v>1591</v>
      </c>
      <c r="K3130" s="340" t="s">
        <v>6908</v>
      </c>
      <c r="L3130" s="348" t="s">
        <v>181</v>
      </c>
      <c r="M3130" s="340"/>
      <c r="N3130" s="340"/>
      <c r="O3130" s="340"/>
    </row>
    <row r="3131" spans="2:15" x14ac:dyDescent="0.25">
      <c r="B3131" s="340">
        <v>65270</v>
      </c>
      <c r="C3131" s="340" t="s">
        <v>6909</v>
      </c>
      <c r="D3131" s="340" t="s">
        <v>1590</v>
      </c>
      <c r="E3131" s="349" t="str">
        <f>HYPERLINK(Table20[[#This Row],[Map Link]],Table20[[#This Row],[Map Text]])</f>
        <v>Open Map</v>
      </c>
      <c r="F3131" s="340" t="s">
        <v>643</v>
      </c>
      <c r="G3131" s="340" t="s">
        <v>336</v>
      </c>
      <c r="H3131" s="340">
        <v>48.449793999999997</v>
      </c>
      <c r="I3131" s="340">
        <v>-123.417948</v>
      </c>
      <c r="J3131" s="340" t="s">
        <v>1591</v>
      </c>
      <c r="K3131" s="340" t="s">
        <v>6910</v>
      </c>
      <c r="L3131" s="348" t="s">
        <v>181</v>
      </c>
      <c r="M3131" s="340"/>
      <c r="N3131" s="340"/>
      <c r="O3131" s="340"/>
    </row>
    <row r="3132" spans="2:15" x14ac:dyDescent="0.25">
      <c r="B3132" s="340">
        <v>14255</v>
      </c>
      <c r="C3132" s="340" t="s">
        <v>260</v>
      </c>
      <c r="D3132" s="340" t="s">
        <v>1780</v>
      </c>
      <c r="E3132" s="349" t="str">
        <f>HYPERLINK(Table20[[#This Row],[Map Link]],Table20[[#This Row],[Map Text]])</f>
        <v>Open Map</v>
      </c>
      <c r="F3132" s="340" t="s">
        <v>238</v>
      </c>
      <c r="G3132" s="340" t="s">
        <v>213</v>
      </c>
      <c r="H3132" s="340">
        <v>49.206667000000003</v>
      </c>
      <c r="I3132" s="340">
        <v>-122.910556</v>
      </c>
      <c r="J3132" s="340" t="s">
        <v>1591</v>
      </c>
      <c r="K3132" s="340" t="s">
        <v>6911</v>
      </c>
      <c r="L3132" s="348" t="s">
        <v>103</v>
      </c>
      <c r="M3132" s="340"/>
      <c r="N3132" s="340"/>
      <c r="O3132" s="340"/>
    </row>
    <row r="3133" spans="2:15" x14ac:dyDescent="0.25">
      <c r="B3133" s="340">
        <v>14250</v>
      </c>
      <c r="C3133" s="340" t="s">
        <v>6912</v>
      </c>
      <c r="D3133" s="340" t="s">
        <v>3170</v>
      </c>
      <c r="E3133" s="349" t="str">
        <f>HYPERLINK(Table20[[#This Row],[Map Link]],Table20[[#This Row],[Map Text]])</f>
        <v>Open Map</v>
      </c>
      <c r="F3133" s="340" t="s">
        <v>238</v>
      </c>
      <c r="G3133" s="340" t="s">
        <v>213</v>
      </c>
      <c r="H3133" s="340">
        <v>49.133135000000003</v>
      </c>
      <c r="I3133" s="340">
        <v>-122.851281</v>
      </c>
      <c r="J3133" s="340" t="s">
        <v>1591</v>
      </c>
      <c r="K3133" s="340" t="s">
        <v>6913</v>
      </c>
      <c r="L3133" s="348" t="s">
        <v>103</v>
      </c>
      <c r="M3133" s="340"/>
      <c r="N3133" s="340"/>
      <c r="O3133" s="340"/>
    </row>
    <row r="3134" spans="2:15" x14ac:dyDescent="0.25">
      <c r="B3134" s="340">
        <v>17020</v>
      </c>
      <c r="C3134" s="340" t="s">
        <v>6914</v>
      </c>
      <c r="D3134" s="340" t="s">
        <v>1036</v>
      </c>
      <c r="E3134" s="349" t="str">
        <f>HYPERLINK(Table20[[#This Row],[Map Link]],Table20[[#This Row],[Map Text]])</f>
        <v>Open Map</v>
      </c>
      <c r="F3134" s="340" t="s">
        <v>238</v>
      </c>
      <c r="G3134" s="340" t="s">
        <v>213</v>
      </c>
      <c r="H3134" s="340">
        <v>49.316465999999998</v>
      </c>
      <c r="I3134" s="340">
        <v>-123.11796099999999</v>
      </c>
      <c r="J3134" s="340" t="s">
        <v>1591</v>
      </c>
      <c r="K3134" s="340" t="s">
        <v>6915</v>
      </c>
      <c r="L3134" s="348" t="s">
        <v>103</v>
      </c>
      <c r="M3134" s="340"/>
      <c r="N3134" s="340"/>
      <c r="O3134" s="340"/>
    </row>
    <row r="3135" spans="2:15" x14ac:dyDescent="0.25">
      <c r="B3135" s="340">
        <v>17075</v>
      </c>
      <c r="C3135" s="340" t="s">
        <v>252</v>
      </c>
      <c r="D3135" s="340" t="s">
        <v>1036</v>
      </c>
      <c r="E3135" s="349" t="str">
        <f>HYPERLINK(Table20[[#This Row],[Map Link]],Table20[[#This Row],[Map Text]])</f>
        <v>Open Map</v>
      </c>
      <c r="F3135" s="340" t="s">
        <v>238</v>
      </c>
      <c r="G3135" s="340" t="s">
        <v>213</v>
      </c>
      <c r="H3135" s="340">
        <v>49.166468000000002</v>
      </c>
      <c r="I3135" s="340">
        <v>-122.917951</v>
      </c>
      <c r="J3135" s="340" t="s">
        <v>1591</v>
      </c>
      <c r="K3135" s="340" t="s">
        <v>6916</v>
      </c>
      <c r="L3135" s="348" t="s">
        <v>103</v>
      </c>
      <c r="M3135" s="340"/>
      <c r="N3135" s="340"/>
      <c r="O3135" s="340"/>
    </row>
    <row r="3136" spans="2:15" x14ac:dyDescent="0.25">
      <c r="B3136" s="340">
        <v>17105</v>
      </c>
      <c r="C3136" s="340" t="s">
        <v>6917</v>
      </c>
      <c r="D3136" s="340" t="s">
        <v>1036</v>
      </c>
      <c r="E3136" s="349" t="str">
        <f>HYPERLINK(Table20[[#This Row],[Map Link]],Table20[[#This Row],[Map Text]])</f>
        <v>Open Map</v>
      </c>
      <c r="F3136" s="340" t="s">
        <v>238</v>
      </c>
      <c r="G3136" s="340" t="s">
        <v>213</v>
      </c>
      <c r="H3136" s="340">
        <v>49.333703999999997</v>
      </c>
      <c r="I3136" s="340">
        <v>-123.07203199999999</v>
      </c>
      <c r="J3136" s="340" t="s">
        <v>1591</v>
      </c>
      <c r="K3136" s="340" t="s">
        <v>6918</v>
      </c>
      <c r="L3136" s="348" t="s">
        <v>103</v>
      </c>
      <c r="M3136" s="340"/>
      <c r="N3136" s="340"/>
      <c r="O3136" s="340"/>
    </row>
    <row r="3137" spans="2:15" x14ac:dyDescent="0.25">
      <c r="B3137" s="340">
        <v>17127</v>
      </c>
      <c r="C3137" s="340" t="s">
        <v>679</v>
      </c>
      <c r="D3137" s="340" t="s">
        <v>1728</v>
      </c>
      <c r="E3137" s="349" t="str">
        <f>HYPERLINK(Table20[[#This Row],[Map Link]],Table20[[#This Row],[Map Text]])</f>
        <v>Open Map</v>
      </c>
      <c r="F3137" s="340" t="s">
        <v>643</v>
      </c>
      <c r="G3137" s="340" t="s">
        <v>336</v>
      </c>
      <c r="H3137" s="340">
        <v>48.656388999999997</v>
      </c>
      <c r="I3137" s="340">
        <v>-123.432222</v>
      </c>
      <c r="J3137" s="340" t="s">
        <v>1591</v>
      </c>
      <c r="K3137" s="340" t="s">
        <v>6919</v>
      </c>
      <c r="L3137" s="348" t="s">
        <v>103</v>
      </c>
      <c r="M3137" s="340"/>
      <c r="N3137" s="340"/>
      <c r="O3137" s="340"/>
    </row>
    <row r="3138" spans="2:15" x14ac:dyDescent="0.25">
      <c r="B3138" s="340">
        <v>17802</v>
      </c>
      <c r="C3138" s="340" t="s">
        <v>263</v>
      </c>
      <c r="D3138" s="340" t="s">
        <v>1780</v>
      </c>
      <c r="E3138" s="349" t="str">
        <f>HYPERLINK(Table20[[#This Row],[Map Link]],Table20[[#This Row],[Map Text]])</f>
        <v>Open Map</v>
      </c>
      <c r="F3138" s="340" t="s">
        <v>238</v>
      </c>
      <c r="G3138" s="340" t="s">
        <v>213</v>
      </c>
      <c r="H3138" s="340">
        <v>49.320556000000003</v>
      </c>
      <c r="I3138" s="340">
        <v>-123.07388899999999</v>
      </c>
      <c r="J3138" s="340" t="s">
        <v>1591</v>
      </c>
      <c r="K3138" s="340" t="s">
        <v>6920</v>
      </c>
      <c r="L3138" s="348" t="s">
        <v>103</v>
      </c>
      <c r="M3138" s="340"/>
      <c r="N3138" s="340"/>
      <c r="O3138" s="340"/>
    </row>
    <row r="3139" spans="2:15" x14ac:dyDescent="0.25">
      <c r="B3139" s="340">
        <v>17805</v>
      </c>
      <c r="C3139" s="340" t="s">
        <v>263</v>
      </c>
      <c r="D3139" s="340" t="s">
        <v>1728</v>
      </c>
      <c r="E3139" s="349" t="str">
        <f>HYPERLINK(Table20[[#This Row],[Map Link]],Table20[[#This Row],[Map Text]])</f>
        <v>Open Map</v>
      </c>
      <c r="F3139" s="340" t="s">
        <v>238</v>
      </c>
      <c r="G3139" s="340" t="s">
        <v>213</v>
      </c>
      <c r="H3139" s="340">
        <v>49.336111000000002</v>
      </c>
      <c r="I3139" s="340">
        <v>-123.078056</v>
      </c>
      <c r="J3139" s="340" t="s">
        <v>1591</v>
      </c>
      <c r="K3139" s="340" t="s">
        <v>6921</v>
      </c>
      <c r="L3139" s="348" t="s">
        <v>103</v>
      </c>
      <c r="M3139" s="340"/>
      <c r="N3139" s="340"/>
      <c r="O3139" s="340"/>
    </row>
    <row r="3140" spans="2:15" x14ac:dyDescent="0.25">
      <c r="B3140" s="340">
        <v>17883</v>
      </c>
      <c r="C3140" s="340" t="s">
        <v>668</v>
      </c>
      <c r="D3140" s="340" t="s">
        <v>1728</v>
      </c>
      <c r="E3140" s="349" t="str">
        <f>HYPERLINK(Table20[[#This Row],[Map Link]],Table20[[#This Row],[Map Text]])</f>
        <v>Open Map</v>
      </c>
      <c r="F3140" s="340" t="s">
        <v>643</v>
      </c>
      <c r="G3140" s="340" t="s">
        <v>336</v>
      </c>
      <c r="H3140" s="340">
        <v>48.425832999999997</v>
      </c>
      <c r="I3140" s="340">
        <v>-123.318056</v>
      </c>
      <c r="J3140" s="340" t="s">
        <v>1591</v>
      </c>
      <c r="K3140" s="340" t="s">
        <v>6922</v>
      </c>
      <c r="L3140" s="348" t="s">
        <v>103</v>
      </c>
      <c r="M3140" s="340"/>
      <c r="N3140" s="340"/>
      <c r="O3140" s="340"/>
    </row>
    <row r="3141" spans="2:15" x14ac:dyDescent="0.25">
      <c r="B3141" s="340">
        <v>17887</v>
      </c>
      <c r="C3141" s="340" t="s">
        <v>6923</v>
      </c>
      <c r="D3141" s="340" t="s">
        <v>1036</v>
      </c>
      <c r="E3141" s="349" t="str">
        <f>HYPERLINK(Table20[[#This Row],[Map Link]],Table20[[#This Row],[Map Text]])</f>
        <v>Open Map</v>
      </c>
      <c r="F3141" s="340" t="s">
        <v>238</v>
      </c>
      <c r="G3141" s="340" t="s">
        <v>213</v>
      </c>
      <c r="H3141" s="340">
        <v>49.233133000000002</v>
      </c>
      <c r="I3141" s="340">
        <v>-123.117959</v>
      </c>
      <c r="J3141" s="340" t="s">
        <v>1591</v>
      </c>
      <c r="K3141" s="340" t="s">
        <v>6924</v>
      </c>
      <c r="L3141" s="348" t="s">
        <v>103</v>
      </c>
      <c r="M3141" s="340"/>
      <c r="N3141" s="340"/>
      <c r="O3141" s="340"/>
    </row>
    <row r="3142" spans="2:15" x14ac:dyDescent="0.25">
      <c r="B3142" s="340">
        <v>17920</v>
      </c>
      <c r="C3142" s="340" t="s">
        <v>6925</v>
      </c>
      <c r="D3142" s="340" t="s">
        <v>1036</v>
      </c>
      <c r="E3142" s="349" t="str">
        <f>HYPERLINK(Table20[[#This Row],[Map Link]],Table20[[#This Row],[Map Text]])</f>
        <v>Open Map</v>
      </c>
      <c r="F3142" s="340" t="s">
        <v>238</v>
      </c>
      <c r="G3142" s="340" t="s">
        <v>213</v>
      </c>
      <c r="H3142" s="340">
        <v>49.033135000000001</v>
      </c>
      <c r="I3142" s="340">
        <v>-122.867946</v>
      </c>
      <c r="J3142" s="340" t="s">
        <v>1591</v>
      </c>
      <c r="K3142" s="340" t="s">
        <v>6926</v>
      </c>
      <c r="L3142" s="348" t="s">
        <v>103</v>
      </c>
      <c r="M3142" s="340"/>
      <c r="N3142" s="340"/>
      <c r="O3142" s="340"/>
    </row>
    <row r="3143" spans="2:15" x14ac:dyDescent="0.25">
      <c r="B3143" s="340">
        <v>76</v>
      </c>
      <c r="C3143" s="340" t="s">
        <v>6927</v>
      </c>
      <c r="D3143" s="340" t="s">
        <v>1036</v>
      </c>
      <c r="E3143" s="349" t="str">
        <f>HYPERLINK(Table20[[#This Row],[Map Link]],Table20[[#This Row],[Map Text]])</f>
        <v>Open Map</v>
      </c>
      <c r="F3143" s="340" t="s">
        <v>238</v>
      </c>
      <c r="G3143" s="340" t="s">
        <v>213</v>
      </c>
      <c r="H3143" s="340">
        <v>49.283137000000004</v>
      </c>
      <c r="I3143" s="340">
        <v>-122.767949</v>
      </c>
      <c r="J3143" s="340" t="s">
        <v>1591</v>
      </c>
      <c r="K3143" s="340" t="s">
        <v>6928</v>
      </c>
      <c r="L3143" s="348" t="s">
        <v>103</v>
      </c>
      <c r="M3143" s="340"/>
      <c r="N3143" s="340"/>
      <c r="O3143" s="340"/>
    </row>
    <row r="3144" spans="2:15" x14ac:dyDescent="0.25">
      <c r="B3144" s="340">
        <v>15271</v>
      </c>
      <c r="C3144" s="340" t="s">
        <v>6929</v>
      </c>
      <c r="D3144" s="340" t="s">
        <v>1036</v>
      </c>
      <c r="E3144" s="349" t="str">
        <f>HYPERLINK(Table20[[#This Row],[Map Link]],Table20[[#This Row],[Map Text]])</f>
        <v>Open Map</v>
      </c>
      <c r="F3144" s="340" t="s">
        <v>238</v>
      </c>
      <c r="G3144" s="340" t="s">
        <v>213</v>
      </c>
      <c r="H3144" s="340">
        <v>49.099801999999997</v>
      </c>
      <c r="I3144" s="340">
        <v>-122.851281</v>
      </c>
      <c r="J3144" s="340" t="s">
        <v>1591</v>
      </c>
      <c r="K3144" s="340" t="s">
        <v>6930</v>
      </c>
      <c r="L3144" s="348" t="s">
        <v>103</v>
      </c>
      <c r="M3144" s="340"/>
      <c r="N3144" s="340"/>
      <c r="O3144" s="340"/>
    </row>
    <row r="3145" spans="2:15" x14ac:dyDescent="0.25">
      <c r="B3145" s="340">
        <v>16033</v>
      </c>
      <c r="C3145" s="340" t="s">
        <v>6931</v>
      </c>
      <c r="D3145" s="340" t="s">
        <v>1036</v>
      </c>
      <c r="E3145" s="349" t="str">
        <f>HYPERLINK(Table20[[#This Row],[Map Link]],Table20[[#This Row],[Map Text]])</f>
        <v>Open Map</v>
      </c>
      <c r="F3145" s="340" t="s">
        <v>238</v>
      </c>
      <c r="G3145" s="340" t="s">
        <v>213</v>
      </c>
      <c r="H3145" s="340">
        <v>49.333132999999997</v>
      </c>
      <c r="I3145" s="340">
        <v>-123.151296</v>
      </c>
      <c r="J3145" s="340" t="s">
        <v>1591</v>
      </c>
      <c r="K3145" s="340" t="s">
        <v>6932</v>
      </c>
      <c r="L3145" s="348" t="s">
        <v>103</v>
      </c>
      <c r="M3145" s="340"/>
      <c r="N3145" s="340"/>
      <c r="O3145" s="340"/>
    </row>
    <row r="3146" spans="2:15" x14ac:dyDescent="0.25">
      <c r="B3146" s="340">
        <v>16002</v>
      </c>
      <c r="C3146" s="340" t="s">
        <v>6933</v>
      </c>
      <c r="D3146" s="340" t="s">
        <v>1036</v>
      </c>
      <c r="E3146" s="349" t="str">
        <f>HYPERLINK(Table20[[#This Row],[Map Link]],Table20[[#This Row],[Map Text]])</f>
        <v>Open Map</v>
      </c>
      <c r="F3146" s="340" t="s">
        <v>238</v>
      </c>
      <c r="G3146" s="340" t="s">
        <v>213</v>
      </c>
      <c r="H3146" s="340">
        <v>49.099800000000002</v>
      </c>
      <c r="I3146" s="340">
        <v>-123.051287</v>
      </c>
      <c r="J3146" s="340" t="s">
        <v>1591</v>
      </c>
      <c r="K3146" s="340" t="s">
        <v>6934</v>
      </c>
      <c r="L3146" s="348" t="s">
        <v>103</v>
      </c>
      <c r="M3146" s="340"/>
      <c r="N3146" s="340"/>
      <c r="O3146" s="340"/>
    </row>
    <row r="3147" spans="2:15" x14ac:dyDescent="0.25">
      <c r="B3147" s="340">
        <v>41024</v>
      </c>
      <c r="C3147" s="340" t="s">
        <v>6935</v>
      </c>
      <c r="D3147" s="340" t="s">
        <v>1036</v>
      </c>
      <c r="E3147" s="349" t="str">
        <f>HYPERLINK(Table20[[#This Row],[Map Link]],Table20[[#This Row],[Map Text]])</f>
        <v>Open Map</v>
      </c>
      <c r="F3147" s="340" t="s">
        <v>238</v>
      </c>
      <c r="G3147" s="340" t="s">
        <v>213</v>
      </c>
      <c r="H3147" s="340">
        <v>49.330354999999997</v>
      </c>
      <c r="I3147" s="340">
        <v>-123.109628</v>
      </c>
      <c r="J3147" s="340" t="s">
        <v>1591</v>
      </c>
      <c r="K3147" s="340" t="s">
        <v>6936</v>
      </c>
      <c r="L3147" s="348" t="s">
        <v>103</v>
      </c>
      <c r="M3147" s="340"/>
      <c r="N3147" s="340"/>
      <c r="O3147" s="340"/>
    </row>
    <row r="3148" spans="2:15" x14ac:dyDescent="0.25">
      <c r="B3148" s="340">
        <v>65046</v>
      </c>
      <c r="C3148" s="340" t="s">
        <v>6937</v>
      </c>
      <c r="D3148" s="340" t="s">
        <v>1590</v>
      </c>
      <c r="E3148" s="349" t="str">
        <f>HYPERLINK(Table20[[#This Row],[Map Link]],Table20[[#This Row],[Map Text]])</f>
        <v>Open Map</v>
      </c>
      <c r="F3148" s="340" t="s">
        <v>238</v>
      </c>
      <c r="G3148" s="340" t="s">
        <v>213</v>
      </c>
      <c r="H3148" s="340">
        <v>49.349805000000003</v>
      </c>
      <c r="I3148" s="340">
        <v>-122.60127900000001</v>
      </c>
      <c r="J3148" s="340" t="s">
        <v>1591</v>
      </c>
      <c r="K3148" s="340" t="s">
        <v>6938</v>
      </c>
      <c r="L3148" s="348" t="s">
        <v>181</v>
      </c>
      <c r="M3148" s="340"/>
      <c r="N3148" s="340"/>
      <c r="O3148" s="340"/>
    </row>
    <row r="3149" spans="2:15" x14ac:dyDescent="0.25">
      <c r="B3149" s="340">
        <v>16886</v>
      </c>
      <c r="C3149" s="340" t="s">
        <v>278</v>
      </c>
      <c r="D3149" s="340" t="s">
        <v>1780</v>
      </c>
      <c r="E3149" s="349" t="str">
        <f>HYPERLINK(Table20[[#This Row],[Map Link]],Table20[[#This Row],[Map Text]])</f>
        <v>Open Map</v>
      </c>
      <c r="F3149" s="340" t="s">
        <v>238</v>
      </c>
      <c r="G3149" s="340" t="s">
        <v>213</v>
      </c>
      <c r="H3149" s="340">
        <v>49.220556000000002</v>
      </c>
      <c r="I3149" s="340">
        <v>-122.69027800000001</v>
      </c>
      <c r="J3149" s="340" t="s">
        <v>1591</v>
      </c>
      <c r="K3149" s="340" t="s">
        <v>6939</v>
      </c>
      <c r="L3149" s="348" t="s">
        <v>103</v>
      </c>
      <c r="M3149" s="340"/>
      <c r="N3149" s="340"/>
      <c r="O3149" s="340"/>
    </row>
    <row r="3150" spans="2:15" x14ac:dyDescent="0.25">
      <c r="B3150" s="340">
        <v>27617</v>
      </c>
      <c r="C3150" s="340" t="s">
        <v>278</v>
      </c>
      <c r="D3150" s="340" t="s">
        <v>1036</v>
      </c>
      <c r="E3150" s="349" t="str">
        <f>HYPERLINK(Table20[[#This Row],[Map Link]],Table20[[#This Row],[Map Text]])</f>
        <v>Open Map</v>
      </c>
      <c r="F3150" s="340" t="s">
        <v>238</v>
      </c>
      <c r="G3150" s="340" t="s">
        <v>213</v>
      </c>
      <c r="H3150" s="340">
        <v>49.233136999999999</v>
      </c>
      <c r="I3150" s="340">
        <v>-122.684612</v>
      </c>
      <c r="J3150" s="340" t="s">
        <v>1591</v>
      </c>
      <c r="K3150" s="340" t="s">
        <v>6940</v>
      </c>
      <c r="L3150" s="348" t="s">
        <v>103</v>
      </c>
      <c r="M3150" s="340"/>
      <c r="N3150" s="340"/>
      <c r="O3150" s="340"/>
    </row>
    <row r="3151" spans="2:15" x14ac:dyDescent="0.25">
      <c r="B3151" s="340">
        <v>39858</v>
      </c>
      <c r="C3151" s="340" t="s">
        <v>265</v>
      </c>
      <c r="D3151" s="340" t="s">
        <v>1036</v>
      </c>
      <c r="E3151" s="349" t="str">
        <f>HYPERLINK(Table20[[#This Row],[Map Link]],Table20[[#This Row],[Map Text]])</f>
        <v>Open Map</v>
      </c>
      <c r="F3151" s="340" t="s">
        <v>238</v>
      </c>
      <c r="G3151" s="340" t="s">
        <v>213</v>
      </c>
      <c r="H3151" s="340">
        <v>49.291468999999999</v>
      </c>
      <c r="I3151" s="340">
        <v>-122.851285</v>
      </c>
      <c r="J3151" s="340" t="s">
        <v>1591</v>
      </c>
      <c r="K3151" s="340" t="s">
        <v>6941</v>
      </c>
      <c r="L3151" s="348" t="s">
        <v>103</v>
      </c>
      <c r="M3151" s="340"/>
      <c r="N3151" s="340"/>
      <c r="O3151" s="340"/>
    </row>
    <row r="3152" spans="2:15" x14ac:dyDescent="0.25">
      <c r="B3152" s="340">
        <v>17769</v>
      </c>
      <c r="C3152" s="340" t="s">
        <v>266</v>
      </c>
      <c r="D3152" s="340" t="s">
        <v>1780</v>
      </c>
      <c r="E3152" s="349" t="str">
        <f>HYPERLINK(Table20[[#This Row],[Map Link]],Table20[[#This Row],[Map Text]])</f>
        <v>Open Map</v>
      </c>
      <c r="F3152" s="340" t="s">
        <v>238</v>
      </c>
      <c r="G3152" s="340" t="s">
        <v>213</v>
      </c>
      <c r="H3152" s="340">
        <v>49.261944</v>
      </c>
      <c r="I3152" s="340">
        <v>-122.780278</v>
      </c>
      <c r="J3152" s="340" t="s">
        <v>1591</v>
      </c>
      <c r="K3152" s="340" t="s">
        <v>6942</v>
      </c>
      <c r="L3152" s="348" t="s">
        <v>103</v>
      </c>
      <c r="M3152" s="340"/>
      <c r="N3152" s="340"/>
      <c r="O3152" s="340"/>
    </row>
    <row r="3153" spans="2:15" x14ac:dyDescent="0.25">
      <c r="B3153" s="340">
        <v>17790</v>
      </c>
      <c r="C3153" s="340" t="s">
        <v>6943</v>
      </c>
      <c r="D3153" s="340" t="s">
        <v>1036</v>
      </c>
      <c r="E3153" s="349" t="str">
        <f>HYPERLINK(Table20[[#This Row],[Map Link]],Table20[[#This Row],[Map Text]])</f>
        <v>Open Map</v>
      </c>
      <c r="F3153" s="340" t="s">
        <v>238</v>
      </c>
      <c r="G3153" s="340" t="s">
        <v>213</v>
      </c>
      <c r="H3153" s="340">
        <v>49.083131999999999</v>
      </c>
      <c r="I3153" s="340">
        <v>-123.101288</v>
      </c>
      <c r="J3153" s="340" t="s">
        <v>1591</v>
      </c>
      <c r="K3153" s="340" t="s">
        <v>6944</v>
      </c>
      <c r="L3153" s="348" t="s">
        <v>103</v>
      </c>
      <c r="M3153" s="340"/>
      <c r="N3153" s="340"/>
      <c r="O3153" s="340"/>
    </row>
    <row r="3154" spans="2:15" x14ac:dyDescent="0.25">
      <c r="B3154" s="340">
        <v>17791</v>
      </c>
      <c r="C3154" s="340" t="s">
        <v>6945</v>
      </c>
      <c r="D3154" s="340" t="s">
        <v>1036</v>
      </c>
      <c r="E3154" s="349" t="str">
        <f>HYPERLINK(Table20[[#This Row],[Map Link]],Table20[[#This Row],[Map Text]])</f>
        <v>Open Map</v>
      </c>
      <c r="F3154" s="340" t="s">
        <v>238</v>
      </c>
      <c r="G3154" s="340" t="s">
        <v>213</v>
      </c>
      <c r="H3154" s="340">
        <v>49.206944</v>
      </c>
      <c r="I3154" s="340">
        <v>-122.66249999999999</v>
      </c>
      <c r="J3154" s="340" t="s">
        <v>1591</v>
      </c>
      <c r="K3154" s="340" t="s">
        <v>6946</v>
      </c>
      <c r="L3154" s="348" t="s">
        <v>103</v>
      </c>
      <c r="M3154" s="340"/>
      <c r="N3154" s="340"/>
      <c r="O3154" s="340"/>
    </row>
    <row r="3155" spans="2:15" x14ac:dyDescent="0.25">
      <c r="B3155" s="340">
        <v>16159</v>
      </c>
      <c r="C3155" s="340" t="s">
        <v>6947</v>
      </c>
      <c r="D3155" s="340" t="s">
        <v>1036</v>
      </c>
      <c r="E3155" s="349" t="str">
        <f>HYPERLINK(Table20[[#This Row],[Map Link]],Table20[[#This Row],[Map Text]])</f>
        <v>Open Map</v>
      </c>
      <c r="F3155" s="340" t="s">
        <v>238</v>
      </c>
      <c r="G3155" s="340" t="s">
        <v>213</v>
      </c>
      <c r="H3155" s="340">
        <v>49.166469999999997</v>
      </c>
      <c r="I3155" s="340">
        <v>-122.701278</v>
      </c>
      <c r="J3155" s="340" t="s">
        <v>1591</v>
      </c>
      <c r="K3155" s="340" t="s">
        <v>6948</v>
      </c>
      <c r="L3155" s="348" t="s">
        <v>103</v>
      </c>
      <c r="M3155" s="340"/>
      <c r="N3155" s="340"/>
      <c r="O3155" s="340"/>
    </row>
    <row r="3156" spans="2:15" x14ac:dyDescent="0.25">
      <c r="B3156" s="340">
        <v>16162</v>
      </c>
      <c r="C3156" s="340" t="s">
        <v>6949</v>
      </c>
      <c r="D3156" s="340" t="s">
        <v>1036</v>
      </c>
      <c r="E3156" s="349" t="str">
        <f>HYPERLINK(Table20[[#This Row],[Map Link]],Table20[[#This Row],[Map Text]])</f>
        <v>Open Map</v>
      </c>
      <c r="F3156" s="340" t="s">
        <v>238</v>
      </c>
      <c r="G3156" s="340" t="s">
        <v>213</v>
      </c>
      <c r="H3156" s="340">
        <v>49.199801999999998</v>
      </c>
      <c r="I3156" s="340">
        <v>-122.817949</v>
      </c>
      <c r="J3156" s="340" t="s">
        <v>1591</v>
      </c>
      <c r="K3156" s="340" t="s">
        <v>6950</v>
      </c>
      <c r="L3156" s="348" t="s">
        <v>103</v>
      </c>
      <c r="M3156" s="340"/>
      <c r="N3156" s="340"/>
      <c r="O3156" s="340"/>
    </row>
    <row r="3157" spans="2:15" x14ac:dyDescent="0.25">
      <c r="B3157" s="340">
        <v>16164</v>
      </c>
      <c r="C3157" s="340" t="s">
        <v>261</v>
      </c>
      <c r="D3157" s="340" t="s">
        <v>1780</v>
      </c>
      <c r="E3157" s="349" t="str">
        <f>HYPERLINK(Table20[[#This Row],[Map Link]],Table20[[#This Row],[Map Text]])</f>
        <v>Open Map</v>
      </c>
      <c r="F3157" s="340" t="s">
        <v>238</v>
      </c>
      <c r="G3157" s="340" t="s">
        <v>213</v>
      </c>
      <c r="H3157" s="340">
        <v>49.282221999999997</v>
      </c>
      <c r="I3157" s="340">
        <v>-122.829444</v>
      </c>
      <c r="J3157" s="340" t="s">
        <v>1591</v>
      </c>
      <c r="K3157" s="340" t="s">
        <v>6951</v>
      </c>
      <c r="L3157" s="348" t="s">
        <v>103</v>
      </c>
      <c r="M3157" s="340"/>
      <c r="N3157" s="340"/>
      <c r="O3157" s="340"/>
    </row>
    <row r="3158" spans="2:15" x14ac:dyDescent="0.25">
      <c r="B3158" s="340">
        <v>21268</v>
      </c>
      <c r="C3158" s="340" t="s">
        <v>6952</v>
      </c>
      <c r="D3158" s="340" t="s">
        <v>1036</v>
      </c>
      <c r="E3158" s="349" t="str">
        <f>HYPERLINK(Table20[[#This Row],[Map Link]],Table20[[#This Row],[Map Text]])</f>
        <v>Open Map</v>
      </c>
      <c r="F3158" s="340" t="s">
        <v>643</v>
      </c>
      <c r="G3158" s="340" t="s">
        <v>336</v>
      </c>
      <c r="H3158" s="340">
        <v>48.516461</v>
      </c>
      <c r="I3158" s="340">
        <v>-123.434617</v>
      </c>
      <c r="J3158" s="340" t="s">
        <v>1591</v>
      </c>
      <c r="K3158" s="340" t="s">
        <v>6953</v>
      </c>
      <c r="L3158" s="348" t="s">
        <v>103</v>
      </c>
      <c r="M3158" s="340"/>
      <c r="N3158" s="340"/>
      <c r="O3158" s="340"/>
    </row>
    <row r="3159" spans="2:15" x14ac:dyDescent="0.25">
      <c r="B3159" s="340">
        <v>82</v>
      </c>
      <c r="C3159" s="340" t="s">
        <v>6954</v>
      </c>
      <c r="D3159" s="340" t="s">
        <v>1036</v>
      </c>
      <c r="E3159" s="349" t="str">
        <f>HYPERLINK(Table20[[#This Row],[Map Link]],Table20[[#This Row],[Map Text]])</f>
        <v>Open Map</v>
      </c>
      <c r="F3159" s="340" t="s">
        <v>238</v>
      </c>
      <c r="G3159" s="340" t="s">
        <v>213</v>
      </c>
      <c r="H3159" s="340">
        <v>49.216467999999999</v>
      </c>
      <c r="I3159" s="340">
        <v>-122.901285</v>
      </c>
      <c r="J3159" s="340" t="s">
        <v>1591</v>
      </c>
      <c r="K3159" s="340" t="s">
        <v>6955</v>
      </c>
      <c r="L3159" s="348" t="s">
        <v>103</v>
      </c>
      <c r="M3159" s="340"/>
      <c r="N3159" s="340"/>
      <c r="O3159" s="340"/>
    </row>
    <row r="3160" spans="2:15" x14ac:dyDescent="0.25">
      <c r="B3160" s="340">
        <v>31007</v>
      </c>
      <c r="C3160" s="340" t="s">
        <v>6956</v>
      </c>
      <c r="D3160" s="340" t="s">
        <v>1036</v>
      </c>
      <c r="E3160" s="349" t="str">
        <f>HYPERLINK(Table20[[#This Row],[Map Link]],Table20[[#This Row],[Map Text]])</f>
        <v>Open Map</v>
      </c>
      <c r="F3160" s="340" t="s">
        <v>238</v>
      </c>
      <c r="G3160" s="340" t="s">
        <v>213</v>
      </c>
      <c r="H3160" s="340">
        <v>49.183134000000003</v>
      </c>
      <c r="I3160" s="340">
        <v>-122.934619</v>
      </c>
      <c r="J3160" s="340" t="s">
        <v>1591</v>
      </c>
      <c r="K3160" s="340" t="s">
        <v>6957</v>
      </c>
      <c r="L3160" s="348" t="s">
        <v>103</v>
      </c>
      <c r="M3160" s="340"/>
      <c r="N3160" s="340"/>
      <c r="O3160" s="340"/>
    </row>
    <row r="3161" spans="2:15" x14ac:dyDescent="0.25">
      <c r="B3161" s="340">
        <v>81</v>
      </c>
      <c r="C3161" s="340" t="s">
        <v>6958</v>
      </c>
      <c r="D3161" s="340" t="s">
        <v>1036</v>
      </c>
      <c r="E3161" s="349" t="str">
        <f>HYPERLINK(Table20[[#This Row],[Map Link]],Table20[[#This Row],[Map Text]])</f>
        <v>Open Map</v>
      </c>
      <c r="F3161" s="340" t="s">
        <v>238</v>
      </c>
      <c r="G3161" s="340" t="s">
        <v>213</v>
      </c>
      <c r="H3161" s="340">
        <v>49.266469000000001</v>
      </c>
      <c r="I3161" s="340">
        <v>-122.81795</v>
      </c>
      <c r="J3161" s="340" t="s">
        <v>1591</v>
      </c>
      <c r="K3161" s="340" t="s">
        <v>6959</v>
      </c>
      <c r="L3161" s="348" t="s">
        <v>103</v>
      </c>
      <c r="M3161" s="340"/>
      <c r="N3161" s="340"/>
      <c r="O3161" s="340"/>
    </row>
    <row r="3162" spans="2:15" x14ac:dyDescent="0.25">
      <c r="B3162" s="340">
        <v>18974</v>
      </c>
      <c r="C3162" s="340" t="s">
        <v>6960</v>
      </c>
      <c r="D3162" s="340" t="s">
        <v>1036</v>
      </c>
      <c r="E3162" s="349" t="str">
        <f>HYPERLINK(Table20[[#This Row],[Map Link]],Table20[[#This Row],[Map Text]])</f>
        <v>Open Map</v>
      </c>
      <c r="F3162" s="340" t="s">
        <v>238</v>
      </c>
      <c r="G3162" s="340" t="s">
        <v>213</v>
      </c>
      <c r="H3162" s="340">
        <v>49.2498</v>
      </c>
      <c r="I3162" s="340">
        <v>-123.034623</v>
      </c>
      <c r="J3162" s="340" t="s">
        <v>1591</v>
      </c>
      <c r="K3162" s="340" t="s">
        <v>6961</v>
      </c>
      <c r="L3162" s="348" t="s">
        <v>103</v>
      </c>
      <c r="M3162" s="340"/>
      <c r="N3162" s="340"/>
      <c r="O3162" s="340"/>
    </row>
    <row r="3163" spans="2:15" x14ac:dyDescent="0.25">
      <c r="B3163" s="340">
        <v>19823</v>
      </c>
      <c r="C3163" s="340" t="s">
        <v>254</v>
      </c>
      <c r="D3163" s="340" t="s">
        <v>1780</v>
      </c>
      <c r="E3163" s="349" t="str">
        <f>HYPERLINK(Table20[[#This Row],[Map Link]],Table20[[#This Row],[Map Text]])</f>
        <v>Open Map</v>
      </c>
      <c r="F3163" s="340" t="s">
        <v>238</v>
      </c>
      <c r="G3163" s="340" t="s">
        <v>213</v>
      </c>
      <c r="H3163" s="340">
        <v>49.163333000000002</v>
      </c>
      <c r="I3163" s="340">
        <v>-123.16333299999999</v>
      </c>
      <c r="J3163" s="340" t="s">
        <v>1591</v>
      </c>
      <c r="K3163" s="340" t="s">
        <v>6962</v>
      </c>
      <c r="L3163" s="348" t="s">
        <v>103</v>
      </c>
      <c r="M3163" s="340"/>
      <c r="N3163" s="340"/>
      <c r="O3163" s="340"/>
    </row>
    <row r="3164" spans="2:15" x14ac:dyDescent="0.25">
      <c r="B3164" s="340">
        <v>19853</v>
      </c>
      <c r="C3164" s="340" t="s">
        <v>6963</v>
      </c>
      <c r="D3164" s="340" t="s">
        <v>1036</v>
      </c>
      <c r="E3164" s="349" t="str">
        <f>HYPERLINK(Table20[[#This Row],[Map Link]],Table20[[#This Row],[Map Text]])</f>
        <v>Open Map</v>
      </c>
      <c r="F3164" s="340" t="s">
        <v>238</v>
      </c>
      <c r="G3164" s="340" t="s">
        <v>213</v>
      </c>
      <c r="H3164" s="340">
        <v>49.249799000000003</v>
      </c>
      <c r="I3164" s="340">
        <v>-123.101292</v>
      </c>
      <c r="J3164" s="340" t="s">
        <v>1591</v>
      </c>
      <c r="K3164" s="340" t="s">
        <v>6964</v>
      </c>
      <c r="L3164" s="348" t="s">
        <v>103</v>
      </c>
      <c r="M3164" s="340"/>
      <c r="N3164" s="340"/>
      <c r="O3164" s="340"/>
    </row>
    <row r="3165" spans="2:15" x14ac:dyDescent="0.25">
      <c r="B3165" s="340">
        <v>19891</v>
      </c>
      <c r="C3165" s="340" t="s">
        <v>652</v>
      </c>
      <c r="D3165" s="340" t="s">
        <v>1036</v>
      </c>
      <c r="E3165" s="349" t="str">
        <f>HYPERLINK(Table20[[#This Row],[Map Link]],Table20[[#This Row],[Map Text]])</f>
        <v>Open Map</v>
      </c>
      <c r="F3165" s="340" t="s">
        <v>643</v>
      </c>
      <c r="G3165" s="340" t="s">
        <v>336</v>
      </c>
      <c r="H3165" s="340">
        <v>48.416454000000002</v>
      </c>
      <c r="I3165" s="340">
        <v>-124.0513</v>
      </c>
      <c r="J3165" s="340" t="s">
        <v>1591</v>
      </c>
      <c r="K3165" s="340" t="s">
        <v>6965</v>
      </c>
      <c r="L3165" s="348" t="s">
        <v>103</v>
      </c>
      <c r="M3165" s="340"/>
      <c r="N3165" s="340"/>
      <c r="O3165" s="340"/>
    </row>
    <row r="3166" spans="2:15" x14ac:dyDescent="0.25">
      <c r="B3166" s="340">
        <v>85</v>
      </c>
      <c r="C3166" s="340" t="s">
        <v>6966</v>
      </c>
      <c r="D3166" s="340" t="s">
        <v>1036</v>
      </c>
      <c r="E3166" s="349" t="str">
        <f>HYPERLINK(Table20[[#This Row],[Map Link]],Table20[[#This Row],[Map Text]])</f>
        <v>Open Map</v>
      </c>
      <c r="F3166" s="340" t="s">
        <v>238</v>
      </c>
      <c r="G3166" s="340" t="s">
        <v>213</v>
      </c>
      <c r="H3166" s="340">
        <v>49.283137000000004</v>
      </c>
      <c r="I3166" s="340">
        <v>-122.767949</v>
      </c>
      <c r="J3166" s="340" t="s">
        <v>1591</v>
      </c>
      <c r="K3166" s="340" t="s">
        <v>6967</v>
      </c>
      <c r="L3166" s="348" t="s">
        <v>103</v>
      </c>
      <c r="M3166" s="340"/>
      <c r="N3166" s="340"/>
      <c r="O3166" s="340"/>
    </row>
    <row r="3167" spans="2:15" x14ac:dyDescent="0.25">
      <c r="B3167" s="340">
        <v>21910</v>
      </c>
      <c r="C3167" s="340" t="s">
        <v>6968</v>
      </c>
      <c r="D3167" s="340" t="s">
        <v>1036</v>
      </c>
      <c r="E3167" s="349" t="str">
        <f>HYPERLINK(Table20[[#This Row],[Map Link]],Table20[[#This Row],[Map Text]])</f>
        <v>Open Map</v>
      </c>
      <c r="F3167" s="340" t="s">
        <v>643</v>
      </c>
      <c r="G3167" s="340" t="s">
        <v>336</v>
      </c>
      <c r="H3167" s="340">
        <v>48.483128000000001</v>
      </c>
      <c r="I3167" s="340">
        <v>-123.384615</v>
      </c>
      <c r="J3167" s="340" t="s">
        <v>1591</v>
      </c>
      <c r="K3167" s="340" t="s">
        <v>6969</v>
      </c>
      <c r="L3167" s="348" t="s">
        <v>103</v>
      </c>
      <c r="M3167" s="340"/>
      <c r="N3167" s="340"/>
      <c r="O3167" s="340"/>
    </row>
    <row r="3168" spans="2:15" x14ac:dyDescent="0.25">
      <c r="B3168" s="340">
        <v>22793</v>
      </c>
      <c r="C3168" s="340" t="s">
        <v>6970</v>
      </c>
      <c r="D3168" s="340" t="s">
        <v>1036</v>
      </c>
      <c r="E3168" s="349" t="str">
        <f>HYPERLINK(Table20[[#This Row],[Map Link]],Table20[[#This Row],[Map Text]])</f>
        <v>Open Map</v>
      </c>
      <c r="F3168" s="340" t="s">
        <v>238</v>
      </c>
      <c r="G3168" s="340" t="s">
        <v>213</v>
      </c>
      <c r="H3168" s="340">
        <v>49.199807</v>
      </c>
      <c r="I3168" s="340">
        <v>-122.434603</v>
      </c>
      <c r="J3168" s="340" t="s">
        <v>1591</v>
      </c>
      <c r="K3168" s="340" t="s">
        <v>6971</v>
      </c>
      <c r="L3168" s="348" t="s">
        <v>103</v>
      </c>
      <c r="M3168" s="340"/>
      <c r="N3168" s="340"/>
      <c r="O3168" s="340"/>
    </row>
    <row r="3169" spans="2:15" x14ac:dyDescent="0.25">
      <c r="B3169" s="340">
        <v>40827</v>
      </c>
      <c r="C3169" s="340" t="s">
        <v>669</v>
      </c>
      <c r="D3169" s="340" t="s">
        <v>1728</v>
      </c>
      <c r="E3169" s="349" t="str">
        <f>HYPERLINK(Table20[[#This Row],[Map Link]],Table20[[#This Row],[Map Text]])</f>
        <v>Open Map</v>
      </c>
      <c r="F3169" s="340" t="s">
        <v>643</v>
      </c>
      <c r="G3169" s="340" t="s">
        <v>336</v>
      </c>
      <c r="H3169" s="340">
        <v>48.456667000000003</v>
      </c>
      <c r="I3169" s="340">
        <v>-123.373333</v>
      </c>
      <c r="J3169" s="340" t="s">
        <v>1591</v>
      </c>
      <c r="K3169" s="340" t="s">
        <v>6972</v>
      </c>
      <c r="L3169" s="348" t="s">
        <v>103</v>
      </c>
      <c r="M3169" s="340"/>
      <c r="N3169" s="340"/>
      <c r="O3169" s="340"/>
    </row>
    <row r="3170" spans="2:15" x14ac:dyDescent="0.25">
      <c r="B3170" s="340">
        <v>13136</v>
      </c>
      <c r="C3170" s="340" t="s">
        <v>677</v>
      </c>
      <c r="D3170" s="340" t="s">
        <v>1036</v>
      </c>
      <c r="E3170" s="349" t="str">
        <f>HYPERLINK(Table20[[#This Row],[Map Link]],Table20[[#This Row],[Map Text]])</f>
        <v>Open Map</v>
      </c>
      <c r="F3170" s="340" t="s">
        <v>643</v>
      </c>
      <c r="G3170" s="340" t="s">
        <v>336</v>
      </c>
      <c r="H3170" s="340">
        <v>48.599794000000003</v>
      </c>
      <c r="I3170" s="340">
        <v>-123.417952</v>
      </c>
      <c r="J3170" s="340" t="s">
        <v>1591</v>
      </c>
      <c r="K3170" s="340" t="s">
        <v>6973</v>
      </c>
      <c r="L3170" s="348" t="s">
        <v>103</v>
      </c>
      <c r="M3170" s="340"/>
      <c r="N3170" s="340"/>
      <c r="O3170" s="340"/>
    </row>
    <row r="3171" spans="2:15" x14ac:dyDescent="0.25">
      <c r="B3171" s="340">
        <v>87</v>
      </c>
      <c r="C3171" s="340" t="s">
        <v>6974</v>
      </c>
      <c r="D3171" s="340" t="s">
        <v>1036</v>
      </c>
      <c r="E3171" s="349" t="str">
        <f>HYPERLINK(Table20[[#This Row],[Map Link]],Table20[[#This Row],[Map Text]])</f>
        <v>Open Map</v>
      </c>
      <c r="F3171" s="340" t="s">
        <v>238</v>
      </c>
      <c r="G3171" s="340" t="s">
        <v>213</v>
      </c>
      <c r="H3171" s="340">
        <v>49.349798</v>
      </c>
      <c r="I3171" s="340">
        <v>-123.234632</v>
      </c>
      <c r="J3171" s="340" t="s">
        <v>1591</v>
      </c>
      <c r="K3171" s="340" t="s">
        <v>6975</v>
      </c>
      <c r="L3171" s="348" t="s">
        <v>103</v>
      </c>
      <c r="M3171" s="340"/>
      <c r="N3171" s="340"/>
      <c r="O3171" s="340"/>
    </row>
    <row r="3172" spans="2:15" x14ac:dyDescent="0.25">
      <c r="B3172" s="340">
        <v>30358</v>
      </c>
      <c r="C3172" s="340" t="s">
        <v>6976</v>
      </c>
      <c r="D3172" s="340" t="s">
        <v>1036</v>
      </c>
      <c r="E3172" s="349" t="str">
        <f>HYPERLINK(Table20[[#This Row],[Map Link]],Table20[[#This Row],[Map Text]])</f>
        <v>Open Map</v>
      </c>
      <c r="F3172" s="340" t="s">
        <v>238</v>
      </c>
      <c r="G3172" s="340" t="s">
        <v>213</v>
      </c>
      <c r="H3172" s="340">
        <v>49.216467999999999</v>
      </c>
      <c r="I3172" s="340">
        <v>-122.884618</v>
      </c>
      <c r="J3172" s="340" t="s">
        <v>1591</v>
      </c>
      <c r="K3172" s="340" t="s">
        <v>6977</v>
      </c>
      <c r="L3172" s="348" t="s">
        <v>103</v>
      </c>
      <c r="M3172" s="340"/>
      <c r="N3172" s="340"/>
      <c r="O3172" s="340"/>
    </row>
    <row r="3173" spans="2:15" x14ac:dyDescent="0.25">
      <c r="B3173" s="340">
        <v>14458</v>
      </c>
      <c r="C3173" s="340" t="s">
        <v>685</v>
      </c>
      <c r="D3173" s="340" t="s">
        <v>1036</v>
      </c>
      <c r="E3173" s="349" t="str">
        <f>HYPERLINK(Table20[[#This Row],[Map Link]],Table20[[#This Row],[Map Text]])</f>
        <v>Open Map</v>
      </c>
      <c r="F3173" s="340" t="s">
        <v>643</v>
      </c>
      <c r="G3173" s="340" t="s">
        <v>336</v>
      </c>
      <c r="H3173" s="340">
        <v>48.39085</v>
      </c>
      <c r="I3173" s="340">
        <v>-123.66817</v>
      </c>
      <c r="J3173" s="340" t="s">
        <v>1591</v>
      </c>
      <c r="K3173" s="340" t="s">
        <v>6978</v>
      </c>
      <c r="L3173" s="348" t="s">
        <v>103</v>
      </c>
      <c r="M3173" s="340"/>
      <c r="N3173" s="340"/>
      <c r="O3173" s="340"/>
    </row>
    <row r="3174" spans="2:15" x14ac:dyDescent="0.25">
      <c r="B3174" s="340">
        <v>64417</v>
      </c>
      <c r="C3174" s="340" t="s">
        <v>6979</v>
      </c>
      <c r="D3174" s="340" t="s">
        <v>1590</v>
      </c>
      <c r="E3174" s="349" t="str">
        <f>HYPERLINK(Table20[[#This Row],[Map Link]],Table20[[#This Row],[Map Text]])</f>
        <v>Open Map</v>
      </c>
      <c r="F3174" s="340" t="s">
        <v>238</v>
      </c>
      <c r="G3174" s="340" t="s">
        <v>213</v>
      </c>
      <c r="H3174" s="340">
        <v>49.199798000000001</v>
      </c>
      <c r="I3174" s="340">
        <v>-123.201294</v>
      </c>
      <c r="J3174" s="340" t="s">
        <v>1591</v>
      </c>
      <c r="K3174" s="340" t="s">
        <v>6980</v>
      </c>
      <c r="L3174" s="348" t="s">
        <v>181</v>
      </c>
      <c r="M3174" s="340"/>
      <c r="N3174" s="340"/>
      <c r="O3174" s="340"/>
    </row>
    <row r="3175" spans="2:15" x14ac:dyDescent="0.25">
      <c r="B3175" s="340">
        <v>86</v>
      </c>
      <c r="C3175" s="340" t="s">
        <v>6981</v>
      </c>
      <c r="D3175" s="340" t="s">
        <v>1036</v>
      </c>
      <c r="E3175" s="349" t="str">
        <f>HYPERLINK(Table20[[#This Row],[Map Link]],Table20[[#This Row],[Map Text]])</f>
        <v>Open Map</v>
      </c>
      <c r="F3175" s="340" t="s">
        <v>238</v>
      </c>
      <c r="G3175" s="340" t="s">
        <v>213</v>
      </c>
      <c r="H3175" s="340">
        <v>49.149797999999997</v>
      </c>
      <c r="I3175" s="340">
        <v>-123.18462599999999</v>
      </c>
      <c r="J3175" s="340" t="s">
        <v>1591</v>
      </c>
      <c r="K3175" s="340" t="s">
        <v>6982</v>
      </c>
      <c r="L3175" s="348" t="s">
        <v>103</v>
      </c>
      <c r="M3175" s="340"/>
      <c r="N3175" s="340"/>
      <c r="O3175" s="340"/>
    </row>
    <row r="3176" spans="2:15" x14ac:dyDescent="0.25">
      <c r="B3176" s="340">
        <v>65772</v>
      </c>
      <c r="C3176" s="340" t="s">
        <v>995</v>
      </c>
      <c r="D3176" s="340" t="s">
        <v>1590</v>
      </c>
      <c r="E3176" s="349" t="str">
        <f>HYPERLINK(Table20[[#This Row],[Map Link]],Table20[[#This Row],[Map Text]])</f>
        <v>Open Map</v>
      </c>
      <c r="F3176" s="340" t="s">
        <v>238</v>
      </c>
      <c r="G3176" s="340" t="s">
        <v>213</v>
      </c>
      <c r="H3176" s="340">
        <v>48.999802000000003</v>
      </c>
      <c r="I3176" s="340">
        <v>-122.76794200000001</v>
      </c>
      <c r="J3176" s="340" t="s">
        <v>1591</v>
      </c>
      <c r="K3176" s="340" t="s">
        <v>6983</v>
      </c>
      <c r="L3176" s="348" t="s">
        <v>181</v>
      </c>
      <c r="M3176" s="340"/>
      <c r="N3176" s="340"/>
      <c r="O3176" s="340"/>
    </row>
    <row r="3177" spans="2:15" x14ac:dyDescent="0.25">
      <c r="B3177" s="340">
        <v>65267</v>
      </c>
      <c r="C3177" s="340" t="s">
        <v>6984</v>
      </c>
      <c r="D3177" s="340" t="s">
        <v>1590</v>
      </c>
      <c r="E3177" s="349" t="str">
        <f>HYPERLINK(Table20[[#This Row],[Map Link]],Table20[[#This Row],[Map Text]])</f>
        <v>Open Map</v>
      </c>
      <c r="F3177" s="340" t="s">
        <v>643</v>
      </c>
      <c r="G3177" s="340" t="s">
        <v>336</v>
      </c>
      <c r="H3177" s="340">
        <v>48.599794000000003</v>
      </c>
      <c r="I3177" s="340">
        <v>-123.484621</v>
      </c>
      <c r="J3177" s="340" t="s">
        <v>1591</v>
      </c>
      <c r="K3177" s="340" t="s">
        <v>6985</v>
      </c>
      <c r="L3177" s="348" t="s">
        <v>181</v>
      </c>
      <c r="M3177" s="340"/>
      <c r="N3177" s="340"/>
      <c r="O3177" s="340"/>
    </row>
    <row r="3178" spans="2:15" x14ac:dyDescent="0.25">
      <c r="B3178" s="340">
        <v>90</v>
      </c>
      <c r="C3178" s="340" t="s">
        <v>6986</v>
      </c>
      <c r="D3178" s="340" t="s">
        <v>1036</v>
      </c>
      <c r="E3178" s="349" t="str">
        <f>HYPERLINK(Table20[[#This Row],[Map Link]],Table20[[#This Row],[Map Text]])</f>
        <v>Open Map</v>
      </c>
      <c r="F3178" s="340" t="s">
        <v>238</v>
      </c>
      <c r="G3178" s="340" t="s">
        <v>213</v>
      </c>
      <c r="H3178" s="340">
        <v>49.335909999999998</v>
      </c>
      <c r="I3178" s="340">
        <v>-123.138796</v>
      </c>
      <c r="J3178" s="340" t="s">
        <v>1591</v>
      </c>
      <c r="K3178" s="340" t="s">
        <v>6987</v>
      </c>
      <c r="L3178" s="348" t="s">
        <v>103</v>
      </c>
      <c r="M3178" s="340"/>
      <c r="N3178" s="340"/>
      <c r="O3178" s="340"/>
    </row>
    <row r="3179" spans="2:15" x14ac:dyDescent="0.25">
      <c r="B3179" s="340">
        <v>18920</v>
      </c>
      <c r="C3179" s="340" t="s">
        <v>6988</v>
      </c>
      <c r="D3179" s="340" t="s">
        <v>1036</v>
      </c>
      <c r="E3179" s="349" t="str">
        <f>HYPERLINK(Table20[[#This Row],[Map Link]],Table20[[#This Row],[Map Text]])</f>
        <v>Open Map</v>
      </c>
      <c r="F3179" s="340" t="s">
        <v>643</v>
      </c>
      <c r="G3179" s="340" t="s">
        <v>336</v>
      </c>
      <c r="H3179" s="340">
        <v>48.466461000000002</v>
      </c>
      <c r="I3179" s="340">
        <v>-123.384614</v>
      </c>
      <c r="J3179" s="340" t="s">
        <v>1591</v>
      </c>
      <c r="K3179" s="340" t="s">
        <v>6989</v>
      </c>
      <c r="L3179" s="348" t="s">
        <v>103</v>
      </c>
      <c r="M3179" s="340"/>
      <c r="N3179" s="340"/>
      <c r="O3179" s="340"/>
    </row>
    <row r="3180" spans="2:15" x14ac:dyDescent="0.25">
      <c r="B3180" s="340">
        <v>64603</v>
      </c>
      <c r="C3180" s="340" t="s">
        <v>6990</v>
      </c>
      <c r="D3180" s="340" t="s">
        <v>1590</v>
      </c>
      <c r="E3180" s="349" t="str">
        <f>HYPERLINK(Table20[[#This Row],[Map Link]],Table20[[#This Row],[Map Text]])</f>
        <v>Open Map</v>
      </c>
      <c r="F3180" s="340" t="s">
        <v>238</v>
      </c>
      <c r="G3180" s="340" t="s">
        <v>213</v>
      </c>
      <c r="H3180" s="340">
        <v>49.299799999999998</v>
      </c>
      <c r="I3180" s="340">
        <v>-123.03462500000001</v>
      </c>
      <c r="J3180" s="340" t="s">
        <v>1591</v>
      </c>
      <c r="K3180" s="340" t="s">
        <v>6991</v>
      </c>
      <c r="L3180" s="348" t="s">
        <v>181</v>
      </c>
      <c r="M3180" s="340"/>
      <c r="N3180" s="340"/>
      <c r="O3180" s="340"/>
    </row>
    <row r="3181" spans="2:15" x14ac:dyDescent="0.25">
      <c r="B3181" s="340">
        <v>15314</v>
      </c>
      <c r="C3181" s="340" t="s">
        <v>272</v>
      </c>
      <c r="D3181" s="340" t="s">
        <v>1036</v>
      </c>
      <c r="E3181" s="349" t="str">
        <f>HYPERLINK(Table20[[#This Row],[Map Link]],Table20[[#This Row],[Map Text]])</f>
        <v>Open Map</v>
      </c>
      <c r="F3181" s="340" t="s">
        <v>238</v>
      </c>
      <c r="G3181" s="340" t="s">
        <v>213</v>
      </c>
      <c r="H3181" s="340">
        <v>49.324801000000001</v>
      </c>
      <c r="I3181" s="340">
        <v>-123.00129099999999</v>
      </c>
      <c r="J3181" s="340" t="s">
        <v>1591</v>
      </c>
      <c r="K3181" s="340" t="s">
        <v>6992</v>
      </c>
      <c r="L3181" s="348" t="s">
        <v>103</v>
      </c>
      <c r="M3181" s="340"/>
      <c r="N3181" s="340"/>
      <c r="O3181" s="340"/>
    </row>
    <row r="3182" spans="2:15" x14ac:dyDescent="0.25">
      <c r="B3182" s="340">
        <v>15406</v>
      </c>
      <c r="C3182" s="340" t="s">
        <v>6993</v>
      </c>
      <c r="D3182" s="340" t="s">
        <v>1036</v>
      </c>
      <c r="E3182" s="349" t="str">
        <f>HYPERLINK(Table20[[#This Row],[Map Link]],Table20[[#This Row],[Map Text]])</f>
        <v>Open Map</v>
      </c>
      <c r="F3182" s="340" t="s">
        <v>238</v>
      </c>
      <c r="G3182" s="340" t="s">
        <v>213</v>
      </c>
      <c r="H3182" s="340">
        <v>49.249799000000003</v>
      </c>
      <c r="I3182" s="340">
        <v>-123.13462699999999</v>
      </c>
      <c r="J3182" s="340" t="s">
        <v>1591</v>
      </c>
      <c r="K3182" s="340" t="s">
        <v>6994</v>
      </c>
      <c r="L3182" s="348" t="s">
        <v>103</v>
      </c>
      <c r="M3182" s="340"/>
      <c r="N3182" s="340"/>
      <c r="O3182" s="340"/>
    </row>
    <row r="3183" spans="2:15" x14ac:dyDescent="0.25">
      <c r="B3183" s="340">
        <v>16310</v>
      </c>
      <c r="C3183" s="340" t="s">
        <v>661</v>
      </c>
      <c r="D3183" s="340" t="s">
        <v>1597</v>
      </c>
      <c r="E3183" s="349" t="str">
        <f>HYPERLINK(Table20[[#This Row],[Map Link]],Table20[[#This Row],[Map Text]])</f>
        <v>Open Map</v>
      </c>
      <c r="F3183" s="340" t="s">
        <v>643</v>
      </c>
      <c r="G3183" s="340" t="s">
        <v>336</v>
      </c>
      <c r="H3183" s="340">
        <v>48.383122</v>
      </c>
      <c r="I3183" s="340">
        <v>-123.90129399999999</v>
      </c>
      <c r="J3183" s="340" t="s">
        <v>1591</v>
      </c>
      <c r="K3183" s="340" t="s">
        <v>6995</v>
      </c>
      <c r="L3183" s="348" t="s">
        <v>103</v>
      </c>
      <c r="M3183" s="340"/>
      <c r="N3183" s="340"/>
      <c r="O3183" s="340"/>
    </row>
    <row r="3184" spans="2:15" x14ac:dyDescent="0.25">
      <c r="B3184" s="340">
        <v>27029</v>
      </c>
      <c r="C3184" s="340" t="s">
        <v>676</v>
      </c>
      <c r="D3184" s="340" t="s">
        <v>2553</v>
      </c>
      <c r="E3184" s="349" t="str">
        <f>HYPERLINK(Table20[[#This Row],[Map Link]],Table20[[#This Row],[Map Text]])</f>
        <v>Open Map</v>
      </c>
      <c r="F3184" s="340" t="s">
        <v>643</v>
      </c>
      <c r="G3184" s="340" t="s">
        <v>336</v>
      </c>
      <c r="H3184" s="340">
        <v>48.650556000000002</v>
      </c>
      <c r="I3184" s="340">
        <v>-123.39833299999999</v>
      </c>
      <c r="J3184" s="340" t="s">
        <v>1591</v>
      </c>
      <c r="K3184" s="340" t="s">
        <v>6996</v>
      </c>
      <c r="L3184" s="348" t="s">
        <v>103</v>
      </c>
      <c r="M3184" s="340"/>
      <c r="N3184" s="340"/>
      <c r="O3184" s="340"/>
    </row>
    <row r="3185" spans="2:15" x14ac:dyDescent="0.25">
      <c r="B3185" s="340">
        <v>30403</v>
      </c>
      <c r="C3185" s="340" t="s">
        <v>6997</v>
      </c>
      <c r="D3185" s="340" t="s">
        <v>1036</v>
      </c>
      <c r="E3185" s="349" t="str">
        <f>HYPERLINK(Table20[[#This Row],[Map Link]],Table20[[#This Row],[Map Text]])</f>
        <v>Open Map</v>
      </c>
      <c r="F3185" s="340" t="s">
        <v>238</v>
      </c>
      <c r="G3185" s="340" t="s">
        <v>213</v>
      </c>
      <c r="H3185" s="340">
        <v>49.266472</v>
      </c>
      <c r="I3185" s="340">
        <v>-122.567943</v>
      </c>
      <c r="J3185" s="340" t="s">
        <v>1591</v>
      </c>
      <c r="K3185" s="340" t="s">
        <v>6998</v>
      </c>
      <c r="L3185" s="348" t="s">
        <v>103</v>
      </c>
      <c r="M3185" s="340"/>
      <c r="N3185" s="340"/>
      <c r="O3185" s="340"/>
    </row>
    <row r="3186" spans="2:15" x14ac:dyDescent="0.25">
      <c r="B3186" s="340">
        <v>19762</v>
      </c>
      <c r="C3186" s="340" t="s">
        <v>662</v>
      </c>
      <c r="D3186" s="340" t="s">
        <v>1728</v>
      </c>
      <c r="E3186" s="349" t="str">
        <f>HYPERLINK(Table20[[#This Row],[Map Link]],Table20[[#This Row],[Map Text]])</f>
        <v>Open Map</v>
      </c>
      <c r="F3186" s="340" t="s">
        <v>643</v>
      </c>
      <c r="G3186" s="340" t="s">
        <v>336</v>
      </c>
      <c r="H3186" s="340">
        <v>48.382778000000002</v>
      </c>
      <c r="I3186" s="340">
        <v>-123.731944</v>
      </c>
      <c r="J3186" s="340" t="s">
        <v>1591</v>
      </c>
      <c r="K3186" s="340" t="s">
        <v>6999</v>
      </c>
      <c r="L3186" s="348" t="s">
        <v>103</v>
      </c>
      <c r="M3186" s="340"/>
      <c r="N3186" s="340"/>
      <c r="O3186" s="340"/>
    </row>
    <row r="3187" spans="2:15" x14ac:dyDescent="0.25">
      <c r="B3187" s="340">
        <v>20650</v>
      </c>
      <c r="C3187" s="340" t="s">
        <v>7000</v>
      </c>
      <c r="D3187" s="340" t="s">
        <v>1036</v>
      </c>
      <c r="E3187" s="349" t="str">
        <f>HYPERLINK(Table20[[#This Row],[Map Link]],Table20[[#This Row],[Map Text]])</f>
        <v>Open Map</v>
      </c>
      <c r="F3187" s="340" t="s">
        <v>238</v>
      </c>
      <c r="G3187" s="340" t="s">
        <v>213</v>
      </c>
      <c r="H3187" s="340">
        <v>49.249799000000003</v>
      </c>
      <c r="I3187" s="340">
        <v>-123.117959</v>
      </c>
      <c r="J3187" s="340" t="s">
        <v>1591</v>
      </c>
      <c r="K3187" s="340" t="s">
        <v>7001</v>
      </c>
      <c r="L3187" s="348" t="s">
        <v>103</v>
      </c>
      <c r="M3187" s="340"/>
      <c r="N3187" s="340"/>
      <c r="O3187" s="340"/>
    </row>
    <row r="3188" spans="2:15" x14ac:dyDescent="0.25">
      <c r="B3188" s="340">
        <v>65266</v>
      </c>
      <c r="C3188" s="340" t="s">
        <v>7002</v>
      </c>
      <c r="D3188" s="340" t="s">
        <v>1590</v>
      </c>
      <c r="E3188" s="349" t="str">
        <f>HYPERLINK(Table20[[#This Row],[Map Link]],Table20[[#This Row],[Map Text]])</f>
        <v>Open Map</v>
      </c>
      <c r="F3188" s="340" t="s">
        <v>643</v>
      </c>
      <c r="G3188" s="340" t="s">
        <v>336</v>
      </c>
      <c r="H3188" s="340">
        <v>48.583126999999998</v>
      </c>
      <c r="I3188" s="340">
        <v>-123.451286</v>
      </c>
      <c r="J3188" s="340" t="s">
        <v>1591</v>
      </c>
      <c r="K3188" s="340" t="s">
        <v>7003</v>
      </c>
      <c r="L3188" s="348" t="s">
        <v>181</v>
      </c>
      <c r="M3188" s="340"/>
      <c r="N3188" s="340"/>
      <c r="O3188" s="340"/>
    </row>
    <row r="3189" spans="2:15" x14ac:dyDescent="0.25">
      <c r="B3189" s="340">
        <v>96</v>
      </c>
      <c r="C3189" s="340" t="s">
        <v>7004</v>
      </c>
      <c r="D3189" s="340" t="s">
        <v>1036</v>
      </c>
      <c r="E3189" s="349" t="str">
        <f>HYPERLINK(Table20[[#This Row],[Map Link]],Table20[[#This Row],[Map Text]])</f>
        <v>Open Map</v>
      </c>
      <c r="F3189" s="340" t="s">
        <v>238</v>
      </c>
      <c r="G3189" s="340" t="s">
        <v>213</v>
      </c>
      <c r="H3189" s="340">
        <v>49.216467000000002</v>
      </c>
      <c r="I3189" s="340">
        <v>-123.001288</v>
      </c>
      <c r="J3189" s="340" t="s">
        <v>1591</v>
      </c>
      <c r="K3189" s="340" t="s">
        <v>7005</v>
      </c>
      <c r="L3189" s="348" t="s">
        <v>103</v>
      </c>
      <c r="M3189" s="340"/>
      <c r="N3189" s="340"/>
      <c r="O3189" s="340"/>
    </row>
    <row r="3190" spans="2:15" x14ac:dyDescent="0.25">
      <c r="B3190" s="340">
        <v>41220</v>
      </c>
      <c r="C3190" s="340" t="s">
        <v>249</v>
      </c>
      <c r="D3190" s="340" t="s">
        <v>3170</v>
      </c>
      <c r="E3190" s="349" t="str">
        <f>HYPERLINK(Table20[[#This Row],[Map Link]],Table20[[#This Row],[Map Text]])</f>
        <v>Open Map</v>
      </c>
      <c r="F3190" s="340" t="s">
        <v>238</v>
      </c>
      <c r="G3190" s="340" t="s">
        <v>213</v>
      </c>
      <c r="H3190" s="340">
        <v>49.049802</v>
      </c>
      <c r="I3190" s="340">
        <v>-122.79294400000001</v>
      </c>
      <c r="J3190" s="340" t="s">
        <v>1591</v>
      </c>
      <c r="K3190" s="340" t="s">
        <v>7006</v>
      </c>
      <c r="L3190" s="348" t="s">
        <v>103</v>
      </c>
      <c r="M3190" s="340"/>
      <c r="N3190" s="340"/>
      <c r="O3190" s="340"/>
    </row>
    <row r="3191" spans="2:15" x14ac:dyDescent="0.25">
      <c r="B3191" s="340">
        <v>93</v>
      </c>
      <c r="C3191" s="340" t="s">
        <v>7007</v>
      </c>
      <c r="D3191" s="340" t="s">
        <v>1036</v>
      </c>
      <c r="E3191" s="349" t="str">
        <f>HYPERLINK(Table20[[#This Row],[Map Link]],Table20[[#This Row],[Map Text]])</f>
        <v>Open Map</v>
      </c>
      <c r="F3191" s="340" t="s">
        <v>238</v>
      </c>
      <c r="G3191" s="340" t="s">
        <v>213</v>
      </c>
      <c r="H3191" s="340">
        <v>49.133132000000003</v>
      </c>
      <c r="I3191" s="340">
        <v>-123.10128899999999</v>
      </c>
      <c r="J3191" s="340" t="s">
        <v>1591</v>
      </c>
      <c r="K3191" s="340" t="s">
        <v>7008</v>
      </c>
      <c r="L3191" s="348" t="s">
        <v>103</v>
      </c>
      <c r="M3191" s="340"/>
      <c r="N3191" s="340"/>
      <c r="O3191" s="340"/>
    </row>
    <row r="3192" spans="2:15" x14ac:dyDescent="0.25">
      <c r="B3192" s="340">
        <v>31647</v>
      </c>
      <c r="C3192" s="340" t="s">
        <v>7009</v>
      </c>
      <c r="D3192" s="340" t="s">
        <v>1036</v>
      </c>
      <c r="E3192" s="349" t="str">
        <f>HYPERLINK(Table20[[#This Row],[Map Link]],Table20[[#This Row],[Map Text]])</f>
        <v>Open Map</v>
      </c>
      <c r="F3192" s="340" t="s">
        <v>238</v>
      </c>
      <c r="G3192" s="340" t="s">
        <v>213</v>
      </c>
      <c r="H3192" s="340">
        <v>49.133132000000003</v>
      </c>
      <c r="I3192" s="340">
        <v>-123.184625</v>
      </c>
      <c r="J3192" s="340" t="s">
        <v>1591</v>
      </c>
      <c r="K3192" s="340" t="s">
        <v>7010</v>
      </c>
      <c r="L3192" s="348" t="s">
        <v>103</v>
      </c>
      <c r="M3192" s="340"/>
      <c r="N3192" s="340"/>
      <c r="O3192" s="340"/>
    </row>
    <row r="3193" spans="2:15" x14ac:dyDescent="0.25">
      <c r="B3193" s="340">
        <v>31668</v>
      </c>
      <c r="C3193" s="340" t="s">
        <v>7011</v>
      </c>
      <c r="D3193" s="340" t="s">
        <v>1597</v>
      </c>
      <c r="E3193" s="349" t="str">
        <f>HYPERLINK(Table20[[#This Row],[Map Link]],Table20[[#This Row],[Map Text]])</f>
        <v>Open Map</v>
      </c>
      <c r="F3193" s="340" t="s">
        <v>238</v>
      </c>
      <c r="G3193" s="340" t="s">
        <v>213</v>
      </c>
      <c r="H3193" s="340">
        <v>49.416465000000002</v>
      </c>
      <c r="I3193" s="340">
        <v>-123.234634</v>
      </c>
      <c r="J3193" s="340" t="s">
        <v>1591</v>
      </c>
      <c r="K3193" s="340" t="s">
        <v>7012</v>
      </c>
      <c r="L3193" s="348" t="s">
        <v>103</v>
      </c>
      <c r="M3193" s="340"/>
      <c r="N3193" s="340"/>
      <c r="O3193" s="340"/>
    </row>
    <row r="3194" spans="2:15" x14ac:dyDescent="0.25">
      <c r="B3194" s="340">
        <v>8687</v>
      </c>
      <c r="C3194" s="340" t="s">
        <v>1289</v>
      </c>
      <c r="D3194" s="340" t="s">
        <v>1036</v>
      </c>
      <c r="E3194" s="349" t="str">
        <f>HYPERLINK(Table20[[#This Row],[Map Link]],Table20[[#This Row],[Map Text]])</f>
        <v>Open Map</v>
      </c>
      <c r="F3194" s="340" t="s">
        <v>238</v>
      </c>
      <c r="G3194" s="340" t="s">
        <v>213</v>
      </c>
      <c r="H3194" s="340">
        <v>49.283132999999999</v>
      </c>
      <c r="I3194" s="340">
        <v>-123.084626</v>
      </c>
      <c r="J3194" s="340" t="s">
        <v>1591</v>
      </c>
      <c r="K3194" s="340" t="s">
        <v>7013</v>
      </c>
      <c r="L3194" s="348" t="s">
        <v>103</v>
      </c>
      <c r="M3194" s="340"/>
      <c r="N3194" s="340"/>
      <c r="O3194" s="340"/>
    </row>
    <row r="3195" spans="2:15" x14ac:dyDescent="0.25">
      <c r="B3195" s="340">
        <v>8699</v>
      </c>
      <c r="C3195" s="340" t="s">
        <v>7014</v>
      </c>
      <c r="D3195" s="340" t="s">
        <v>1036</v>
      </c>
      <c r="E3195" s="349" t="str">
        <f>HYPERLINK(Table20[[#This Row],[Map Link]],Table20[[#This Row],[Map Text]])</f>
        <v>Open Map</v>
      </c>
      <c r="F3195" s="340" t="s">
        <v>238</v>
      </c>
      <c r="G3195" s="340" t="s">
        <v>213</v>
      </c>
      <c r="H3195" s="340">
        <v>49.133135000000003</v>
      </c>
      <c r="I3195" s="340">
        <v>-122.88461599999999</v>
      </c>
      <c r="J3195" s="340" t="s">
        <v>1591</v>
      </c>
      <c r="K3195" s="340" t="s">
        <v>7015</v>
      </c>
      <c r="L3195" s="348" t="s">
        <v>103</v>
      </c>
      <c r="M3195" s="340"/>
      <c r="N3195" s="340"/>
      <c r="O3195" s="340"/>
    </row>
    <row r="3196" spans="2:15" x14ac:dyDescent="0.25">
      <c r="B3196" s="340">
        <v>8706</v>
      </c>
      <c r="C3196" s="340" t="s">
        <v>7016</v>
      </c>
      <c r="D3196" s="340" t="s">
        <v>1036</v>
      </c>
      <c r="E3196" s="349" t="str">
        <f>HYPERLINK(Table20[[#This Row],[Map Link]],Table20[[#This Row],[Map Text]])</f>
        <v>Open Map</v>
      </c>
      <c r="F3196" s="340" t="s">
        <v>643</v>
      </c>
      <c r="G3196" s="340" t="s">
        <v>336</v>
      </c>
      <c r="H3196" s="340">
        <v>48.466461000000002</v>
      </c>
      <c r="I3196" s="340">
        <v>-123.41794899999999</v>
      </c>
      <c r="J3196" s="340" t="s">
        <v>1591</v>
      </c>
      <c r="K3196" s="340" t="s">
        <v>7017</v>
      </c>
      <c r="L3196" s="348" t="s">
        <v>103</v>
      </c>
      <c r="M3196" s="340"/>
      <c r="N3196" s="340"/>
      <c r="O3196" s="340"/>
    </row>
    <row r="3197" spans="2:15" x14ac:dyDescent="0.25">
      <c r="B3197" s="340">
        <v>35863</v>
      </c>
      <c r="C3197" s="340" t="s">
        <v>7018</v>
      </c>
      <c r="D3197" s="340" t="s">
        <v>1036</v>
      </c>
      <c r="E3197" s="349" t="str">
        <f>HYPERLINK(Table20[[#This Row],[Map Link]],Table20[[#This Row],[Map Text]])</f>
        <v>Open Map</v>
      </c>
      <c r="F3197" s="340" t="s">
        <v>238</v>
      </c>
      <c r="G3197" s="340" t="s">
        <v>213</v>
      </c>
      <c r="H3197" s="340">
        <v>49.116469000000002</v>
      </c>
      <c r="I3197" s="340">
        <v>-122.80127899999999</v>
      </c>
      <c r="J3197" s="340" t="s">
        <v>1591</v>
      </c>
      <c r="K3197" s="340" t="s">
        <v>7019</v>
      </c>
      <c r="L3197" s="348" t="s">
        <v>103</v>
      </c>
      <c r="M3197" s="340"/>
      <c r="N3197" s="340"/>
      <c r="O3197" s="340"/>
    </row>
    <row r="3198" spans="2:15" x14ac:dyDescent="0.25">
      <c r="B3198" s="340">
        <v>100</v>
      </c>
      <c r="C3198" s="340" t="s">
        <v>7020</v>
      </c>
      <c r="D3198" s="340" t="s">
        <v>1036</v>
      </c>
      <c r="E3198" s="349" t="str">
        <f>HYPERLINK(Table20[[#This Row],[Map Link]],Table20[[#This Row],[Map Text]])</f>
        <v>Open Map</v>
      </c>
      <c r="F3198" s="340" t="s">
        <v>238</v>
      </c>
      <c r="G3198" s="340" t="s">
        <v>213</v>
      </c>
      <c r="H3198" s="340">
        <v>49.249802000000003</v>
      </c>
      <c r="I3198" s="340">
        <v>-122.901286</v>
      </c>
      <c r="J3198" s="340" t="s">
        <v>1591</v>
      </c>
      <c r="K3198" s="340" t="s">
        <v>7021</v>
      </c>
      <c r="L3198" s="348" t="s">
        <v>103</v>
      </c>
      <c r="M3198" s="340"/>
      <c r="N3198" s="340"/>
      <c r="O3198" s="340"/>
    </row>
    <row r="3199" spans="2:15" x14ac:dyDescent="0.25">
      <c r="B3199" s="340">
        <v>101</v>
      </c>
      <c r="C3199" s="340" t="s">
        <v>7022</v>
      </c>
      <c r="D3199" s="340" t="s">
        <v>1036</v>
      </c>
      <c r="E3199" s="349" t="str">
        <f>HYPERLINK(Table20[[#This Row],[Map Link]],Table20[[#This Row],[Map Text]])</f>
        <v>Open Map</v>
      </c>
      <c r="F3199" s="340" t="s">
        <v>238</v>
      </c>
      <c r="G3199" s="340" t="s">
        <v>213</v>
      </c>
      <c r="H3199" s="340">
        <v>49.283137000000004</v>
      </c>
      <c r="I3199" s="340">
        <v>-122.73461500000001</v>
      </c>
      <c r="J3199" s="340" t="s">
        <v>1591</v>
      </c>
      <c r="K3199" s="340" t="s">
        <v>7023</v>
      </c>
      <c r="L3199" s="348" t="s">
        <v>103</v>
      </c>
      <c r="M3199" s="340"/>
      <c r="N3199" s="340"/>
      <c r="O3199" s="340"/>
    </row>
    <row r="3200" spans="2:15" x14ac:dyDescent="0.25">
      <c r="B3200" s="340">
        <v>99</v>
      </c>
      <c r="C3200" s="340" t="s">
        <v>7024</v>
      </c>
      <c r="D3200" s="340" t="s">
        <v>1036</v>
      </c>
      <c r="E3200" s="349" t="str">
        <f>HYPERLINK(Table20[[#This Row],[Map Link]],Table20[[#This Row],[Map Text]])</f>
        <v>Open Map</v>
      </c>
      <c r="F3200" s="340" t="s">
        <v>238</v>
      </c>
      <c r="G3200" s="340" t="s">
        <v>213</v>
      </c>
      <c r="H3200" s="340">
        <v>49.216467000000002</v>
      </c>
      <c r="I3200" s="340">
        <v>-123.017955</v>
      </c>
      <c r="J3200" s="340" t="s">
        <v>1591</v>
      </c>
      <c r="K3200" s="340" t="s">
        <v>7025</v>
      </c>
      <c r="L3200" s="348" t="s">
        <v>103</v>
      </c>
      <c r="M3200" s="340"/>
      <c r="N3200" s="340"/>
      <c r="O3200" s="340"/>
    </row>
    <row r="3201" spans="2:15" x14ac:dyDescent="0.25">
      <c r="B3201" s="340">
        <v>13967</v>
      </c>
      <c r="C3201" s="340" t="s">
        <v>2578</v>
      </c>
      <c r="D3201" s="340" t="s">
        <v>1597</v>
      </c>
      <c r="E3201" s="349" t="str">
        <f>HYPERLINK(Table20[[#This Row],[Map Link]],Table20[[#This Row],[Map Text]])</f>
        <v>Open Map</v>
      </c>
      <c r="F3201" s="340" t="s">
        <v>238</v>
      </c>
      <c r="G3201" s="340" t="s">
        <v>213</v>
      </c>
      <c r="H3201" s="340">
        <v>49.049802</v>
      </c>
      <c r="I3201" s="340">
        <v>-122.784611</v>
      </c>
      <c r="J3201" s="340" t="s">
        <v>1591</v>
      </c>
      <c r="K3201" s="340" t="s">
        <v>7026</v>
      </c>
      <c r="L3201" s="348" t="s">
        <v>103</v>
      </c>
      <c r="M3201" s="340"/>
      <c r="N3201" s="340"/>
      <c r="O3201" s="340"/>
    </row>
    <row r="3202" spans="2:15" x14ac:dyDescent="0.25">
      <c r="B3202" s="340">
        <v>13976</v>
      </c>
      <c r="C3202" s="340" t="s">
        <v>7027</v>
      </c>
      <c r="D3202" s="340" t="s">
        <v>1036</v>
      </c>
      <c r="E3202" s="349" t="str">
        <f>HYPERLINK(Table20[[#This Row],[Map Link]],Table20[[#This Row],[Map Text]])</f>
        <v>Open Map</v>
      </c>
      <c r="F3202" s="340" t="s">
        <v>238</v>
      </c>
      <c r="G3202" s="340" t="s">
        <v>213</v>
      </c>
      <c r="H3202" s="340">
        <v>49.216465999999997</v>
      </c>
      <c r="I3202" s="340">
        <v>-123.08462400000001</v>
      </c>
      <c r="J3202" s="340" t="s">
        <v>1591</v>
      </c>
      <c r="K3202" s="340" t="s">
        <v>7028</v>
      </c>
      <c r="L3202" s="348" t="s">
        <v>103</v>
      </c>
      <c r="M3202" s="340"/>
      <c r="N3202" s="340"/>
      <c r="O3202" s="340"/>
    </row>
    <row r="3203" spans="2:15" x14ac:dyDescent="0.25">
      <c r="B3203" s="340">
        <v>13978</v>
      </c>
      <c r="C3203" s="340" t="s">
        <v>7029</v>
      </c>
      <c r="D3203" s="340" t="s">
        <v>1036</v>
      </c>
      <c r="E3203" s="349" t="str">
        <f>HYPERLINK(Table20[[#This Row],[Map Link]],Table20[[#This Row],[Map Text]])</f>
        <v>Open Map</v>
      </c>
      <c r="F3203" s="340" t="s">
        <v>238</v>
      </c>
      <c r="G3203" s="340" t="s">
        <v>213</v>
      </c>
      <c r="H3203" s="340">
        <v>49.399797999999997</v>
      </c>
      <c r="I3203" s="340">
        <v>-123.251301</v>
      </c>
      <c r="J3203" s="340" t="s">
        <v>1591</v>
      </c>
      <c r="K3203" s="340" t="s">
        <v>7030</v>
      </c>
      <c r="L3203" s="348" t="s">
        <v>103</v>
      </c>
      <c r="M3203" s="340"/>
      <c r="N3203" s="340"/>
      <c r="O3203" s="340"/>
    </row>
    <row r="3204" spans="2:15" x14ac:dyDescent="0.25">
      <c r="B3204" s="340">
        <v>13998</v>
      </c>
      <c r="C3204" s="340" t="s">
        <v>7031</v>
      </c>
      <c r="D3204" s="340" t="s">
        <v>1036</v>
      </c>
      <c r="E3204" s="349" t="str">
        <f>HYPERLINK(Table20[[#This Row],[Map Link]],Table20[[#This Row],[Map Text]])</f>
        <v>Open Map</v>
      </c>
      <c r="F3204" s="340" t="s">
        <v>238</v>
      </c>
      <c r="G3204" s="340" t="s">
        <v>213</v>
      </c>
      <c r="H3204" s="340">
        <v>49.116467999999998</v>
      </c>
      <c r="I3204" s="340">
        <v>-122.90128300000001</v>
      </c>
      <c r="J3204" s="340" t="s">
        <v>1591</v>
      </c>
      <c r="K3204" s="340" t="s">
        <v>7032</v>
      </c>
      <c r="L3204" s="348" t="s">
        <v>103</v>
      </c>
      <c r="M3204" s="340"/>
      <c r="N3204" s="340"/>
      <c r="O3204" s="340"/>
    </row>
    <row r="3205" spans="2:15" x14ac:dyDescent="0.25">
      <c r="B3205" s="340">
        <v>14024</v>
      </c>
      <c r="C3205" s="340" t="s">
        <v>268</v>
      </c>
      <c r="D3205" s="340" t="s">
        <v>1780</v>
      </c>
      <c r="E3205" s="349" t="str">
        <f>HYPERLINK(Table20[[#This Row],[Map Link]],Table20[[#This Row],[Map Text]])</f>
        <v>Open Map</v>
      </c>
      <c r="F3205" s="340" t="s">
        <v>238</v>
      </c>
      <c r="G3205" s="340" t="s">
        <v>213</v>
      </c>
      <c r="H3205" s="340">
        <v>49.111666999999997</v>
      </c>
      <c r="I3205" s="340">
        <v>-122.8275</v>
      </c>
      <c r="J3205" s="340" t="s">
        <v>1591</v>
      </c>
      <c r="K3205" s="340" t="s">
        <v>7033</v>
      </c>
      <c r="L3205" s="348" t="s">
        <v>103</v>
      </c>
      <c r="M3205" s="340"/>
      <c r="N3205" s="340"/>
      <c r="O3205" s="340"/>
    </row>
    <row r="3206" spans="2:15" x14ac:dyDescent="0.25">
      <c r="B3206" s="340">
        <v>14026</v>
      </c>
      <c r="C3206" s="340" t="s">
        <v>7034</v>
      </c>
      <c r="D3206" s="340" t="s">
        <v>1036</v>
      </c>
      <c r="E3206" s="349" t="str">
        <f>HYPERLINK(Table20[[#This Row],[Map Link]],Table20[[#This Row],[Map Text]])</f>
        <v>Open Map</v>
      </c>
      <c r="F3206" s="340" t="s">
        <v>238</v>
      </c>
      <c r="G3206" s="340" t="s">
        <v>213</v>
      </c>
      <c r="H3206" s="340">
        <v>49.11647</v>
      </c>
      <c r="I3206" s="340">
        <v>-122.751278</v>
      </c>
      <c r="J3206" s="340" t="s">
        <v>1591</v>
      </c>
      <c r="K3206" s="340" t="s">
        <v>7035</v>
      </c>
      <c r="L3206" s="348" t="s">
        <v>103</v>
      </c>
      <c r="M3206" s="340"/>
      <c r="N3206" s="340"/>
      <c r="O3206" s="340"/>
    </row>
    <row r="3207" spans="2:15" x14ac:dyDescent="0.25">
      <c r="B3207" s="340">
        <v>102</v>
      </c>
      <c r="C3207" s="340" t="s">
        <v>7036</v>
      </c>
      <c r="D3207" s="340" t="s">
        <v>1036</v>
      </c>
      <c r="E3207" s="349" t="str">
        <f>HYPERLINK(Table20[[#This Row],[Map Link]],Table20[[#This Row],[Map Text]])</f>
        <v>Open Map</v>
      </c>
      <c r="F3207" s="340" t="s">
        <v>238</v>
      </c>
      <c r="G3207" s="340" t="s">
        <v>213</v>
      </c>
      <c r="H3207" s="340">
        <v>49.166465000000002</v>
      </c>
      <c r="I3207" s="340">
        <v>-123.167959</v>
      </c>
      <c r="J3207" s="340" t="s">
        <v>1591</v>
      </c>
      <c r="K3207" s="340" t="s">
        <v>7037</v>
      </c>
      <c r="L3207" s="348" t="s">
        <v>103</v>
      </c>
      <c r="M3207" s="340"/>
      <c r="N3207" s="340"/>
      <c r="O3207" s="340"/>
    </row>
    <row r="3208" spans="2:15" x14ac:dyDescent="0.25">
      <c r="B3208" s="340">
        <v>19104</v>
      </c>
      <c r="C3208" s="340" t="s">
        <v>7038</v>
      </c>
      <c r="D3208" s="340" t="s">
        <v>1036</v>
      </c>
      <c r="E3208" s="349" t="str">
        <f>HYPERLINK(Table20[[#This Row],[Map Link]],Table20[[#This Row],[Map Text]])</f>
        <v>Open Map</v>
      </c>
      <c r="F3208" s="340" t="s">
        <v>643</v>
      </c>
      <c r="G3208" s="340" t="s">
        <v>336</v>
      </c>
      <c r="H3208" s="340">
        <v>48.449793999999997</v>
      </c>
      <c r="I3208" s="340">
        <v>-123.401281</v>
      </c>
      <c r="J3208" s="340" t="s">
        <v>1591</v>
      </c>
      <c r="K3208" s="340" t="s">
        <v>7039</v>
      </c>
      <c r="L3208" s="348" t="s">
        <v>103</v>
      </c>
      <c r="M3208" s="340"/>
      <c r="N3208" s="340"/>
      <c r="O3208" s="340"/>
    </row>
    <row r="3209" spans="2:15" x14ac:dyDescent="0.25">
      <c r="B3209" s="340">
        <v>23827</v>
      </c>
      <c r="C3209" s="340" t="s">
        <v>251</v>
      </c>
      <c r="D3209" s="340" t="s">
        <v>1036</v>
      </c>
      <c r="E3209" s="349" t="str">
        <f>HYPERLINK(Table20[[#This Row],[Map Link]],Table20[[#This Row],[Map Text]])</f>
        <v>Open Map</v>
      </c>
      <c r="F3209" s="340" t="s">
        <v>238</v>
      </c>
      <c r="G3209" s="340" t="s">
        <v>213</v>
      </c>
      <c r="H3209" s="340">
        <v>49.016466000000001</v>
      </c>
      <c r="I3209" s="340">
        <v>-123.084619</v>
      </c>
      <c r="J3209" s="340" t="s">
        <v>1591</v>
      </c>
      <c r="K3209" s="340" t="s">
        <v>7040</v>
      </c>
      <c r="L3209" s="348" t="s">
        <v>103</v>
      </c>
      <c r="M3209" s="340"/>
      <c r="N3209" s="340"/>
      <c r="O3209" s="340"/>
    </row>
    <row r="3210" spans="2:15" x14ac:dyDescent="0.25">
      <c r="B3210" s="340">
        <v>23826</v>
      </c>
      <c r="C3210" s="340" t="s">
        <v>7041</v>
      </c>
      <c r="D3210" s="340" t="s">
        <v>1036</v>
      </c>
      <c r="E3210" s="349" t="str">
        <f>HYPERLINK(Table20[[#This Row],[Map Link]],Table20[[#This Row],[Map Text]])</f>
        <v>Open Map</v>
      </c>
      <c r="F3210" s="340" t="s">
        <v>238</v>
      </c>
      <c r="G3210" s="340" t="s">
        <v>213</v>
      </c>
      <c r="H3210" s="340">
        <v>49.004339999999999</v>
      </c>
      <c r="I3210" s="340">
        <v>-123.08911999999999</v>
      </c>
      <c r="J3210" s="340" t="s">
        <v>1591</v>
      </c>
      <c r="K3210" s="340" t="s">
        <v>7042</v>
      </c>
      <c r="L3210" s="348" t="s">
        <v>103</v>
      </c>
      <c r="M3210" s="340"/>
      <c r="N3210" s="340"/>
      <c r="O3210" s="340"/>
    </row>
    <row r="3211" spans="2:15" x14ac:dyDescent="0.25">
      <c r="B3211" s="340">
        <v>65268</v>
      </c>
      <c r="C3211" s="340" t="s">
        <v>7043</v>
      </c>
      <c r="D3211" s="340" t="s">
        <v>1590</v>
      </c>
      <c r="E3211" s="349" t="str">
        <f>HYPERLINK(Table20[[#This Row],[Map Link]],Table20[[#This Row],[Map Text]])</f>
        <v>Open Map</v>
      </c>
      <c r="F3211" s="340" t="s">
        <v>643</v>
      </c>
      <c r="G3211" s="340" t="s">
        <v>336</v>
      </c>
      <c r="H3211" s="340">
        <v>48.386111</v>
      </c>
      <c r="I3211" s="340">
        <v>-123.696389</v>
      </c>
      <c r="J3211" s="340" t="s">
        <v>1591</v>
      </c>
      <c r="K3211" s="340" t="s">
        <v>7044</v>
      </c>
      <c r="L3211" s="348" t="s">
        <v>181</v>
      </c>
      <c r="M3211" s="340"/>
      <c r="N3211" s="340"/>
      <c r="O3211" s="340"/>
    </row>
    <row r="3212" spans="2:15" x14ac:dyDescent="0.25">
      <c r="B3212" s="340">
        <v>65272</v>
      </c>
      <c r="C3212" s="340" t="s">
        <v>7045</v>
      </c>
      <c r="D3212" s="340" t="s">
        <v>1590</v>
      </c>
      <c r="E3212" s="349" t="str">
        <f>HYPERLINK(Table20[[#This Row],[Map Link]],Table20[[#This Row],[Map Text]])</f>
        <v>Open Map</v>
      </c>
      <c r="F3212" s="340" t="s">
        <v>643</v>
      </c>
      <c r="G3212" s="340" t="s">
        <v>336</v>
      </c>
      <c r="H3212" s="340">
        <v>48.363056</v>
      </c>
      <c r="I3212" s="340">
        <v>-123.74722199999999</v>
      </c>
      <c r="J3212" s="340" t="s">
        <v>1591</v>
      </c>
      <c r="K3212" s="340" t="s">
        <v>7046</v>
      </c>
      <c r="L3212" s="348" t="s">
        <v>181</v>
      </c>
      <c r="M3212" s="340"/>
      <c r="N3212" s="340"/>
      <c r="O3212" s="340"/>
    </row>
    <row r="3213" spans="2:15" x14ac:dyDescent="0.25">
      <c r="B3213" s="340">
        <v>65231</v>
      </c>
      <c r="C3213" s="340" t="s">
        <v>7047</v>
      </c>
      <c r="D3213" s="340" t="s">
        <v>1590</v>
      </c>
      <c r="E3213" s="349" t="str">
        <f>HYPERLINK(Table20[[#This Row],[Map Link]],Table20[[#This Row],[Map Text]])</f>
        <v>Open Map</v>
      </c>
      <c r="F3213" s="340" t="s">
        <v>643</v>
      </c>
      <c r="G3213" s="340" t="s">
        <v>336</v>
      </c>
      <c r="H3213" s="340">
        <v>48.379722000000001</v>
      </c>
      <c r="I3213" s="340">
        <v>-123.505</v>
      </c>
      <c r="J3213" s="340" t="s">
        <v>1591</v>
      </c>
      <c r="K3213" s="340" t="s">
        <v>7048</v>
      </c>
      <c r="L3213" s="348" t="s">
        <v>181</v>
      </c>
      <c r="M3213" s="340"/>
      <c r="N3213" s="340"/>
      <c r="O3213" s="340"/>
    </row>
    <row r="3214" spans="2:15" x14ac:dyDescent="0.25">
      <c r="B3214" s="340">
        <v>25178</v>
      </c>
      <c r="C3214" s="340" t="s">
        <v>7049</v>
      </c>
      <c r="D3214" s="340" t="s">
        <v>1036</v>
      </c>
      <c r="E3214" s="349" t="str">
        <f>HYPERLINK(Table20[[#This Row],[Map Link]],Table20[[#This Row],[Map Text]])</f>
        <v>Open Map</v>
      </c>
      <c r="F3214" s="340" t="s">
        <v>238</v>
      </c>
      <c r="G3214" s="340" t="s">
        <v>213</v>
      </c>
      <c r="H3214" s="340">
        <v>49.183137000000002</v>
      </c>
      <c r="I3214" s="340">
        <v>-122.734612</v>
      </c>
      <c r="J3214" s="340" t="s">
        <v>1591</v>
      </c>
      <c r="K3214" s="340" t="s">
        <v>7050</v>
      </c>
      <c r="L3214" s="348" t="s">
        <v>103</v>
      </c>
      <c r="M3214" s="340"/>
      <c r="N3214" s="340"/>
      <c r="O3214" s="340"/>
    </row>
    <row r="3215" spans="2:15" x14ac:dyDescent="0.25">
      <c r="B3215" s="340">
        <v>65323</v>
      </c>
      <c r="C3215" s="340" t="s">
        <v>7051</v>
      </c>
      <c r="D3215" s="340" t="s">
        <v>1590</v>
      </c>
      <c r="E3215" s="349" t="str">
        <f>HYPERLINK(Table20[[#This Row],[Map Link]],Table20[[#This Row],[Map Text]])</f>
        <v>Open Map</v>
      </c>
      <c r="F3215" s="340" t="s">
        <v>643</v>
      </c>
      <c r="G3215" s="340" t="s">
        <v>336</v>
      </c>
      <c r="H3215" s="340">
        <v>48.666460999999998</v>
      </c>
      <c r="I3215" s="340">
        <v>-123.45128800000001</v>
      </c>
      <c r="J3215" s="340" t="s">
        <v>1591</v>
      </c>
      <c r="K3215" s="340" t="s">
        <v>7052</v>
      </c>
      <c r="L3215" s="348" t="s">
        <v>181</v>
      </c>
      <c r="M3215" s="340"/>
      <c r="N3215" s="340"/>
      <c r="O3215" s="340"/>
    </row>
    <row r="3216" spans="2:15" x14ac:dyDescent="0.25">
      <c r="B3216" s="340">
        <v>25071</v>
      </c>
      <c r="C3216" s="340" t="s">
        <v>257</v>
      </c>
      <c r="D3216" s="340" t="s">
        <v>1036</v>
      </c>
      <c r="E3216" s="349" t="str">
        <f>HYPERLINK(Table20[[#This Row],[Map Link]],Table20[[#This Row],[Map Text]])</f>
        <v>Open Map</v>
      </c>
      <c r="F3216" s="340" t="s">
        <v>238</v>
      </c>
      <c r="G3216" s="340" t="s">
        <v>213</v>
      </c>
      <c r="H3216" s="340">
        <v>49.266464999999997</v>
      </c>
      <c r="I3216" s="340">
        <v>-123.25129699999999</v>
      </c>
      <c r="J3216" s="340" t="s">
        <v>1591</v>
      </c>
      <c r="K3216" s="340" t="s">
        <v>7053</v>
      </c>
      <c r="L3216" s="348" t="s">
        <v>103</v>
      </c>
      <c r="M3216" s="340"/>
      <c r="N3216" s="340"/>
      <c r="O3216" s="340"/>
    </row>
    <row r="3217" spans="2:15" x14ac:dyDescent="0.25">
      <c r="B3217" s="340">
        <v>25100</v>
      </c>
      <c r="C3217" s="340" t="s">
        <v>7054</v>
      </c>
      <c r="D3217" s="340" t="s">
        <v>1036</v>
      </c>
      <c r="E3217" s="349" t="str">
        <f>HYPERLINK(Table20[[#This Row],[Map Link]],Table20[[#This Row],[Map Text]])</f>
        <v>Open Map</v>
      </c>
      <c r="F3217" s="340" t="s">
        <v>238</v>
      </c>
      <c r="G3217" s="340" t="s">
        <v>213</v>
      </c>
      <c r="H3217" s="340">
        <v>49.349800999999999</v>
      </c>
      <c r="I3217" s="340">
        <v>-123.026292</v>
      </c>
      <c r="J3217" s="340" t="s">
        <v>1591</v>
      </c>
      <c r="K3217" s="340" t="s">
        <v>7055</v>
      </c>
      <c r="L3217" s="348" t="s">
        <v>103</v>
      </c>
      <c r="M3217" s="340"/>
      <c r="N3217" s="340"/>
      <c r="O3217" s="340"/>
    </row>
    <row r="3218" spans="2:15" x14ac:dyDescent="0.25">
      <c r="B3218" s="340">
        <v>24320</v>
      </c>
      <c r="C3218" s="340" t="s">
        <v>258</v>
      </c>
      <c r="D3218" s="340" t="s">
        <v>1780</v>
      </c>
      <c r="E3218" s="349" t="str">
        <f>HYPERLINK(Table20[[#This Row],[Map Link]],Table20[[#This Row],[Map Text]])</f>
        <v>Open Map</v>
      </c>
      <c r="F3218" s="340" t="s">
        <v>238</v>
      </c>
      <c r="G3218" s="340" t="s">
        <v>213</v>
      </c>
      <c r="H3218" s="340">
        <v>49.261111</v>
      </c>
      <c r="I3218" s="340">
        <v>-123.113889</v>
      </c>
      <c r="J3218" s="340" t="s">
        <v>1591</v>
      </c>
      <c r="K3218" s="340" t="s">
        <v>7056</v>
      </c>
      <c r="L3218" s="348" t="s">
        <v>103</v>
      </c>
      <c r="M3218" s="340"/>
      <c r="N3218" s="340"/>
      <c r="O3218" s="340"/>
    </row>
    <row r="3219" spans="2:15" x14ac:dyDescent="0.25">
      <c r="B3219" s="340">
        <v>22474</v>
      </c>
      <c r="C3219" s="340" t="s">
        <v>670</v>
      </c>
      <c r="D3219" s="340" t="s">
        <v>1780</v>
      </c>
      <c r="E3219" s="349" t="str">
        <f>HYPERLINK(Table20[[#This Row],[Map Link]],Table20[[#This Row],[Map Text]])</f>
        <v>Open Map</v>
      </c>
      <c r="F3219" s="340" t="s">
        <v>643</v>
      </c>
      <c r="G3219" s="340" t="s">
        <v>336</v>
      </c>
      <c r="H3219" s="340">
        <v>48.428333000000002</v>
      </c>
      <c r="I3219" s="340">
        <v>-123.364722</v>
      </c>
      <c r="J3219" s="340" t="s">
        <v>1591</v>
      </c>
      <c r="K3219" s="340" t="s">
        <v>7057</v>
      </c>
      <c r="L3219" s="348" t="s">
        <v>103</v>
      </c>
      <c r="M3219" s="340"/>
      <c r="N3219" s="340"/>
      <c r="O3219" s="340"/>
    </row>
    <row r="3220" spans="2:15" x14ac:dyDescent="0.25">
      <c r="B3220" s="340">
        <v>22480</v>
      </c>
      <c r="C3220" s="340" t="s">
        <v>7058</v>
      </c>
      <c r="D3220" s="340" t="s">
        <v>1036</v>
      </c>
      <c r="E3220" s="349" t="str">
        <f>HYPERLINK(Table20[[#This Row],[Map Link]],Table20[[#This Row],[Map Text]])</f>
        <v>Open Map</v>
      </c>
      <c r="F3220" s="340" t="s">
        <v>238</v>
      </c>
      <c r="G3220" s="340" t="s">
        <v>213</v>
      </c>
      <c r="H3220" s="340">
        <v>49.216465999999997</v>
      </c>
      <c r="I3220" s="340">
        <v>-123.06795700000001</v>
      </c>
      <c r="J3220" s="340" t="s">
        <v>1591</v>
      </c>
      <c r="K3220" s="340" t="s">
        <v>7059</v>
      </c>
      <c r="L3220" s="348" t="s">
        <v>103</v>
      </c>
      <c r="M3220" s="340"/>
      <c r="N3220" s="340"/>
      <c r="O3220" s="340"/>
    </row>
    <row r="3221" spans="2:15" x14ac:dyDescent="0.25">
      <c r="B3221" s="340">
        <v>23448</v>
      </c>
      <c r="C3221" s="340" t="s">
        <v>671</v>
      </c>
      <c r="D3221" s="340" t="s">
        <v>2553</v>
      </c>
      <c r="E3221" s="349" t="str">
        <f>HYPERLINK(Table20[[#This Row],[Map Link]],Table20[[#This Row],[Map Text]])</f>
        <v>Open Map</v>
      </c>
      <c r="F3221" s="340" t="s">
        <v>643</v>
      </c>
      <c r="G3221" s="340" t="s">
        <v>336</v>
      </c>
      <c r="H3221" s="340">
        <v>48.451943999999997</v>
      </c>
      <c r="I3221" s="340">
        <v>-123.434167</v>
      </c>
      <c r="J3221" s="340" t="s">
        <v>1591</v>
      </c>
      <c r="K3221" s="340" t="s">
        <v>7060</v>
      </c>
      <c r="L3221" s="348" t="s">
        <v>103</v>
      </c>
      <c r="M3221" s="340"/>
      <c r="N3221" s="340"/>
      <c r="O3221" s="340"/>
    </row>
    <row r="3222" spans="2:15" x14ac:dyDescent="0.25">
      <c r="B3222" s="340">
        <v>65785</v>
      </c>
      <c r="C3222" s="340" t="s">
        <v>7061</v>
      </c>
      <c r="D3222" s="340" t="s">
        <v>1590</v>
      </c>
      <c r="E3222" s="349" t="str">
        <f>HYPERLINK(Table20[[#This Row],[Map Link]],Table20[[#This Row],[Map Text]])</f>
        <v>Open Map</v>
      </c>
      <c r="F3222" s="340" t="s">
        <v>643</v>
      </c>
      <c r="G3222" s="340" t="s">
        <v>336</v>
      </c>
      <c r="H3222" s="340">
        <v>48.324722000000001</v>
      </c>
      <c r="I3222" s="340">
        <v>-123.6</v>
      </c>
      <c r="J3222" s="340" t="s">
        <v>1591</v>
      </c>
      <c r="K3222" s="340" t="s">
        <v>7062</v>
      </c>
      <c r="L3222" s="348" t="s">
        <v>181</v>
      </c>
      <c r="M3222" s="340"/>
      <c r="N3222" s="340"/>
      <c r="O3222" s="340"/>
    </row>
    <row r="3223" spans="2:15" x14ac:dyDescent="0.25">
      <c r="B3223" s="340">
        <v>15931</v>
      </c>
      <c r="C3223" s="340" t="s">
        <v>246</v>
      </c>
      <c r="D3223" s="340" t="s">
        <v>1036</v>
      </c>
      <c r="E3223" s="349" t="str">
        <f>HYPERLINK(Table20[[#This Row],[Map Link]],Table20[[#This Row],[Map Text]])</f>
        <v>Open Map</v>
      </c>
      <c r="F3223" s="340" t="s">
        <v>238</v>
      </c>
      <c r="G3223" s="340" t="s">
        <v>213</v>
      </c>
      <c r="H3223" s="340">
        <v>49.183138</v>
      </c>
      <c r="I3223" s="340">
        <v>-122.651276</v>
      </c>
      <c r="J3223" s="340" t="s">
        <v>1591</v>
      </c>
      <c r="K3223" s="340" t="s">
        <v>7063</v>
      </c>
      <c r="L3223" s="348" t="s">
        <v>103</v>
      </c>
      <c r="M3223" s="340"/>
      <c r="N3223" s="340"/>
      <c r="O3223" s="340"/>
    </row>
    <row r="3224" spans="2:15" x14ac:dyDescent="0.25">
      <c r="B3224" s="340">
        <v>31317</v>
      </c>
      <c r="C3224" s="340" t="s">
        <v>7064</v>
      </c>
      <c r="D3224" s="340" t="s">
        <v>1036</v>
      </c>
      <c r="E3224" s="349" t="str">
        <f>HYPERLINK(Table20[[#This Row],[Map Link]],Table20[[#This Row],[Map Text]])</f>
        <v>Open Map</v>
      </c>
      <c r="F3224" s="340" t="s">
        <v>238</v>
      </c>
      <c r="G3224" s="340" t="s">
        <v>213</v>
      </c>
      <c r="H3224" s="340">
        <v>49.216473000000001</v>
      </c>
      <c r="I3224" s="340">
        <v>-122.51794</v>
      </c>
      <c r="J3224" s="340" t="s">
        <v>1591</v>
      </c>
      <c r="K3224" s="340" t="s">
        <v>7065</v>
      </c>
      <c r="L3224" s="348" t="s">
        <v>103</v>
      </c>
      <c r="M3224" s="340"/>
      <c r="N3224" s="340"/>
      <c r="O3224" s="340"/>
    </row>
    <row r="3225" spans="2:15" x14ac:dyDescent="0.25">
      <c r="B3225" s="340">
        <v>112</v>
      </c>
      <c r="C3225" s="340" t="s">
        <v>7066</v>
      </c>
      <c r="D3225" s="340" t="s">
        <v>1036</v>
      </c>
      <c r="E3225" s="349" t="str">
        <f>HYPERLINK(Table20[[#This Row],[Map Link]],Table20[[#This Row],[Map Text]])</f>
        <v>Open Map</v>
      </c>
      <c r="F3225" s="340" t="s">
        <v>238</v>
      </c>
      <c r="G3225" s="340" t="s">
        <v>213</v>
      </c>
      <c r="H3225" s="340">
        <v>49.341220999999997</v>
      </c>
      <c r="I3225" s="340">
        <v>-123.21292</v>
      </c>
      <c r="J3225" s="340" t="s">
        <v>1591</v>
      </c>
      <c r="K3225" s="340" t="s">
        <v>7067</v>
      </c>
      <c r="L3225" s="348" t="s">
        <v>103</v>
      </c>
      <c r="M3225" s="340"/>
      <c r="N3225" s="340"/>
      <c r="O3225" s="340"/>
    </row>
    <row r="3226" spans="2:15" x14ac:dyDescent="0.25">
      <c r="B3226" s="340">
        <v>20172</v>
      </c>
      <c r="C3226" s="340" t="s">
        <v>7068</v>
      </c>
      <c r="D3226" s="340" t="s">
        <v>1036</v>
      </c>
      <c r="E3226" s="349" t="str">
        <f>HYPERLINK(Table20[[#This Row],[Map Link]],Table20[[#This Row],[Map Text]])</f>
        <v>Open Map</v>
      </c>
      <c r="F3226" s="340" t="s">
        <v>238</v>
      </c>
      <c r="G3226" s="340" t="s">
        <v>213</v>
      </c>
      <c r="H3226" s="340">
        <v>49.283132999999999</v>
      </c>
      <c r="I3226" s="340">
        <v>-123.13462699999999</v>
      </c>
      <c r="J3226" s="340" t="s">
        <v>1591</v>
      </c>
      <c r="K3226" s="340" t="s">
        <v>7069</v>
      </c>
      <c r="L3226" s="348" t="s">
        <v>103</v>
      </c>
      <c r="M3226" s="340"/>
      <c r="N3226" s="340"/>
      <c r="O3226" s="340"/>
    </row>
    <row r="3227" spans="2:15" x14ac:dyDescent="0.25">
      <c r="B3227" s="340">
        <v>54060</v>
      </c>
      <c r="C3227" s="340" t="s">
        <v>7068</v>
      </c>
      <c r="D3227" s="340" t="s">
        <v>1036</v>
      </c>
      <c r="E3227" s="349" t="str">
        <f>HYPERLINK(Table20[[#This Row],[Map Link]],Table20[[#This Row],[Map Text]])</f>
        <v>Open Map</v>
      </c>
      <c r="F3227" s="340" t="s">
        <v>238</v>
      </c>
      <c r="G3227" s="340" t="s">
        <v>213</v>
      </c>
      <c r="H3227" s="340">
        <v>49.199801000000001</v>
      </c>
      <c r="I3227" s="340">
        <v>-122.934619</v>
      </c>
      <c r="J3227" s="340" t="s">
        <v>1591</v>
      </c>
      <c r="K3227" s="340" t="s">
        <v>7070</v>
      </c>
      <c r="L3227" s="348" t="s">
        <v>103</v>
      </c>
      <c r="M3227" s="340"/>
      <c r="N3227" s="340"/>
      <c r="O3227" s="340"/>
    </row>
    <row r="3228" spans="2:15" x14ac:dyDescent="0.25">
      <c r="B3228" s="340">
        <v>20202</v>
      </c>
      <c r="C3228" s="340" t="s">
        <v>7071</v>
      </c>
      <c r="D3228" s="340" t="s">
        <v>1036</v>
      </c>
      <c r="E3228" s="349" t="str">
        <f>HYPERLINK(Table20[[#This Row],[Map Link]],Table20[[#This Row],[Map Text]])</f>
        <v>Open Map</v>
      </c>
      <c r="F3228" s="340" t="s">
        <v>238</v>
      </c>
      <c r="G3228" s="340" t="s">
        <v>213</v>
      </c>
      <c r="H3228" s="340">
        <v>49.333134000000001</v>
      </c>
      <c r="I3228" s="340">
        <v>-123.034626</v>
      </c>
      <c r="J3228" s="340" t="s">
        <v>1591</v>
      </c>
      <c r="K3228" s="340" t="s">
        <v>7072</v>
      </c>
      <c r="L3228" s="348" t="s">
        <v>103</v>
      </c>
      <c r="M3228" s="340"/>
      <c r="N3228" s="340"/>
      <c r="O3228" s="340"/>
    </row>
    <row r="3229" spans="2:15" x14ac:dyDescent="0.25">
      <c r="B3229" s="340">
        <v>20221</v>
      </c>
      <c r="C3229" s="340" t="s">
        <v>7073</v>
      </c>
      <c r="D3229" s="340" t="s">
        <v>1036</v>
      </c>
      <c r="E3229" s="349" t="str">
        <f>HYPERLINK(Table20[[#This Row],[Map Link]],Table20[[#This Row],[Map Text]])</f>
        <v>Open Map</v>
      </c>
      <c r="F3229" s="340" t="s">
        <v>238</v>
      </c>
      <c r="G3229" s="340" t="s">
        <v>213</v>
      </c>
      <c r="H3229" s="340">
        <v>49.266464999999997</v>
      </c>
      <c r="I3229" s="340">
        <v>-123.201296</v>
      </c>
      <c r="J3229" s="340" t="s">
        <v>1591</v>
      </c>
      <c r="K3229" s="340" t="s">
        <v>7074</v>
      </c>
      <c r="L3229" s="348" t="s">
        <v>103</v>
      </c>
      <c r="M3229" s="340"/>
      <c r="N3229" s="340"/>
      <c r="O3229" s="340"/>
    </row>
    <row r="3230" spans="2:15" x14ac:dyDescent="0.25">
      <c r="B3230" s="340">
        <v>20235</v>
      </c>
      <c r="C3230" s="340" t="s">
        <v>7075</v>
      </c>
      <c r="D3230" s="340" t="s">
        <v>1728</v>
      </c>
      <c r="E3230" s="349" t="str">
        <f>HYPERLINK(Table20[[#This Row],[Map Link]],Table20[[#This Row],[Map Text]])</f>
        <v>Open Map</v>
      </c>
      <c r="F3230" s="340" t="s">
        <v>238</v>
      </c>
      <c r="G3230" s="340" t="s">
        <v>213</v>
      </c>
      <c r="H3230" s="340">
        <v>49.331111</v>
      </c>
      <c r="I3230" s="340">
        <v>-123.159722</v>
      </c>
      <c r="J3230" s="340" t="s">
        <v>1591</v>
      </c>
      <c r="K3230" s="340" t="s">
        <v>7076</v>
      </c>
      <c r="L3230" s="348" t="s">
        <v>103</v>
      </c>
      <c r="M3230" s="340"/>
      <c r="N3230" s="340"/>
      <c r="O3230" s="340"/>
    </row>
    <row r="3231" spans="2:15" x14ac:dyDescent="0.25">
      <c r="B3231" s="340">
        <v>114</v>
      </c>
      <c r="C3231" s="340" t="s">
        <v>276</v>
      </c>
      <c r="D3231" s="340" t="s">
        <v>1036</v>
      </c>
      <c r="E3231" s="349" t="str">
        <f>HYPERLINK(Table20[[#This Row],[Map Link]],Table20[[#This Row],[Map Text]])</f>
        <v>Open Map</v>
      </c>
      <c r="F3231" s="340" t="s">
        <v>238</v>
      </c>
      <c r="G3231" s="340" t="s">
        <v>213</v>
      </c>
      <c r="H3231" s="340">
        <v>49.333131999999999</v>
      </c>
      <c r="I3231" s="340">
        <v>-123.21796500000001</v>
      </c>
      <c r="J3231" s="340" t="s">
        <v>1591</v>
      </c>
      <c r="K3231" s="340" t="s">
        <v>7077</v>
      </c>
      <c r="L3231" s="348" t="s">
        <v>103</v>
      </c>
      <c r="M3231" s="340"/>
      <c r="N3231" s="340"/>
      <c r="O3231" s="340"/>
    </row>
    <row r="3232" spans="2:15" x14ac:dyDescent="0.25">
      <c r="B3232" s="340">
        <v>113</v>
      </c>
      <c r="C3232" s="340" t="s">
        <v>7078</v>
      </c>
      <c r="D3232" s="340" t="s">
        <v>1036</v>
      </c>
      <c r="E3232" s="349" t="str">
        <f>HYPERLINK(Table20[[#This Row],[Map Link]],Table20[[#This Row],[Map Text]])</f>
        <v>Open Map</v>
      </c>
      <c r="F3232" s="340" t="s">
        <v>238</v>
      </c>
      <c r="G3232" s="340" t="s">
        <v>213</v>
      </c>
      <c r="H3232" s="340">
        <v>49.283135000000001</v>
      </c>
      <c r="I3232" s="340">
        <v>-122.95128800000001</v>
      </c>
      <c r="J3232" s="340" t="s">
        <v>1591</v>
      </c>
      <c r="K3232" s="340" t="s">
        <v>7079</v>
      </c>
      <c r="L3232" s="348" t="s">
        <v>103</v>
      </c>
      <c r="M3232" s="340"/>
      <c r="N3232" s="340"/>
      <c r="O3232" s="340"/>
    </row>
    <row r="3233" spans="2:15" x14ac:dyDescent="0.25">
      <c r="B3233" s="340">
        <v>65232</v>
      </c>
      <c r="C3233" s="340" t="s">
        <v>7080</v>
      </c>
      <c r="D3233" s="340" t="s">
        <v>1590</v>
      </c>
      <c r="E3233" s="349" t="str">
        <f>HYPERLINK(Table20[[#This Row],[Map Link]],Table20[[#This Row],[Map Text]])</f>
        <v>Open Map</v>
      </c>
      <c r="F3233" s="340" t="s">
        <v>643</v>
      </c>
      <c r="G3233" s="340" t="s">
        <v>336</v>
      </c>
      <c r="H3233" s="340">
        <v>48.316110999999999</v>
      </c>
      <c r="I3233" s="340">
        <v>-123.606944</v>
      </c>
      <c r="J3233" s="340" t="s">
        <v>1591</v>
      </c>
      <c r="K3233" s="340" t="s">
        <v>7081</v>
      </c>
      <c r="L3233" s="348" t="s">
        <v>181</v>
      </c>
      <c r="M3233" s="340"/>
      <c r="N3233" s="340"/>
      <c r="O3233" s="340"/>
    </row>
    <row r="3234" spans="2:15" x14ac:dyDescent="0.25">
      <c r="B3234" s="340">
        <v>23378</v>
      </c>
      <c r="C3234" s="340" t="s">
        <v>7082</v>
      </c>
      <c r="D3234" s="340" t="s">
        <v>3170</v>
      </c>
      <c r="E3234" s="349" t="str">
        <f>HYPERLINK(Table20[[#This Row],[Map Link]],Table20[[#This Row],[Map Text]])</f>
        <v>Open Map</v>
      </c>
      <c r="F3234" s="340" t="s">
        <v>238</v>
      </c>
      <c r="G3234" s="340" t="s">
        <v>213</v>
      </c>
      <c r="H3234" s="340">
        <v>49.178969000000002</v>
      </c>
      <c r="I3234" s="340">
        <v>-122.86794999999999</v>
      </c>
      <c r="J3234" s="340" t="s">
        <v>1591</v>
      </c>
      <c r="K3234" s="340" t="s">
        <v>7083</v>
      </c>
      <c r="L3234" s="348" t="s">
        <v>103</v>
      </c>
      <c r="M3234" s="340"/>
      <c r="N3234" s="340"/>
      <c r="O3234" s="340"/>
    </row>
    <row r="3235" spans="2:15" x14ac:dyDescent="0.25">
      <c r="B3235" s="340">
        <v>38424</v>
      </c>
      <c r="C3235" s="340" t="s">
        <v>243</v>
      </c>
      <c r="D3235" s="340" t="s">
        <v>1780</v>
      </c>
      <c r="E3235" s="349" t="str">
        <f>HYPERLINK(Table20[[#This Row],[Map Link]],Table20[[#This Row],[Map Text]])</f>
        <v>Open Map</v>
      </c>
      <c r="F3235" s="340" t="s">
        <v>238</v>
      </c>
      <c r="G3235" s="340" t="s">
        <v>213</v>
      </c>
      <c r="H3235" s="340">
        <v>49.023611000000002</v>
      </c>
      <c r="I3235" s="340">
        <v>-122.798333</v>
      </c>
      <c r="J3235" s="340" t="s">
        <v>1591</v>
      </c>
      <c r="K3235" s="340" t="s">
        <v>7084</v>
      </c>
      <c r="L3235" s="348" t="s">
        <v>103</v>
      </c>
      <c r="M3235" s="340"/>
      <c r="N3235" s="340"/>
      <c r="O3235" s="340"/>
    </row>
    <row r="3236" spans="2:15" x14ac:dyDescent="0.25">
      <c r="B3236" s="340">
        <v>22085</v>
      </c>
      <c r="C3236" s="340" t="s">
        <v>7085</v>
      </c>
      <c r="D3236" s="340" t="s">
        <v>1036</v>
      </c>
      <c r="E3236" s="349" t="str">
        <f>HYPERLINK(Table20[[#This Row],[Map Link]],Table20[[#This Row],[Map Text]])</f>
        <v>Open Map</v>
      </c>
      <c r="F3236" s="340" t="s">
        <v>238</v>
      </c>
      <c r="G3236" s="340" t="s">
        <v>213</v>
      </c>
      <c r="H3236" s="340">
        <v>49.183140000000002</v>
      </c>
      <c r="I3236" s="340">
        <v>-122.46793700000001</v>
      </c>
      <c r="J3236" s="340" t="s">
        <v>1591</v>
      </c>
      <c r="K3236" s="340" t="s">
        <v>7086</v>
      </c>
      <c r="L3236" s="348" t="s">
        <v>103</v>
      </c>
      <c r="M3236" s="340"/>
      <c r="N3236" s="340"/>
      <c r="O3236" s="340"/>
    </row>
    <row r="3237" spans="2:15" x14ac:dyDescent="0.25">
      <c r="B3237" s="340">
        <v>64401</v>
      </c>
      <c r="C3237" s="340" t="s">
        <v>7087</v>
      </c>
      <c r="D3237" s="340" t="s">
        <v>1590</v>
      </c>
      <c r="E3237" s="349" t="str">
        <f>HYPERLINK(Table20[[#This Row],[Map Link]],Table20[[#This Row],[Map Text]])</f>
        <v>Open Map</v>
      </c>
      <c r="F3237" s="340" t="s">
        <v>238</v>
      </c>
      <c r="G3237" s="340" t="s">
        <v>213</v>
      </c>
      <c r="H3237" s="340">
        <v>49.166473000000003</v>
      </c>
      <c r="I3237" s="340">
        <v>-122.46793700000001</v>
      </c>
      <c r="J3237" s="340" t="s">
        <v>1591</v>
      </c>
      <c r="K3237" s="340" t="s">
        <v>7088</v>
      </c>
      <c r="L3237" s="348" t="s">
        <v>181</v>
      </c>
      <c r="M3237" s="340"/>
      <c r="N3237" s="340"/>
      <c r="O3237" s="340"/>
    </row>
    <row r="3238" spans="2:15" x14ac:dyDescent="0.25">
      <c r="B3238" s="340">
        <v>38425</v>
      </c>
      <c r="C3238" s="340" t="s">
        <v>7089</v>
      </c>
      <c r="D3238" s="340" t="s">
        <v>1036</v>
      </c>
      <c r="E3238" s="349" t="str">
        <f>HYPERLINK(Table20[[#This Row],[Map Link]],Table20[[#This Row],[Map Text]])</f>
        <v>Open Map</v>
      </c>
      <c r="F3238" s="340" t="s">
        <v>238</v>
      </c>
      <c r="G3238" s="340" t="s">
        <v>213</v>
      </c>
      <c r="H3238" s="340">
        <v>49.366464000000001</v>
      </c>
      <c r="I3238" s="340">
        <v>-123.284634</v>
      </c>
      <c r="J3238" s="340" t="s">
        <v>1591</v>
      </c>
      <c r="K3238" s="340" t="s">
        <v>7090</v>
      </c>
      <c r="L3238" s="348" t="s">
        <v>103</v>
      </c>
      <c r="M3238" s="340"/>
      <c r="N3238" s="340"/>
      <c r="O3238" s="340"/>
    </row>
    <row r="3239" spans="2:15" x14ac:dyDescent="0.25">
      <c r="B3239" s="340">
        <v>116</v>
      </c>
      <c r="C3239" s="340" t="s">
        <v>7091</v>
      </c>
      <c r="D3239" s="340" t="s">
        <v>1036</v>
      </c>
      <c r="E3239" s="349" t="str">
        <f>HYPERLINK(Table20[[#This Row],[Map Link]],Table20[[#This Row],[Map Text]])</f>
        <v>Open Map</v>
      </c>
      <c r="F3239" s="340" t="s">
        <v>238</v>
      </c>
      <c r="G3239" s="340" t="s">
        <v>213</v>
      </c>
      <c r="H3239" s="340">
        <v>49.274800999999997</v>
      </c>
      <c r="I3239" s="340">
        <v>-123.009623</v>
      </c>
      <c r="J3239" s="340" t="s">
        <v>1591</v>
      </c>
      <c r="K3239" s="340" t="s">
        <v>7092</v>
      </c>
      <c r="L3239" s="348" t="s">
        <v>103</v>
      </c>
      <c r="M3239" s="340"/>
      <c r="N3239" s="340"/>
      <c r="O3239" s="340"/>
    </row>
    <row r="3240" spans="2:15" x14ac:dyDescent="0.25">
      <c r="B3240" s="340">
        <v>23117</v>
      </c>
      <c r="C3240" s="340" t="s">
        <v>7093</v>
      </c>
      <c r="D3240" s="340" t="s">
        <v>1036</v>
      </c>
      <c r="E3240" s="349" t="str">
        <f>HYPERLINK(Table20[[#This Row],[Map Link]],Table20[[#This Row],[Map Text]])</f>
        <v>Open Map</v>
      </c>
      <c r="F3240" s="340" t="s">
        <v>238</v>
      </c>
      <c r="G3240" s="340" t="s">
        <v>213</v>
      </c>
      <c r="H3240" s="340">
        <v>49.316468</v>
      </c>
      <c r="I3240" s="340">
        <v>-122.984624</v>
      </c>
      <c r="J3240" s="340" t="s">
        <v>1591</v>
      </c>
      <c r="K3240" s="340" t="s">
        <v>7094</v>
      </c>
      <c r="L3240" s="348" t="s">
        <v>103</v>
      </c>
      <c r="M3240" s="340"/>
      <c r="N3240" s="340"/>
      <c r="O3240" s="340"/>
    </row>
    <row r="3241" spans="2:15" x14ac:dyDescent="0.25">
      <c r="B3241" s="340">
        <v>115</v>
      </c>
      <c r="C3241" s="340" t="s">
        <v>7095</v>
      </c>
      <c r="D3241" s="340" t="s">
        <v>1036</v>
      </c>
      <c r="E3241" s="349" t="str">
        <f>HYPERLINK(Table20[[#This Row],[Map Link]],Table20[[#This Row],[Map Text]])</f>
        <v>Open Map</v>
      </c>
      <c r="F3241" s="340" t="s">
        <v>238</v>
      </c>
      <c r="G3241" s="340" t="s">
        <v>213</v>
      </c>
      <c r="H3241" s="340">
        <v>49.316468999999998</v>
      </c>
      <c r="I3241" s="340">
        <v>-122.90128799999999</v>
      </c>
      <c r="J3241" s="340" t="s">
        <v>1591</v>
      </c>
      <c r="K3241" s="340" t="s">
        <v>7096</v>
      </c>
      <c r="L3241" s="348" t="s">
        <v>103</v>
      </c>
      <c r="M3241" s="340"/>
      <c r="N3241" s="340"/>
      <c r="O3241" s="340"/>
    </row>
    <row r="3242" spans="2:15" x14ac:dyDescent="0.25">
      <c r="B3242" s="340">
        <v>30412</v>
      </c>
      <c r="C3242" s="340" t="s">
        <v>7097</v>
      </c>
      <c r="D3242" s="340" t="s">
        <v>1036</v>
      </c>
      <c r="E3242" s="349" t="str">
        <f>HYPERLINK(Table20[[#This Row],[Map Link]],Table20[[#This Row],[Map Text]])</f>
        <v>Open Map</v>
      </c>
      <c r="F3242" s="340" t="s">
        <v>238</v>
      </c>
      <c r="G3242" s="340" t="s">
        <v>213</v>
      </c>
      <c r="H3242" s="340">
        <v>49.333134999999999</v>
      </c>
      <c r="I3242" s="340">
        <v>-122.91795500000001</v>
      </c>
      <c r="J3242" s="340" t="s">
        <v>1591</v>
      </c>
      <c r="K3242" s="340" t="s">
        <v>7098</v>
      </c>
      <c r="L3242" s="348" t="s">
        <v>103</v>
      </c>
      <c r="M3242" s="340"/>
      <c r="N3242" s="340"/>
      <c r="O3242" s="340"/>
    </row>
    <row r="3243" spans="2:15" x14ac:dyDescent="0.25">
      <c r="B3243" s="340">
        <v>25263</v>
      </c>
      <c r="C3243" s="340" t="s">
        <v>7099</v>
      </c>
      <c r="D3243" s="340" t="s">
        <v>1597</v>
      </c>
      <c r="E3243" s="349" t="str">
        <f>HYPERLINK(Table20[[#This Row],[Map Link]],Table20[[#This Row],[Map Text]])</f>
        <v>Open Map</v>
      </c>
      <c r="F3243" s="340" t="s">
        <v>238</v>
      </c>
      <c r="G3243" s="340" t="s">
        <v>213</v>
      </c>
      <c r="H3243" s="340">
        <v>49.233137999999997</v>
      </c>
      <c r="I3243" s="340">
        <v>-122.584609</v>
      </c>
      <c r="J3243" s="340" t="s">
        <v>1591</v>
      </c>
      <c r="K3243" s="340" t="s">
        <v>7100</v>
      </c>
      <c r="L3243" s="348" t="s">
        <v>103</v>
      </c>
      <c r="M3243" s="340"/>
      <c r="N3243" s="340"/>
      <c r="O3243" s="340"/>
    </row>
  </sheetData>
  <sheetProtection sort="0" autoFilter="0"/>
  <mergeCells count="24">
    <mergeCell ref="M16:N16"/>
    <mergeCell ref="AI26:AJ26"/>
    <mergeCell ref="M21:N21"/>
    <mergeCell ref="N26:O26"/>
    <mergeCell ref="B26:L26"/>
    <mergeCell ref="M20:N20"/>
    <mergeCell ref="N25:O25"/>
    <mergeCell ref="B25:L25"/>
    <mergeCell ref="B4:O6"/>
    <mergeCell ref="B3:N3"/>
    <mergeCell ref="B2:O2"/>
    <mergeCell ref="B23:O23"/>
    <mergeCell ref="B7:I7"/>
    <mergeCell ref="B9:I21"/>
    <mergeCell ref="M13:N13"/>
    <mergeCell ref="M14:N14"/>
    <mergeCell ref="M15:N15"/>
    <mergeCell ref="M18:N18"/>
    <mergeCell ref="M19:N19"/>
    <mergeCell ref="K7:O7"/>
    <mergeCell ref="K9:L9"/>
    <mergeCell ref="M9:O9"/>
    <mergeCell ref="K10:L10"/>
    <mergeCell ref="M10:O10"/>
  </mergeCells>
  <hyperlinks>
    <hyperlink ref="K28" r:id="rId1" xr:uid="{47FB4160-7822-4EA7-9995-96C8DB1A315E}"/>
  </hyperlinks>
  <pageMargins left="0.25" right="0.25" top="0.75" bottom="0.75" header="0.3" footer="0.3"/>
  <pageSetup paperSize="17" scale="83" fitToHeight="0" orientation="landscape" r:id="rId2"/>
  <headerFooter>
    <oddFooter>Page &amp;P of &amp;N</oddFooter>
  </headerFooter>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BF07679B-C4DF-459D-ABE8-B2D11D2B8E34}">
          <x14:formula1>
            <xm:f>'Lists - 1'!$C$3:$C$5</xm:f>
          </x14:formula1>
          <xm:sqref>M28:M3243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41D68-5F04-4B9F-8AB1-BDD005FB2D7A}">
  <sheetPr>
    <pageSetUpPr fitToPage="1"/>
  </sheetPr>
  <dimension ref="A2:S66"/>
  <sheetViews>
    <sheetView zoomScale="85" zoomScaleNormal="85" zoomScaleSheetLayoutView="80" workbookViewId="0">
      <selection activeCell="B27" sqref="B27:F27"/>
    </sheetView>
  </sheetViews>
  <sheetFormatPr defaultColWidth="0" defaultRowHeight="15" x14ac:dyDescent="0.25"/>
  <cols>
    <col min="1" max="1" width="2" style="2" customWidth="1"/>
    <col min="2" max="2" width="39.25" style="2" customWidth="1"/>
    <col min="3" max="3" width="21.125" style="2" customWidth="1"/>
    <col min="4" max="4" width="22.125" style="2" customWidth="1"/>
    <col min="5" max="5" width="22.875" style="2" customWidth="1"/>
    <col min="6" max="6" width="25.875" style="2" customWidth="1"/>
    <col min="7" max="7" width="14.75" style="2" customWidth="1"/>
    <col min="8" max="8" width="25.625" style="2" customWidth="1"/>
    <col min="9" max="9" width="16.125" style="2" customWidth="1"/>
    <col min="10" max="10" width="21" style="2" customWidth="1"/>
    <col min="11" max="11" width="12.375" style="2" customWidth="1"/>
    <col min="12" max="19" width="0" style="2" hidden="1" customWidth="1"/>
    <col min="20" max="16384" width="9" style="2" hidden="1"/>
  </cols>
  <sheetData>
    <row r="2" spans="2:10" ht="23.25" x14ac:dyDescent="0.25">
      <c r="B2" s="386" t="s">
        <v>7114</v>
      </c>
      <c r="C2" s="387"/>
      <c r="D2" s="387"/>
      <c r="E2" s="387"/>
      <c r="F2" s="387"/>
      <c r="G2" s="387"/>
      <c r="H2" s="387"/>
      <c r="I2" s="387"/>
      <c r="J2" s="388"/>
    </row>
    <row r="3" spans="2:10" ht="21" x14ac:dyDescent="0.25">
      <c r="B3" s="416" t="s">
        <v>1026</v>
      </c>
      <c r="C3" s="417"/>
      <c r="D3" s="417"/>
      <c r="E3" s="417"/>
      <c r="F3" s="417"/>
      <c r="G3" s="417"/>
      <c r="H3" s="417"/>
      <c r="I3" s="417"/>
      <c r="J3" s="245"/>
    </row>
    <row r="4" spans="2:10" ht="15" customHeight="1" x14ac:dyDescent="0.25">
      <c r="B4" s="480" t="s">
        <v>7143</v>
      </c>
      <c r="C4" s="481"/>
      <c r="D4" s="481"/>
      <c r="E4" s="481"/>
      <c r="F4" s="481"/>
      <c r="G4" s="481"/>
      <c r="H4" s="481"/>
      <c r="I4" s="481"/>
      <c r="J4" s="18"/>
    </row>
    <row r="5" spans="2:10" ht="15" customHeight="1" x14ac:dyDescent="0.25">
      <c r="B5" s="433"/>
      <c r="C5" s="434"/>
      <c r="D5" s="434"/>
      <c r="E5" s="434"/>
      <c r="F5" s="434"/>
      <c r="G5" s="434"/>
      <c r="H5" s="434"/>
      <c r="I5" s="434"/>
      <c r="J5" s="18"/>
    </row>
    <row r="6" spans="2:10" ht="15" customHeight="1" x14ac:dyDescent="0.25">
      <c r="B6" s="329"/>
      <c r="C6" s="330"/>
      <c r="D6" s="330"/>
      <c r="E6" s="330"/>
      <c r="F6" s="330"/>
      <c r="G6" s="330"/>
      <c r="H6" s="330"/>
      <c r="I6" s="330"/>
      <c r="J6" s="331"/>
    </row>
    <row r="7" spans="2:10" ht="21" x14ac:dyDescent="0.25">
      <c r="B7" s="332" t="s">
        <v>21</v>
      </c>
      <c r="C7" s="333"/>
      <c r="D7" s="334"/>
      <c r="E7" s="441" t="s">
        <v>80</v>
      </c>
      <c r="F7" s="442"/>
      <c r="G7" s="442"/>
      <c r="H7" s="442"/>
      <c r="I7" s="442"/>
      <c r="J7" s="476"/>
    </row>
    <row r="8" spans="2:10" x14ac:dyDescent="0.25">
      <c r="B8" s="30"/>
      <c r="C8" s="31"/>
      <c r="D8" s="32"/>
      <c r="E8" s="30"/>
      <c r="F8" s="31"/>
      <c r="G8" s="31"/>
      <c r="H8" s="31"/>
      <c r="I8" s="31"/>
      <c r="J8" s="32"/>
    </row>
    <row r="9" spans="2:10" ht="15.75" customHeight="1" x14ac:dyDescent="0.25">
      <c r="B9" s="482" t="s">
        <v>7144</v>
      </c>
      <c r="C9" s="483"/>
      <c r="D9" s="484"/>
      <c r="E9" s="465"/>
      <c r="F9" s="466"/>
      <c r="G9" s="16" t="s">
        <v>15</v>
      </c>
      <c r="H9" s="467" t="str">
        <f>IF(ISBLANK('INSTRUCTIONS - Project Info'!E28), "Auto-Populated from the INSTRUCTIONS Sheet", 'INSTRUCTIONS - Project Info'!E28)</f>
        <v>Auto-Populated from the INSTRUCTIONS Sheet</v>
      </c>
      <c r="I9" s="467"/>
      <c r="J9" s="477"/>
    </row>
    <row r="10" spans="2:10" ht="15.75" x14ac:dyDescent="0.25">
      <c r="B10" s="482"/>
      <c r="C10" s="483"/>
      <c r="D10" s="484"/>
      <c r="E10" s="465"/>
      <c r="F10" s="466"/>
      <c r="G10" s="16"/>
      <c r="H10" s="467"/>
      <c r="I10" s="467"/>
      <c r="J10" s="477"/>
    </row>
    <row r="11" spans="2:10" ht="15.75" x14ac:dyDescent="0.25">
      <c r="B11" s="482"/>
      <c r="C11" s="483"/>
      <c r="D11" s="484"/>
      <c r="E11" s="156"/>
      <c r="F11" s="16"/>
      <c r="G11" s="16"/>
      <c r="H11" s="35"/>
      <c r="I11" s="35"/>
      <c r="J11" s="166"/>
    </row>
    <row r="12" spans="2:10" ht="15.75" customHeight="1" x14ac:dyDescent="0.25">
      <c r="B12" s="482"/>
      <c r="C12" s="483"/>
      <c r="D12" s="484"/>
      <c r="E12" s="156"/>
      <c r="F12" s="36"/>
      <c r="G12" s="36" t="s">
        <v>85</v>
      </c>
      <c r="H12" s="37"/>
      <c r="I12" s="37"/>
      <c r="J12" s="167"/>
    </row>
    <row r="13" spans="2:10" ht="30" customHeight="1" x14ac:dyDescent="0.25">
      <c r="B13" s="482"/>
      <c r="C13" s="483"/>
      <c r="D13" s="484"/>
      <c r="E13" s="156"/>
      <c r="F13" s="33"/>
      <c r="G13" s="33"/>
      <c r="H13" s="461" t="s">
        <v>1027</v>
      </c>
      <c r="I13" s="462"/>
      <c r="J13" s="149">
        <f>COUNTIF(Table16[Locale Name],"*")</f>
        <v>0</v>
      </c>
    </row>
    <row r="14" spans="2:10" ht="30" customHeight="1" x14ac:dyDescent="0.25">
      <c r="B14" s="482"/>
      <c r="C14" s="483"/>
      <c r="D14" s="484"/>
      <c r="E14" s="156"/>
      <c r="F14" s="33"/>
      <c r="G14" s="33"/>
      <c r="H14" s="461" t="s">
        <v>7102</v>
      </c>
      <c r="I14" s="462"/>
      <c r="J14" s="41">
        <f>COUNTIFS(Table16[Locale Name],"*",Table16[Indigenous
(Yes|No)],"Yes")</f>
        <v>0</v>
      </c>
    </row>
    <row r="15" spans="2:10" ht="15.75" x14ac:dyDescent="0.25">
      <c r="B15" s="482"/>
      <c r="C15" s="483"/>
      <c r="D15" s="484"/>
      <c r="E15" s="156"/>
      <c r="F15" s="33"/>
      <c r="G15" s="33"/>
      <c r="H15" s="463" t="s">
        <v>88</v>
      </c>
      <c r="I15" s="464"/>
      <c r="J15" s="341">
        <f>SUMIF(Table16[Locale Name],"*",Table16[Total Number of Households proposed to be served?])</f>
        <v>0</v>
      </c>
    </row>
    <row r="16" spans="2:10" ht="15.75" x14ac:dyDescent="0.25">
      <c r="B16" s="482"/>
      <c r="C16" s="483"/>
      <c r="D16" s="484"/>
      <c r="E16" s="156"/>
      <c r="F16" s="202"/>
      <c r="G16" s="202"/>
      <c r="H16" s="468" t="s">
        <v>7101</v>
      </c>
      <c r="I16" s="468"/>
      <c r="J16" s="342">
        <f>SUMIF(Table16[Locale Name],"*",Table16[Number of Indigenous Households proposed to be served?])</f>
        <v>0</v>
      </c>
    </row>
    <row r="17" spans="2:10" ht="15" customHeight="1" x14ac:dyDescent="0.25">
      <c r="B17" s="482"/>
      <c r="C17" s="483"/>
      <c r="D17" s="484"/>
      <c r="E17" s="46"/>
      <c r="F17" s="36"/>
      <c r="G17" s="36" t="s">
        <v>89</v>
      </c>
      <c r="H17" s="44"/>
      <c r="I17" s="44"/>
      <c r="J17" s="169"/>
    </row>
    <row r="18" spans="2:10" ht="18" customHeight="1" x14ac:dyDescent="0.25">
      <c r="B18" s="482"/>
      <c r="C18" s="483"/>
      <c r="D18" s="484"/>
      <c r="E18" s="48"/>
      <c r="F18" s="47"/>
      <c r="G18" s="47"/>
      <c r="H18" s="321" t="s">
        <v>90</v>
      </c>
      <c r="I18" s="322"/>
      <c r="J18" s="41">
        <f>COUNTIFS(Table16[Locale Name],"*",H29:H66,"*Cellular*")</f>
        <v>0</v>
      </c>
    </row>
    <row r="19" spans="2:10" ht="34.5" customHeight="1" x14ac:dyDescent="0.25">
      <c r="B19" s="482"/>
      <c r="C19" s="483"/>
      <c r="D19" s="484"/>
      <c r="E19" s="48"/>
      <c r="F19" s="33"/>
      <c r="G19" s="33"/>
      <c r="H19" s="321" t="s">
        <v>91</v>
      </c>
      <c r="I19" s="322"/>
      <c r="J19" s="41">
        <f>COUNTIFS(Table16[Locale Name],"*",H29:H66,"*Hotspot*")</f>
        <v>0</v>
      </c>
    </row>
    <row r="20" spans="2:10" ht="36" customHeight="1" x14ac:dyDescent="0.25">
      <c r="B20" s="482"/>
      <c r="C20" s="483"/>
      <c r="D20" s="484"/>
      <c r="E20" s="50"/>
      <c r="F20" s="33"/>
      <c r="G20" s="33"/>
      <c r="H20" s="470"/>
      <c r="I20" s="470"/>
      <c r="J20" s="169"/>
    </row>
    <row r="21" spans="2:10" ht="15.75" customHeight="1" x14ac:dyDescent="0.25">
      <c r="B21" s="482"/>
      <c r="C21" s="483"/>
      <c r="D21" s="484"/>
      <c r="E21" s="50"/>
      <c r="F21" s="33"/>
      <c r="G21" s="33"/>
      <c r="H21" s="33"/>
      <c r="I21" s="33"/>
      <c r="J21" s="34"/>
    </row>
    <row r="22" spans="2:10" ht="18" customHeight="1" x14ac:dyDescent="0.25">
      <c r="B22" s="482"/>
      <c r="C22" s="483"/>
      <c r="D22" s="484"/>
      <c r="E22" s="48"/>
      <c r="F22" s="33"/>
      <c r="G22" s="33"/>
      <c r="H22" s="33"/>
      <c r="I22" s="33"/>
      <c r="J22" s="34"/>
    </row>
    <row r="23" spans="2:10" ht="15.75" x14ac:dyDescent="0.25">
      <c r="B23" s="21"/>
      <c r="C23" s="134"/>
      <c r="D23" s="148"/>
      <c r="E23" s="51"/>
      <c r="F23" s="52"/>
      <c r="G23" s="52"/>
      <c r="H23" s="52"/>
      <c r="I23" s="52"/>
      <c r="J23" s="170"/>
    </row>
    <row r="24" spans="2:10" ht="21" x14ac:dyDescent="0.25">
      <c r="B24" s="335" t="s">
        <v>1028</v>
      </c>
      <c r="C24" s="232"/>
      <c r="D24" s="232"/>
      <c r="E24" s="232"/>
      <c r="F24" s="232"/>
      <c r="G24" s="232"/>
      <c r="H24" s="232"/>
      <c r="I24" s="232"/>
      <c r="J24" s="233"/>
    </row>
    <row r="25" spans="2:10" x14ac:dyDescent="0.25">
      <c r="B25" s="325"/>
      <c r="C25" s="326"/>
      <c r="D25" s="326"/>
      <c r="E25" s="326"/>
      <c r="F25" s="326"/>
      <c r="G25" s="326"/>
      <c r="H25" s="326"/>
      <c r="I25" s="326"/>
      <c r="J25" s="326"/>
    </row>
    <row r="26" spans="2:10" x14ac:dyDescent="0.25">
      <c r="B26" s="164" t="s">
        <v>25</v>
      </c>
      <c r="C26" s="475" t="s">
        <v>43</v>
      </c>
      <c r="D26" s="475"/>
      <c r="E26" s="160" t="s">
        <v>28</v>
      </c>
      <c r="F26" s="160" t="s">
        <v>26</v>
      </c>
      <c r="G26" s="160" t="s">
        <v>29</v>
      </c>
      <c r="H26" s="160" t="s">
        <v>44</v>
      </c>
      <c r="I26" s="473" t="s">
        <v>27</v>
      </c>
      <c r="J26" s="473"/>
    </row>
    <row r="27" spans="2:10" x14ac:dyDescent="0.25">
      <c r="B27" s="426" t="s">
        <v>1029</v>
      </c>
      <c r="C27" s="427"/>
      <c r="D27" s="427"/>
      <c r="E27" s="427"/>
      <c r="F27" s="428"/>
      <c r="G27" s="320"/>
      <c r="H27" s="146"/>
      <c r="I27" s="478" t="s">
        <v>90</v>
      </c>
      <c r="J27" s="479"/>
    </row>
    <row r="28" spans="2:10" ht="75" x14ac:dyDescent="0.25">
      <c r="B28" s="140" t="s">
        <v>1030</v>
      </c>
      <c r="C28" s="141" t="s">
        <v>33</v>
      </c>
      <c r="D28" s="145" t="s">
        <v>34</v>
      </c>
      <c r="E28" s="141" t="s">
        <v>98</v>
      </c>
      <c r="F28" s="141" t="s">
        <v>99</v>
      </c>
      <c r="G28" s="142" t="s">
        <v>7103</v>
      </c>
      <c r="H28" s="139" t="s">
        <v>7104</v>
      </c>
      <c r="I28" s="327" t="s">
        <v>7106</v>
      </c>
      <c r="J28" s="328" t="s">
        <v>1579</v>
      </c>
    </row>
    <row r="29" spans="2:10" x14ac:dyDescent="0.25">
      <c r="B29" s="171"/>
      <c r="C29" s="171"/>
      <c r="D29" s="171"/>
      <c r="E29" s="171"/>
      <c r="F29" s="171"/>
      <c r="G29" s="171"/>
      <c r="H29" s="171"/>
      <c r="I29" s="220"/>
      <c r="J29" s="220"/>
    </row>
    <row r="30" spans="2:10" x14ac:dyDescent="0.25">
      <c r="B30" s="171"/>
      <c r="C30" s="171"/>
      <c r="D30" s="171"/>
      <c r="E30" s="171"/>
      <c r="F30" s="171"/>
      <c r="G30" s="171"/>
      <c r="H30" s="171"/>
      <c r="I30" s="220"/>
      <c r="J30" s="220"/>
    </row>
    <row r="31" spans="2:10" x14ac:dyDescent="0.25">
      <c r="B31" s="171"/>
      <c r="C31" s="171"/>
      <c r="D31" s="171"/>
      <c r="E31" s="171"/>
      <c r="F31" s="171"/>
      <c r="G31" s="171"/>
      <c r="H31" s="171"/>
      <c r="I31" s="220"/>
      <c r="J31" s="220"/>
    </row>
    <row r="32" spans="2:10" x14ac:dyDescent="0.25">
      <c r="B32" s="171"/>
      <c r="C32" s="171"/>
      <c r="D32" s="171"/>
      <c r="E32" s="171"/>
      <c r="F32" s="171"/>
      <c r="G32" s="171"/>
      <c r="H32" s="171"/>
      <c r="I32" s="220"/>
      <c r="J32" s="220"/>
    </row>
    <row r="33" spans="2:10" x14ac:dyDescent="0.25">
      <c r="B33" s="171"/>
      <c r="C33" s="171"/>
      <c r="D33" s="171"/>
      <c r="E33" s="171"/>
      <c r="F33" s="171"/>
      <c r="G33" s="171"/>
      <c r="H33" s="171"/>
      <c r="I33" s="220"/>
      <c r="J33" s="220"/>
    </row>
    <row r="34" spans="2:10" x14ac:dyDescent="0.25">
      <c r="B34" s="171"/>
      <c r="C34" s="171"/>
      <c r="D34" s="171"/>
      <c r="E34" s="171"/>
      <c r="F34" s="171"/>
      <c r="G34" s="171"/>
      <c r="H34" s="171"/>
      <c r="I34" s="220"/>
      <c r="J34" s="220"/>
    </row>
    <row r="35" spans="2:10" x14ac:dyDescent="0.25">
      <c r="B35" s="171"/>
      <c r="C35" s="171"/>
      <c r="D35" s="171"/>
      <c r="E35" s="171"/>
      <c r="F35" s="171"/>
      <c r="G35" s="171"/>
      <c r="H35" s="171"/>
      <c r="I35" s="220"/>
      <c r="J35" s="220"/>
    </row>
    <row r="36" spans="2:10" x14ac:dyDescent="0.25">
      <c r="B36" s="171"/>
      <c r="C36" s="171"/>
      <c r="D36" s="171"/>
      <c r="E36" s="171"/>
      <c r="F36" s="171"/>
      <c r="G36" s="171"/>
      <c r="H36" s="171"/>
      <c r="I36" s="220"/>
      <c r="J36" s="220"/>
    </row>
    <row r="37" spans="2:10" x14ac:dyDescent="0.25">
      <c r="B37" s="171"/>
      <c r="C37" s="171"/>
      <c r="D37" s="171"/>
      <c r="E37" s="171"/>
      <c r="F37" s="171"/>
      <c r="G37" s="171"/>
      <c r="H37" s="171"/>
      <c r="I37" s="220"/>
      <c r="J37" s="220"/>
    </row>
    <row r="38" spans="2:10" x14ac:dyDescent="0.25">
      <c r="B38" s="171"/>
      <c r="C38" s="171"/>
      <c r="D38" s="171"/>
      <c r="E38" s="171"/>
      <c r="F38" s="171"/>
      <c r="G38" s="171"/>
      <c r="H38" s="171"/>
      <c r="I38" s="220"/>
      <c r="J38" s="220"/>
    </row>
    <row r="39" spans="2:10" x14ac:dyDescent="0.25">
      <c r="B39" s="171"/>
      <c r="C39" s="171"/>
      <c r="D39" s="171"/>
      <c r="E39" s="171"/>
      <c r="F39" s="171"/>
      <c r="G39" s="171"/>
      <c r="H39" s="171"/>
      <c r="I39" s="220"/>
      <c r="J39" s="220"/>
    </row>
    <row r="40" spans="2:10" x14ac:dyDescent="0.25">
      <c r="B40" s="171"/>
      <c r="C40" s="171"/>
      <c r="D40" s="171"/>
      <c r="E40" s="171"/>
      <c r="F40" s="171"/>
      <c r="G40" s="171"/>
      <c r="H40" s="171"/>
      <c r="I40" s="220"/>
      <c r="J40" s="220"/>
    </row>
    <row r="41" spans="2:10" x14ac:dyDescent="0.25">
      <c r="B41" s="171"/>
      <c r="C41" s="171"/>
      <c r="D41" s="171"/>
      <c r="E41" s="171"/>
      <c r="F41" s="171"/>
      <c r="G41" s="171"/>
      <c r="H41" s="171"/>
      <c r="I41" s="220"/>
      <c r="J41" s="220"/>
    </row>
    <row r="42" spans="2:10" x14ac:dyDescent="0.25">
      <c r="B42" s="171"/>
      <c r="C42" s="171"/>
      <c r="D42" s="171"/>
      <c r="E42" s="171"/>
      <c r="F42" s="171"/>
      <c r="G42" s="171"/>
      <c r="H42" s="171"/>
      <c r="I42" s="220"/>
      <c r="J42" s="220"/>
    </row>
    <row r="43" spans="2:10" x14ac:dyDescent="0.25">
      <c r="B43" s="171"/>
      <c r="C43" s="171"/>
      <c r="D43" s="171"/>
      <c r="E43" s="171"/>
      <c r="F43" s="171"/>
      <c r="G43" s="171"/>
      <c r="H43" s="171"/>
      <c r="I43" s="220"/>
      <c r="J43" s="220"/>
    </row>
    <row r="44" spans="2:10" x14ac:dyDescent="0.25">
      <c r="B44" s="171"/>
      <c r="C44" s="171"/>
      <c r="D44" s="171"/>
      <c r="E44" s="171"/>
      <c r="F44" s="171"/>
      <c r="G44" s="171"/>
      <c r="H44" s="171"/>
      <c r="I44" s="220"/>
      <c r="J44" s="220"/>
    </row>
    <row r="45" spans="2:10" x14ac:dyDescent="0.25">
      <c r="B45" s="171"/>
      <c r="C45" s="171"/>
      <c r="D45" s="171"/>
      <c r="E45" s="171"/>
      <c r="F45" s="171"/>
      <c r="G45" s="171"/>
      <c r="H45" s="171"/>
      <c r="I45" s="220"/>
      <c r="J45" s="220"/>
    </row>
    <row r="46" spans="2:10" x14ac:dyDescent="0.25">
      <c r="B46" s="171"/>
      <c r="C46" s="171"/>
      <c r="D46" s="171"/>
      <c r="E46" s="171"/>
      <c r="F46" s="171"/>
      <c r="G46" s="171"/>
      <c r="H46" s="171"/>
      <c r="I46" s="220"/>
      <c r="J46" s="220"/>
    </row>
    <row r="47" spans="2:10" x14ac:dyDescent="0.25">
      <c r="B47" s="171"/>
      <c r="C47" s="171"/>
      <c r="D47" s="171"/>
      <c r="E47" s="171"/>
      <c r="F47" s="171"/>
      <c r="G47" s="171"/>
      <c r="H47" s="171"/>
      <c r="I47" s="220"/>
      <c r="J47" s="220"/>
    </row>
    <row r="48" spans="2:10" x14ac:dyDescent="0.25">
      <c r="B48" s="171"/>
      <c r="C48" s="171"/>
      <c r="D48" s="171"/>
      <c r="E48" s="171"/>
      <c r="F48" s="171"/>
      <c r="G48" s="171"/>
      <c r="H48" s="171"/>
      <c r="I48" s="220"/>
      <c r="J48" s="220"/>
    </row>
    <row r="49" spans="2:10" x14ac:dyDescent="0.25">
      <c r="B49" s="171"/>
      <c r="C49" s="171"/>
      <c r="D49" s="171"/>
      <c r="E49" s="171"/>
      <c r="F49" s="171"/>
      <c r="G49" s="171"/>
      <c r="H49" s="171"/>
      <c r="I49" s="220"/>
      <c r="J49" s="220"/>
    </row>
    <row r="50" spans="2:10" x14ac:dyDescent="0.25">
      <c r="B50" s="171"/>
      <c r="C50" s="171"/>
      <c r="D50" s="171"/>
      <c r="E50" s="171"/>
      <c r="F50" s="171"/>
      <c r="G50" s="171"/>
      <c r="H50" s="171"/>
      <c r="I50" s="220"/>
      <c r="J50" s="220"/>
    </row>
    <row r="51" spans="2:10" x14ac:dyDescent="0.25">
      <c r="B51" s="171"/>
      <c r="C51" s="171"/>
      <c r="D51" s="171"/>
      <c r="E51" s="171"/>
      <c r="F51" s="171"/>
      <c r="G51" s="171"/>
      <c r="H51" s="171"/>
      <c r="I51" s="220"/>
      <c r="J51" s="220"/>
    </row>
    <row r="52" spans="2:10" x14ac:dyDescent="0.25">
      <c r="B52" s="171"/>
      <c r="C52" s="171"/>
      <c r="D52" s="171"/>
      <c r="E52" s="171"/>
      <c r="F52" s="171"/>
      <c r="G52" s="171"/>
      <c r="H52" s="171"/>
      <c r="I52" s="220"/>
      <c r="J52" s="220"/>
    </row>
    <row r="53" spans="2:10" x14ac:dyDescent="0.25">
      <c r="B53" s="171"/>
      <c r="C53" s="171"/>
      <c r="D53" s="171"/>
      <c r="E53" s="171"/>
      <c r="F53" s="171"/>
      <c r="G53" s="171"/>
      <c r="H53" s="171"/>
      <c r="I53" s="220"/>
      <c r="J53" s="220"/>
    </row>
    <row r="54" spans="2:10" x14ac:dyDescent="0.25">
      <c r="B54" s="171"/>
      <c r="C54" s="171"/>
      <c r="D54" s="171"/>
      <c r="E54" s="171"/>
      <c r="F54" s="171"/>
      <c r="G54" s="171"/>
      <c r="H54" s="171"/>
      <c r="I54" s="220"/>
      <c r="J54" s="220"/>
    </row>
    <row r="55" spans="2:10" x14ac:dyDescent="0.25">
      <c r="B55" s="171"/>
      <c r="C55" s="171"/>
      <c r="D55" s="171"/>
      <c r="E55" s="171"/>
      <c r="F55" s="171"/>
      <c r="G55" s="171"/>
      <c r="H55" s="171"/>
      <c r="I55" s="220"/>
      <c r="J55" s="220"/>
    </row>
    <row r="56" spans="2:10" x14ac:dyDescent="0.25">
      <c r="B56" s="171"/>
      <c r="C56" s="171"/>
      <c r="D56" s="171"/>
      <c r="E56" s="171"/>
      <c r="F56" s="171"/>
      <c r="G56" s="171"/>
      <c r="H56" s="171"/>
      <c r="I56" s="220"/>
      <c r="J56" s="220"/>
    </row>
    <row r="57" spans="2:10" x14ac:dyDescent="0.25">
      <c r="B57" s="171"/>
      <c r="C57" s="171"/>
      <c r="D57" s="171"/>
      <c r="E57" s="171"/>
      <c r="F57" s="171"/>
      <c r="G57" s="171"/>
      <c r="H57" s="171"/>
      <c r="I57" s="220"/>
      <c r="J57" s="220"/>
    </row>
    <row r="58" spans="2:10" x14ac:dyDescent="0.25">
      <c r="B58" s="171"/>
      <c r="C58" s="171"/>
      <c r="D58" s="171"/>
      <c r="E58" s="171"/>
      <c r="F58" s="171"/>
      <c r="G58" s="171"/>
      <c r="H58" s="171"/>
      <c r="I58" s="220"/>
      <c r="J58" s="220"/>
    </row>
    <row r="59" spans="2:10" x14ac:dyDescent="0.25">
      <c r="B59" s="171"/>
      <c r="C59" s="171"/>
      <c r="D59" s="171"/>
      <c r="E59" s="171"/>
      <c r="F59" s="171"/>
      <c r="G59" s="171"/>
      <c r="H59" s="171"/>
      <c r="I59" s="220"/>
      <c r="J59" s="220"/>
    </row>
    <row r="60" spans="2:10" x14ac:dyDescent="0.25">
      <c r="B60" s="171"/>
      <c r="C60" s="171"/>
      <c r="D60" s="171"/>
      <c r="E60" s="171"/>
      <c r="F60" s="171"/>
      <c r="G60" s="171"/>
      <c r="H60" s="171"/>
      <c r="I60" s="220"/>
      <c r="J60" s="220"/>
    </row>
    <row r="61" spans="2:10" x14ac:dyDescent="0.25">
      <c r="B61" s="171"/>
      <c r="C61" s="171"/>
      <c r="D61" s="171"/>
      <c r="E61" s="171"/>
      <c r="F61" s="171"/>
      <c r="G61" s="171"/>
      <c r="H61" s="171"/>
      <c r="I61" s="220"/>
      <c r="J61" s="220"/>
    </row>
    <row r="62" spans="2:10" x14ac:dyDescent="0.25">
      <c r="B62" s="171"/>
      <c r="C62" s="171"/>
      <c r="D62" s="171"/>
      <c r="E62" s="171"/>
      <c r="F62" s="171"/>
      <c r="G62" s="171"/>
      <c r="H62" s="171"/>
      <c r="I62" s="220"/>
      <c r="J62" s="220"/>
    </row>
    <row r="63" spans="2:10" x14ac:dyDescent="0.25">
      <c r="B63" s="171"/>
      <c r="C63" s="171"/>
      <c r="D63" s="171"/>
      <c r="E63" s="171"/>
      <c r="F63" s="171"/>
      <c r="G63" s="171"/>
      <c r="H63" s="171"/>
      <c r="I63" s="220"/>
      <c r="J63" s="220"/>
    </row>
    <row r="64" spans="2:10" x14ac:dyDescent="0.25">
      <c r="B64" s="171"/>
      <c r="C64" s="171"/>
      <c r="D64" s="171"/>
      <c r="E64" s="171"/>
      <c r="F64" s="171"/>
      <c r="G64" s="171"/>
      <c r="H64" s="171"/>
      <c r="I64" s="220"/>
      <c r="J64" s="220"/>
    </row>
    <row r="65" spans="2:10" x14ac:dyDescent="0.25">
      <c r="B65" s="171"/>
      <c r="C65" s="171"/>
      <c r="D65" s="171"/>
      <c r="E65" s="171"/>
      <c r="F65" s="171"/>
      <c r="G65" s="171"/>
      <c r="H65" s="171"/>
      <c r="I65" s="220"/>
      <c r="J65" s="220"/>
    </row>
    <row r="66" spans="2:10" x14ac:dyDescent="0.25">
      <c r="B66" s="171"/>
      <c r="C66" s="171"/>
      <c r="D66" s="171"/>
      <c r="E66" s="171"/>
      <c r="F66" s="171"/>
      <c r="G66" s="171"/>
      <c r="H66" s="171"/>
      <c r="I66" s="220"/>
      <c r="J66" s="220"/>
    </row>
  </sheetData>
  <sheetProtection insertRows="0" sort="0" autoFilter="0"/>
  <mergeCells count="18">
    <mergeCell ref="B2:J2"/>
    <mergeCell ref="B3:I3"/>
    <mergeCell ref="B4:I5"/>
    <mergeCell ref="B9:D22"/>
    <mergeCell ref="H15:I15"/>
    <mergeCell ref="H16:I16"/>
    <mergeCell ref="H20:I20"/>
    <mergeCell ref="H13:I13"/>
    <mergeCell ref="H14:I14"/>
    <mergeCell ref="B27:F27"/>
    <mergeCell ref="E7:J7"/>
    <mergeCell ref="E9:F9"/>
    <mergeCell ref="H9:J9"/>
    <mergeCell ref="E10:F10"/>
    <mergeCell ref="H10:J10"/>
    <mergeCell ref="C26:D26"/>
    <mergeCell ref="I26:J26"/>
    <mergeCell ref="I27:J27"/>
  </mergeCells>
  <conditionalFormatting sqref="I29">
    <cfRule type="expression" dxfId="38" priority="75">
      <formula>#REF!="Broadband"</formula>
    </cfRule>
  </conditionalFormatting>
  <conditionalFormatting sqref="I30">
    <cfRule type="expression" dxfId="37" priority="74">
      <formula>$H29="Broadband"</formula>
    </cfRule>
  </conditionalFormatting>
  <conditionalFormatting sqref="I31:I66">
    <cfRule type="expression" dxfId="36" priority="4">
      <formula>$H31="Broadband"</formula>
    </cfRule>
  </conditionalFormatting>
  <conditionalFormatting sqref="I28:J28">
    <cfRule type="expression" dxfId="35" priority="1">
      <formula>$H$10="Transport"</formula>
    </cfRule>
  </conditionalFormatting>
  <conditionalFormatting sqref="I29:J29">
    <cfRule type="expression" dxfId="34" priority="78">
      <formula>#REF!="Public Wi-Fi Hotspot"</formula>
    </cfRule>
  </conditionalFormatting>
  <conditionalFormatting sqref="I30:J30">
    <cfRule type="expression" dxfId="33" priority="77">
      <formula>$H29="Public Wi-Fi Hotspot"</formula>
    </cfRule>
  </conditionalFormatting>
  <conditionalFormatting sqref="I31:J66">
    <cfRule type="expression" dxfId="32" priority="6">
      <formula>$H31="Public Wi-Fi Hotspot"</formula>
    </cfRule>
  </conditionalFormatting>
  <conditionalFormatting sqref="J28">
    <cfRule type="expression" dxfId="31" priority="8">
      <formula>$H$10="Transport"</formula>
    </cfRule>
  </conditionalFormatting>
  <conditionalFormatting sqref="J29">
    <cfRule type="expression" dxfId="30" priority="83">
      <formula>#REF!="Cellular &amp; Public Wi-Fi Hotspot"</formula>
    </cfRule>
    <cfRule type="expression" dxfId="29" priority="84">
      <formula>#REF!="Cellular"</formula>
    </cfRule>
  </conditionalFormatting>
  <conditionalFormatting sqref="J30">
    <cfRule type="expression" dxfId="28" priority="81">
      <formula>$H29="Cellular &amp; Public Wi-Fi Hotspot"</formula>
    </cfRule>
    <cfRule type="expression" dxfId="27" priority="82">
      <formula>$H29="Cellular"</formula>
    </cfRule>
  </conditionalFormatting>
  <conditionalFormatting sqref="J31:J66">
    <cfRule type="expression" dxfId="26" priority="5">
      <formula>$H31="Cellular &amp; Public Wi-Fi Hotspot"</formula>
    </cfRule>
    <cfRule type="expression" dxfId="25" priority="7">
      <formula>$H31="Cellular"</formula>
    </cfRule>
  </conditionalFormatting>
  <dataValidations count="1">
    <dataValidation type="list" allowBlank="1" showInputMessage="1" showErrorMessage="1" sqref="G29:G66" xr:uid="{33300564-C725-46E6-A108-606D70E44B5C}">
      <formula1>"Yes,No"</formula1>
    </dataValidation>
  </dataValidations>
  <pageMargins left="0.25" right="0.25" top="0.75" bottom="0.75" header="0.3" footer="0.3"/>
  <pageSetup paperSize="17" scale="94" fitToHeight="0"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848B89C7-4AAA-4BDF-9996-5774526CE075}">
          <x14:formula1>
            <xm:f>'Lists - 1'!$M$3:$M$31</xm:f>
          </x14:formula1>
          <xm:sqref>E29:E66</xm:sqref>
        </x14:dataValidation>
        <x14:dataValidation type="list" allowBlank="1" showInputMessage="1" showErrorMessage="1" xr:uid="{84C94DEF-B325-4E62-879C-CD548EA6649D}">
          <x14:formula1>
            <xm:f>'Lists - 1'!$O$3:$O$9</xm:f>
          </x14:formula1>
          <xm:sqref>F29:F66</xm:sqref>
        </x14:dataValidation>
        <x14:dataValidation type="list" allowBlank="1" showInputMessage="1" showErrorMessage="1" xr:uid="{399012ED-9315-45EA-A196-F53484F2A2B6}">
          <x14:formula1>
            <xm:f>'Lists - 1'!$C$3:$C$5</xm:f>
          </x14:formula1>
          <xm:sqref>H29:H66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1C31C-C6A1-4937-B9A8-57EB2011864C}">
  <sheetPr>
    <pageSetUpPr fitToPage="1"/>
  </sheetPr>
  <dimension ref="A1:U158"/>
  <sheetViews>
    <sheetView topLeftCell="A95" zoomScale="85" zoomScaleNormal="85" zoomScaleSheetLayoutView="80" workbookViewId="0">
      <selection activeCell="B29" sqref="B29:K29"/>
    </sheetView>
  </sheetViews>
  <sheetFormatPr defaultColWidth="0" defaultRowHeight="15" zeroHeight="1" x14ac:dyDescent="0.25"/>
  <cols>
    <col min="1" max="1" width="2.25" style="57" customWidth="1"/>
    <col min="2" max="2" width="23.25" style="57" customWidth="1"/>
    <col min="3" max="3" width="21.25" style="57" customWidth="1"/>
    <col min="4" max="4" width="20.875" style="57" customWidth="1"/>
    <col min="5" max="5" width="20.75" style="57" customWidth="1"/>
    <col min="6" max="6" width="24.875" style="57" customWidth="1"/>
    <col min="7" max="7" width="22.75" style="57" customWidth="1"/>
    <col min="8" max="10" width="20.75" style="57" customWidth="1"/>
    <col min="11" max="11" width="13.5" style="57" customWidth="1"/>
    <col min="12" max="12" width="2.25" style="57" customWidth="1"/>
    <col min="13" max="21" width="0" style="57" hidden="1" customWidth="1"/>
    <col min="22" max="16384" width="9" style="57" hidden="1"/>
  </cols>
  <sheetData>
    <row r="1" spans="2:21" x14ac:dyDescent="0.25">
      <c r="B1" s="274"/>
      <c r="C1" s="274"/>
      <c r="D1" s="274"/>
      <c r="E1" s="274"/>
      <c r="F1" s="274"/>
      <c r="G1" s="274"/>
      <c r="H1" s="274"/>
      <c r="I1" s="274"/>
      <c r="J1" s="274"/>
      <c r="K1" s="274"/>
      <c r="L1" s="274"/>
      <c r="M1" s="274"/>
      <c r="N1" s="274"/>
      <c r="O1" s="274"/>
      <c r="P1" s="274"/>
      <c r="Q1" s="274"/>
      <c r="R1" s="274"/>
      <c r="S1" s="274"/>
      <c r="T1" s="274"/>
      <c r="U1" s="274"/>
    </row>
    <row r="2" spans="2:21" ht="36" customHeight="1" x14ac:dyDescent="0.25">
      <c r="B2" s="519" t="s">
        <v>7114</v>
      </c>
      <c r="C2" s="520"/>
      <c r="D2" s="520"/>
      <c r="E2" s="520"/>
      <c r="F2" s="520"/>
      <c r="G2" s="520"/>
      <c r="H2" s="520"/>
      <c r="I2" s="520"/>
      <c r="J2" s="520"/>
      <c r="K2" s="521"/>
      <c r="L2" s="274"/>
      <c r="M2" s="274"/>
      <c r="N2" s="274"/>
      <c r="O2" s="274"/>
      <c r="P2" s="274"/>
      <c r="Q2" s="274"/>
      <c r="R2" s="274"/>
      <c r="S2" s="274"/>
      <c r="T2" s="274"/>
      <c r="U2" s="274"/>
    </row>
    <row r="3" spans="2:21" ht="24" customHeight="1" x14ac:dyDescent="0.25">
      <c r="B3" s="485" t="s">
        <v>1031</v>
      </c>
      <c r="C3" s="486"/>
      <c r="D3" s="486"/>
      <c r="E3" s="486"/>
      <c r="F3" s="486"/>
      <c r="G3" s="486"/>
      <c r="H3" s="486"/>
      <c r="I3" s="486"/>
      <c r="J3" s="486"/>
      <c r="K3" s="487"/>
      <c r="L3" s="274"/>
      <c r="M3" s="274"/>
      <c r="N3" s="274"/>
      <c r="O3" s="274"/>
      <c r="P3" s="274"/>
      <c r="Q3" s="274"/>
      <c r="R3" s="274"/>
      <c r="S3" s="274"/>
      <c r="T3" s="274"/>
      <c r="U3" s="274"/>
    </row>
    <row r="4" spans="2:21" ht="15.75" customHeight="1" x14ac:dyDescent="0.25">
      <c r="B4" s="509" t="s">
        <v>7480</v>
      </c>
      <c r="C4" s="510"/>
      <c r="D4" s="510"/>
      <c r="E4" s="510"/>
      <c r="F4" s="510"/>
      <c r="G4" s="510"/>
      <c r="H4" s="510"/>
      <c r="I4" s="510"/>
      <c r="J4" s="510"/>
      <c r="K4" s="511"/>
      <c r="L4" s="274"/>
      <c r="M4" s="274"/>
      <c r="N4" s="274"/>
      <c r="O4" s="274"/>
      <c r="P4" s="274"/>
      <c r="Q4" s="274"/>
      <c r="R4" s="274"/>
      <c r="S4" s="274"/>
      <c r="T4" s="274"/>
      <c r="U4" s="274"/>
    </row>
    <row r="5" spans="2:21" ht="15.75" customHeight="1" x14ac:dyDescent="0.25">
      <c r="B5" s="512"/>
      <c r="C5" s="513"/>
      <c r="D5" s="513"/>
      <c r="E5" s="513"/>
      <c r="F5" s="513"/>
      <c r="G5" s="513"/>
      <c r="H5" s="513"/>
      <c r="I5" s="513"/>
      <c r="J5" s="513"/>
      <c r="K5" s="514"/>
      <c r="L5" s="274"/>
      <c r="M5" s="274"/>
      <c r="N5" s="274"/>
      <c r="O5" s="274"/>
      <c r="P5" s="274"/>
      <c r="Q5" s="274"/>
      <c r="R5" s="274"/>
      <c r="S5" s="274"/>
      <c r="T5" s="274"/>
      <c r="U5" s="274"/>
    </row>
    <row r="6" spans="2:21" ht="15.75" customHeight="1" x14ac:dyDescent="0.25">
      <c r="B6" s="515"/>
      <c r="C6" s="516"/>
      <c r="D6" s="516"/>
      <c r="E6" s="516"/>
      <c r="F6" s="516"/>
      <c r="G6" s="516"/>
      <c r="H6" s="516"/>
      <c r="I6" s="516"/>
      <c r="J6" s="516"/>
      <c r="K6" s="517"/>
      <c r="L6" s="274"/>
      <c r="M6" s="274"/>
      <c r="N6" s="274"/>
      <c r="O6" s="274"/>
      <c r="P6" s="274"/>
      <c r="Q6" s="274"/>
      <c r="R6" s="274"/>
      <c r="S6" s="274"/>
      <c r="T6" s="274"/>
      <c r="U6" s="274"/>
    </row>
    <row r="7" spans="2:21" ht="21" customHeight="1" x14ac:dyDescent="0.25">
      <c r="B7" s="58"/>
      <c r="C7" s="59" t="s">
        <v>21</v>
      </c>
      <c r="D7" s="60"/>
      <c r="E7" s="414" t="s">
        <v>1032</v>
      </c>
      <c r="F7" s="415"/>
      <c r="G7" s="415"/>
      <c r="H7" s="415"/>
      <c r="I7" s="415"/>
      <c r="J7" s="415"/>
      <c r="K7" s="497"/>
      <c r="L7" s="275"/>
      <c r="M7" s="275"/>
      <c r="N7" s="274"/>
      <c r="O7" s="274"/>
      <c r="P7" s="274"/>
      <c r="Q7" s="274"/>
      <c r="R7" s="274"/>
      <c r="S7" s="274"/>
      <c r="T7" s="274"/>
      <c r="U7" s="274"/>
    </row>
    <row r="8" spans="2:21" x14ac:dyDescent="0.25">
      <c r="B8" s="276"/>
      <c r="C8" s="277"/>
      <c r="D8" s="278"/>
      <c r="E8" s="277"/>
      <c r="F8" s="277"/>
      <c r="G8" s="277"/>
      <c r="H8" s="277"/>
      <c r="I8" s="277"/>
      <c r="J8" s="277"/>
      <c r="K8" s="278"/>
      <c r="L8" s="275"/>
      <c r="M8" s="275"/>
      <c r="N8" s="274"/>
      <c r="O8" s="274"/>
      <c r="P8" s="274"/>
      <c r="Q8" s="274"/>
      <c r="R8" s="274"/>
      <c r="S8" s="274"/>
      <c r="T8" s="274"/>
      <c r="U8" s="274"/>
    </row>
    <row r="9" spans="2:21" ht="15.75" customHeight="1" x14ac:dyDescent="0.25">
      <c r="B9" s="490" t="s">
        <v>1033</v>
      </c>
      <c r="C9" s="491"/>
      <c r="D9" s="492"/>
      <c r="E9" s="61" t="s">
        <v>15</v>
      </c>
      <c r="F9" s="488" t="str">
        <f>IF(ISBLANK('INSTRUCTIONS - Project Info'!E28), "Auto-Populated from the INSTRUCTIONS Sheet", 'INSTRUCTIONS - Project Info'!E28)</f>
        <v>Auto-Populated from the INSTRUCTIONS Sheet</v>
      </c>
      <c r="G9" s="488"/>
      <c r="H9" s="488"/>
      <c r="I9" s="488"/>
      <c r="J9" s="488"/>
      <c r="K9" s="489"/>
      <c r="L9" s="275"/>
      <c r="M9" s="275"/>
      <c r="N9" s="274"/>
      <c r="O9" s="274"/>
      <c r="P9" s="274"/>
      <c r="Q9" s="274"/>
      <c r="R9" s="274"/>
      <c r="S9" s="274"/>
      <c r="T9" s="274"/>
      <c r="U9" s="274"/>
    </row>
    <row r="10" spans="2:21" ht="19.149999999999999" customHeight="1" x14ac:dyDescent="0.25">
      <c r="B10" s="490"/>
      <c r="C10" s="491"/>
      <c r="D10" s="492"/>
      <c r="E10" s="61"/>
      <c r="F10" s="488"/>
      <c r="G10" s="488"/>
      <c r="H10" s="62"/>
      <c r="I10" s="62"/>
      <c r="J10" s="62"/>
      <c r="K10" s="63"/>
      <c r="L10" s="275"/>
      <c r="M10" s="275"/>
      <c r="N10" s="274"/>
      <c r="O10" s="274"/>
      <c r="P10" s="274"/>
      <c r="Q10" s="274"/>
      <c r="R10" s="274"/>
      <c r="S10" s="274"/>
      <c r="T10" s="274"/>
      <c r="U10" s="274"/>
    </row>
    <row r="11" spans="2:21" ht="15" customHeight="1" x14ac:dyDescent="0.25">
      <c r="B11" s="490"/>
      <c r="C11" s="491"/>
      <c r="D11" s="492"/>
      <c r="E11" s="279"/>
      <c r="F11" s="62"/>
      <c r="G11" s="62"/>
      <c r="H11" s="62"/>
      <c r="I11" s="62"/>
      <c r="J11" s="62"/>
      <c r="K11" s="63"/>
      <c r="L11" s="275"/>
      <c r="M11" s="275"/>
      <c r="N11" s="274"/>
      <c r="O11" s="274"/>
      <c r="P11" s="274"/>
      <c r="Q11" s="274"/>
      <c r="R11" s="274"/>
      <c r="S11" s="274"/>
      <c r="T11" s="274"/>
      <c r="U11" s="274"/>
    </row>
    <row r="12" spans="2:21" s="66" customFormat="1" ht="15.75" customHeight="1" x14ac:dyDescent="0.25">
      <c r="B12" s="490"/>
      <c r="C12" s="491"/>
      <c r="D12" s="492"/>
      <c r="E12" s="64" t="s">
        <v>1034</v>
      </c>
      <c r="F12" s="65"/>
      <c r="G12" s="280"/>
      <c r="H12" s="280"/>
      <c r="I12" s="280"/>
      <c r="J12" s="280"/>
      <c r="K12" s="281"/>
      <c r="L12" s="282"/>
      <c r="M12" s="282"/>
      <c r="N12" s="282"/>
      <c r="O12" s="282"/>
      <c r="P12" s="282"/>
      <c r="Q12" s="282"/>
      <c r="R12" s="282"/>
      <c r="S12" s="282"/>
      <c r="T12" s="282"/>
      <c r="U12" s="282"/>
    </row>
    <row r="13" spans="2:21" ht="19.5" customHeight="1" x14ac:dyDescent="0.25">
      <c r="B13" s="490" t="s">
        <v>1035</v>
      </c>
      <c r="C13" s="491"/>
      <c r="D13" s="492"/>
      <c r="E13" s="283"/>
      <c r="F13" s="67" t="s">
        <v>90</v>
      </c>
      <c r="G13" s="67" t="s">
        <v>7475</v>
      </c>
      <c r="H13" s="67" t="s">
        <v>7377</v>
      </c>
      <c r="I13" s="68" t="s">
        <v>1038</v>
      </c>
      <c r="J13" s="376"/>
      <c r="K13" s="69"/>
      <c r="L13" s="274"/>
      <c r="M13" s="274"/>
      <c r="N13" s="274"/>
      <c r="O13" s="70"/>
      <c r="P13" s="71"/>
      <c r="Q13" s="71"/>
      <c r="R13" s="71"/>
      <c r="S13" s="71"/>
      <c r="T13" s="71"/>
      <c r="U13" s="71"/>
    </row>
    <row r="14" spans="2:21" ht="15" customHeight="1" x14ac:dyDescent="0.25">
      <c r="B14" s="490"/>
      <c r="C14" s="491"/>
      <c r="D14" s="492"/>
      <c r="E14" s="72" t="s">
        <v>1039</v>
      </c>
      <c r="F14" s="284">
        <f t="shared" ref="F14:H16" si="0">E144</f>
        <v>0</v>
      </c>
      <c r="G14" s="285">
        <f t="shared" si="0"/>
        <v>0</v>
      </c>
      <c r="H14" s="285">
        <f t="shared" si="0"/>
        <v>0</v>
      </c>
      <c r="I14" s="285">
        <f>H144</f>
        <v>0</v>
      </c>
      <c r="J14" s="377"/>
      <c r="K14" s="286"/>
      <c r="L14" s="274"/>
      <c r="M14" s="274"/>
      <c r="N14" s="274"/>
      <c r="O14" s="71"/>
      <c r="P14" s="71"/>
      <c r="Q14" s="71"/>
      <c r="R14" s="71"/>
      <c r="S14" s="71"/>
      <c r="T14" s="71"/>
      <c r="U14" s="71"/>
    </row>
    <row r="15" spans="2:21" ht="15" customHeight="1" x14ac:dyDescent="0.25">
      <c r="B15" s="490"/>
      <c r="C15" s="491"/>
      <c r="D15" s="492"/>
      <c r="E15" s="72" t="s">
        <v>1040</v>
      </c>
      <c r="F15" s="284">
        <f t="shared" si="0"/>
        <v>0</v>
      </c>
      <c r="G15" s="285">
        <f t="shared" si="0"/>
        <v>0</v>
      </c>
      <c r="H15" s="285">
        <f t="shared" si="0"/>
        <v>0</v>
      </c>
      <c r="I15" s="285">
        <f>H145</f>
        <v>0</v>
      </c>
      <c r="J15" s="377"/>
      <c r="K15" s="286"/>
      <c r="L15" s="274"/>
      <c r="M15" s="274"/>
      <c r="N15" s="274"/>
      <c r="O15" s="71"/>
      <c r="P15" s="71"/>
      <c r="Q15" s="71"/>
      <c r="R15" s="71"/>
      <c r="S15" s="71"/>
      <c r="T15" s="71"/>
      <c r="U15" s="71"/>
    </row>
    <row r="16" spans="2:21" ht="15" customHeight="1" x14ac:dyDescent="0.25">
      <c r="B16" s="73"/>
      <c r="C16" s="74"/>
      <c r="D16" s="287"/>
      <c r="E16" s="75" t="s">
        <v>1041</v>
      </c>
      <c r="F16" s="76">
        <f t="shared" si="0"/>
        <v>0</v>
      </c>
      <c r="G16" s="77">
        <f t="shared" si="0"/>
        <v>0</v>
      </c>
      <c r="H16" s="77">
        <f t="shared" si="0"/>
        <v>0</v>
      </c>
      <c r="I16" s="77">
        <f>H146</f>
        <v>0</v>
      </c>
      <c r="J16" s="378"/>
      <c r="K16" s="78"/>
      <c r="L16" s="274"/>
      <c r="M16" s="274"/>
      <c r="N16" s="274"/>
      <c r="O16" s="274"/>
      <c r="P16" s="274"/>
      <c r="Q16" s="274"/>
      <c r="R16" s="274"/>
      <c r="S16" s="274"/>
      <c r="T16" s="274"/>
      <c r="U16" s="274"/>
    </row>
    <row r="17" spans="2:11" ht="31.5" customHeight="1" x14ac:dyDescent="0.25">
      <c r="B17" s="507"/>
      <c r="C17" s="508"/>
      <c r="D17" s="288"/>
      <c r="E17" s="64" t="s">
        <v>1042</v>
      </c>
      <c r="F17" s="498"/>
      <c r="G17" s="498"/>
      <c r="H17" s="498"/>
      <c r="I17" s="345"/>
      <c r="J17" s="345"/>
      <c r="K17" s="115" t="s">
        <v>1043</v>
      </c>
    </row>
    <row r="18" spans="2:11" ht="15" customHeight="1" x14ac:dyDescent="0.25">
      <c r="B18" s="507"/>
      <c r="C18" s="508"/>
      <c r="D18" s="287"/>
      <c r="E18" s="289"/>
      <c r="F18" s="499" t="s">
        <v>7141</v>
      </c>
      <c r="G18" s="499"/>
      <c r="H18" s="79">
        <f>E149</f>
        <v>0</v>
      </c>
      <c r="I18" s="374"/>
      <c r="J18" s="374"/>
      <c r="K18" s="80" t="e">
        <f>H18/I14</f>
        <v>#DIV/0!</v>
      </c>
    </row>
    <row r="19" spans="2:11" ht="15" customHeight="1" x14ac:dyDescent="0.25">
      <c r="B19" s="507"/>
      <c r="C19" s="508"/>
      <c r="D19" s="81"/>
      <c r="E19" s="82"/>
      <c r="F19" s="500" t="s">
        <v>1045</v>
      </c>
      <c r="G19" s="500"/>
      <c r="H19" s="83">
        <f>E150</f>
        <v>0</v>
      </c>
      <c r="I19" s="374"/>
      <c r="J19" s="374"/>
      <c r="K19" s="84"/>
    </row>
    <row r="20" spans="2:11" ht="15" customHeight="1" x14ac:dyDescent="0.25">
      <c r="B20" s="85"/>
      <c r="C20" s="82"/>
      <c r="D20" s="81"/>
      <c r="E20" s="82"/>
      <c r="F20" s="500" t="s">
        <v>1046</v>
      </c>
      <c r="G20" s="500"/>
      <c r="H20" s="83">
        <f>SUM(E151:E153)</f>
        <v>0</v>
      </c>
      <c r="I20" s="374"/>
      <c r="J20" s="374"/>
      <c r="K20" s="84"/>
    </row>
    <row r="21" spans="2:11" ht="15" customHeight="1" x14ac:dyDescent="0.25">
      <c r="B21" s="85"/>
      <c r="C21" s="82"/>
      <c r="D21" s="81"/>
      <c r="E21" s="82"/>
      <c r="F21" s="501" t="s">
        <v>1047</v>
      </c>
      <c r="G21" s="501"/>
      <c r="H21" s="86">
        <f>E154</f>
        <v>0</v>
      </c>
      <c r="I21" s="375"/>
      <c r="J21" s="375"/>
      <c r="K21" s="84"/>
    </row>
    <row r="22" spans="2:11" ht="15" customHeight="1" x14ac:dyDescent="0.25">
      <c r="B22" s="85"/>
      <c r="C22" s="82"/>
      <c r="D22" s="81"/>
      <c r="E22" s="82"/>
      <c r="F22" s="87"/>
      <c r="G22" s="87"/>
      <c r="H22" s="88"/>
      <c r="I22" s="88"/>
      <c r="J22" s="88"/>
      <c r="K22" s="84"/>
    </row>
    <row r="23" spans="2:11" ht="15" customHeight="1" x14ac:dyDescent="0.25">
      <c r="B23" s="85"/>
      <c r="C23" s="82"/>
      <c r="D23" s="81"/>
      <c r="E23" s="82"/>
      <c r="F23" s="87"/>
      <c r="G23" s="89" t="s">
        <v>1048</v>
      </c>
      <c r="H23" s="90">
        <f>I16-H21</f>
        <v>0</v>
      </c>
      <c r="I23" s="90"/>
      <c r="J23" s="90"/>
      <c r="K23" s="84"/>
    </row>
    <row r="24" spans="2:11" ht="15" customHeight="1" x14ac:dyDescent="0.25">
      <c r="B24" s="91"/>
      <c r="C24" s="92"/>
      <c r="D24" s="93"/>
      <c r="E24" s="94"/>
      <c r="F24" s="290"/>
      <c r="G24" s="95"/>
      <c r="H24" s="290"/>
      <c r="I24" s="290"/>
      <c r="J24" s="290"/>
      <c r="K24" s="93"/>
    </row>
    <row r="25" spans="2:11" ht="24" customHeight="1" x14ac:dyDescent="0.25">
      <c r="B25" s="414" t="s">
        <v>1049</v>
      </c>
      <c r="C25" s="415"/>
      <c r="D25" s="415"/>
      <c r="E25" s="415"/>
      <c r="F25" s="415"/>
      <c r="G25" s="415"/>
      <c r="H25" s="415"/>
      <c r="I25" s="415"/>
      <c r="J25" s="415"/>
      <c r="K25" s="497"/>
    </row>
    <row r="26" spans="2:11" x14ac:dyDescent="0.25">
      <c r="B26" s="291"/>
      <c r="C26" s="292"/>
      <c r="D26" s="292"/>
      <c r="E26" s="292"/>
      <c r="F26" s="292"/>
      <c r="G26" s="292"/>
      <c r="H26" s="292"/>
      <c r="I26" s="292"/>
      <c r="J26" s="292"/>
      <c r="K26" s="293"/>
    </row>
    <row r="27" spans="2:11" ht="19.5" customHeight="1" x14ac:dyDescent="0.25">
      <c r="B27" s="291"/>
      <c r="C27" s="292"/>
      <c r="D27" s="292"/>
      <c r="E27" s="504" t="s">
        <v>90</v>
      </c>
      <c r="F27" s="504"/>
      <c r="G27" s="505" t="s">
        <v>7377</v>
      </c>
      <c r="H27" s="505"/>
      <c r="I27" s="505" t="s">
        <v>7474</v>
      </c>
      <c r="J27" s="505"/>
      <c r="K27" s="293"/>
    </row>
    <row r="28" spans="2:11" ht="66.75" customHeight="1" x14ac:dyDescent="0.25">
      <c r="B28" s="503" t="s">
        <v>1050</v>
      </c>
      <c r="C28" s="503"/>
      <c r="D28" s="127" t="s">
        <v>1051</v>
      </c>
      <c r="E28" s="125" t="s">
        <v>1052</v>
      </c>
      <c r="F28" s="125" t="s">
        <v>1053</v>
      </c>
      <c r="G28" s="126" t="s">
        <v>1052</v>
      </c>
      <c r="H28" s="126" t="s">
        <v>1053</v>
      </c>
      <c r="I28" s="126" t="s">
        <v>1052</v>
      </c>
      <c r="J28" s="126" t="s">
        <v>1053</v>
      </c>
      <c r="K28" s="161" t="s">
        <v>1054</v>
      </c>
    </row>
    <row r="29" spans="2:11" ht="18.75" customHeight="1" x14ac:dyDescent="0.25">
      <c r="B29" s="496" t="s">
        <v>1055</v>
      </c>
      <c r="C29" s="496"/>
      <c r="D29" s="496"/>
      <c r="E29" s="496"/>
      <c r="F29" s="496"/>
      <c r="G29" s="496"/>
      <c r="H29" s="496"/>
      <c r="I29" s="496"/>
      <c r="J29" s="496"/>
      <c r="K29" s="496"/>
    </row>
    <row r="30" spans="2:11" ht="15" customHeight="1" x14ac:dyDescent="0.25">
      <c r="B30" s="493" t="s">
        <v>1056</v>
      </c>
      <c r="C30" s="493"/>
      <c r="D30" s="294"/>
      <c r="E30" s="295"/>
      <c r="F30" s="295"/>
      <c r="G30" s="296"/>
      <c r="H30" s="296"/>
      <c r="I30" s="296"/>
      <c r="J30" s="296"/>
      <c r="K30" s="297">
        <f>SUM(E30:J30)</f>
        <v>0</v>
      </c>
    </row>
    <row r="31" spans="2:11" x14ac:dyDescent="0.25">
      <c r="B31" s="493" t="s">
        <v>1057</v>
      </c>
      <c r="C31" s="493"/>
      <c r="D31" s="294"/>
      <c r="E31" s="295"/>
      <c r="F31" s="295"/>
      <c r="G31" s="296"/>
      <c r="H31" s="296"/>
      <c r="I31" s="296"/>
      <c r="J31" s="296"/>
      <c r="K31" s="297">
        <f t="shared" ref="K31:K39" si="1">SUM(E31:J31)</f>
        <v>0</v>
      </c>
    </row>
    <row r="32" spans="2:11" x14ac:dyDescent="0.25">
      <c r="B32" s="493" t="s">
        <v>1058</v>
      </c>
      <c r="C32" s="493"/>
      <c r="D32" s="294"/>
      <c r="E32" s="295"/>
      <c r="F32" s="295"/>
      <c r="G32" s="296"/>
      <c r="H32" s="296"/>
      <c r="I32" s="296"/>
      <c r="J32" s="296"/>
      <c r="K32" s="297">
        <f t="shared" si="1"/>
        <v>0</v>
      </c>
    </row>
    <row r="33" spans="2:11" x14ac:dyDescent="0.25">
      <c r="B33" s="493" t="s">
        <v>1059</v>
      </c>
      <c r="C33" s="493"/>
      <c r="D33" s="294"/>
      <c r="E33" s="295"/>
      <c r="F33" s="295"/>
      <c r="G33" s="296"/>
      <c r="H33" s="296"/>
      <c r="I33" s="296"/>
      <c r="J33" s="296"/>
      <c r="K33" s="297">
        <f t="shared" si="1"/>
        <v>0</v>
      </c>
    </row>
    <row r="34" spans="2:11" x14ac:dyDescent="0.25">
      <c r="B34" s="493" t="s">
        <v>1060</v>
      </c>
      <c r="C34" s="493"/>
      <c r="D34" s="294"/>
      <c r="F34" s="295"/>
      <c r="G34" s="296"/>
      <c r="H34" s="296"/>
      <c r="I34" s="296"/>
      <c r="J34" s="296"/>
      <c r="K34" s="297">
        <f t="shared" si="1"/>
        <v>0</v>
      </c>
    </row>
    <row r="35" spans="2:11" x14ac:dyDescent="0.25">
      <c r="B35" s="494" t="s">
        <v>1061</v>
      </c>
      <c r="C35" s="494"/>
      <c r="D35" s="294"/>
      <c r="E35" s="295"/>
      <c r="F35" s="295"/>
      <c r="G35" s="296"/>
      <c r="H35" s="296"/>
      <c r="I35" s="296"/>
      <c r="J35" s="296"/>
      <c r="K35" s="297">
        <f t="shared" si="1"/>
        <v>0</v>
      </c>
    </row>
    <row r="36" spans="2:11" x14ac:dyDescent="0.25">
      <c r="B36" s="494" t="s">
        <v>1061</v>
      </c>
      <c r="C36" s="494"/>
      <c r="D36" s="294"/>
      <c r="E36" s="295"/>
      <c r="F36" s="295"/>
      <c r="G36" s="296"/>
      <c r="H36" s="296"/>
      <c r="I36" s="296"/>
      <c r="J36" s="296"/>
      <c r="K36" s="297">
        <f t="shared" si="1"/>
        <v>0</v>
      </c>
    </row>
    <row r="37" spans="2:11" x14ac:dyDescent="0.25">
      <c r="B37" s="494" t="s">
        <v>1061</v>
      </c>
      <c r="C37" s="494"/>
      <c r="D37" s="294"/>
      <c r="E37" s="295"/>
      <c r="F37" s="295"/>
      <c r="G37" s="296"/>
      <c r="H37" s="296"/>
      <c r="I37" s="296"/>
      <c r="J37" s="296"/>
      <c r="K37" s="297">
        <f t="shared" si="1"/>
        <v>0</v>
      </c>
    </row>
    <row r="38" spans="2:11" x14ac:dyDescent="0.25">
      <c r="B38" s="494" t="s">
        <v>1061</v>
      </c>
      <c r="C38" s="494"/>
      <c r="D38" s="294"/>
      <c r="E38" s="295"/>
      <c r="F38" s="295"/>
      <c r="G38" s="296"/>
      <c r="H38" s="296"/>
      <c r="I38" s="296"/>
      <c r="J38" s="296"/>
      <c r="K38" s="297">
        <f t="shared" si="1"/>
        <v>0</v>
      </c>
    </row>
    <row r="39" spans="2:11" x14ac:dyDescent="0.25">
      <c r="B39" s="495"/>
      <c r="C39" s="495"/>
      <c r="D39" s="294"/>
      <c r="E39" s="295"/>
      <c r="F39" s="295"/>
      <c r="G39" s="296"/>
      <c r="H39" s="296"/>
      <c r="I39" s="296"/>
      <c r="J39" s="296"/>
      <c r="K39" s="297">
        <f t="shared" si="1"/>
        <v>0</v>
      </c>
    </row>
    <row r="40" spans="2:11" ht="18.75" customHeight="1" x14ac:dyDescent="0.25">
      <c r="B40" s="496" t="s">
        <v>7140</v>
      </c>
      <c r="C40" s="496"/>
      <c r="D40" s="496"/>
      <c r="E40" s="496"/>
      <c r="F40" s="496"/>
      <c r="G40" s="496"/>
      <c r="H40" s="496"/>
      <c r="I40" s="496"/>
      <c r="J40" s="496"/>
      <c r="K40" s="496"/>
    </row>
    <row r="41" spans="2:11" x14ac:dyDescent="0.25">
      <c r="B41" s="493" t="s">
        <v>1062</v>
      </c>
      <c r="C41" s="493"/>
      <c r="D41" s="294"/>
      <c r="E41" s="295"/>
      <c r="F41" s="295"/>
      <c r="G41" s="296"/>
      <c r="H41" s="296"/>
      <c r="I41" s="296"/>
      <c r="J41" s="296"/>
      <c r="K41" s="297">
        <f t="shared" ref="K41:K62" si="2">SUM(E41:J41)</f>
        <v>0</v>
      </c>
    </row>
    <row r="42" spans="2:11" x14ac:dyDescent="0.25">
      <c r="B42" s="493" t="s">
        <v>1063</v>
      </c>
      <c r="C42" s="493"/>
      <c r="D42" s="294"/>
      <c r="E42" s="295"/>
      <c r="F42" s="295"/>
      <c r="G42" s="296"/>
      <c r="H42" s="296"/>
      <c r="I42" s="296"/>
      <c r="J42" s="296"/>
      <c r="K42" s="297">
        <f t="shared" si="2"/>
        <v>0</v>
      </c>
    </row>
    <row r="43" spans="2:11" x14ac:dyDescent="0.25">
      <c r="B43" s="493" t="s">
        <v>7135</v>
      </c>
      <c r="C43" s="493"/>
      <c r="D43" s="294"/>
      <c r="E43" s="295"/>
      <c r="F43" s="295"/>
      <c r="G43" s="296"/>
      <c r="H43" s="296"/>
      <c r="I43" s="296"/>
      <c r="J43" s="296"/>
      <c r="K43" s="297">
        <f t="shared" si="2"/>
        <v>0</v>
      </c>
    </row>
    <row r="44" spans="2:11" x14ac:dyDescent="0.25">
      <c r="B44" s="493" t="s">
        <v>7136</v>
      </c>
      <c r="C44" s="493"/>
      <c r="D44" s="294"/>
      <c r="E44" s="295"/>
      <c r="F44" s="295"/>
      <c r="G44" s="296"/>
      <c r="H44" s="296"/>
      <c r="I44" s="296"/>
      <c r="J44" s="296"/>
      <c r="K44" s="297">
        <f t="shared" si="2"/>
        <v>0</v>
      </c>
    </row>
    <row r="45" spans="2:11" x14ac:dyDescent="0.25">
      <c r="B45" s="493" t="s">
        <v>7137</v>
      </c>
      <c r="C45" s="493"/>
      <c r="D45" s="294"/>
      <c r="E45" s="295"/>
      <c r="F45" s="295"/>
      <c r="G45" s="296"/>
      <c r="H45" s="296"/>
      <c r="I45" s="296"/>
      <c r="J45" s="296"/>
      <c r="K45" s="297">
        <f t="shared" si="2"/>
        <v>0</v>
      </c>
    </row>
    <row r="46" spans="2:11" x14ac:dyDescent="0.25">
      <c r="B46" s="493" t="s">
        <v>7138</v>
      </c>
      <c r="C46" s="493"/>
      <c r="D46" s="294"/>
      <c r="E46" s="295"/>
      <c r="F46" s="295"/>
      <c r="G46" s="296"/>
      <c r="H46" s="296"/>
      <c r="I46" s="296"/>
      <c r="J46" s="296"/>
      <c r="K46" s="297">
        <f t="shared" si="2"/>
        <v>0</v>
      </c>
    </row>
    <row r="47" spans="2:11" x14ac:dyDescent="0.25">
      <c r="B47" s="493" t="s">
        <v>1064</v>
      </c>
      <c r="C47" s="493"/>
      <c r="D47" s="294"/>
      <c r="E47" s="295"/>
      <c r="F47" s="295"/>
      <c r="G47" s="296"/>
      <c r="H47" s="296"/>
      <c r="I47" s="296"/>
      <c r="J47" s="296"/>
      <c r="K47" s="297">
        <f t="shared" si="2"/>
        <v>0</v>
      </c>
    </row>
    <row r="48" spans="2:11" x14ac:dyDescent="0.25">
      <c r="B48" s="493" t="s">
        <v>1065</v>
      </c>
      <c r="C48" s="493"/>
      <c r="D48" s="294"/>
      <c r="E48" s="295"/>
      <c r="F48" s="295"/>
      <c r="G48" s="296"/>
      <c r="H48" s="296"/>
      <c r="I48" s="296"/>
      <c r="J48" s="296"/>
      <c r="K48" s="297">
        <f t="shared" si="2"/>
        <v>0</v>
      </c>
    </row>
    <row r="49" spans="1:11" ht="15" customHeight="1" x14ac:dyDescent="0.25">
      <c r="A49" s="274"/>
      <c r="B49" s="493" t="s">
        <v>7139</v>
      </c>
      <c r="C49" s="493"/>
      <c r="D49" s="294"/>
      <c r="E49" s="295"/>
      <c r="F49" s="295"/>
      <c r="G49" s="296"/>
      <c r="H49" s="296"/>
      <c r="I49" s="296"/>
      <c r="J49" s="296"/>
      <c r="K49" s="297">
        <f t="shared" si="2"/>
        <v>0</v>
      </c>
    </row>
    <row r="50" spans="1:11" x14ac:dyDescent="0.25">
      <c r="A50" s="274"/>
      <c r="B50" s="494" t="s">
        <v>1061</v>
      </c>
      <c r="C50" s="494"/>
      <c r="D50" s="294"/>
      <c r="E50" s="295"/>
      <c r="F50" s="295"/>
      <c r="G50" s="296"/>
      <c r="H50" s="296"/>
      <c r="I50" s="296"/>
      <c r="J50" s="296"/>
      <c r="K50" s="297">
        <f t="shared" si="2"/>
        <v>0</v>
      </c>
    </row>
    <row r="51" spans="1:11" x14ac:dyDescent="0.25">
      <c r="A51" s="274"/>
      <c r="B51" s="494" t="s">
        <v>1061</v>
      </c>
      <c r="C51" s="494"/>
      <c r="D51" s="294"/>
      <c r="E51" s="295"/>
      <c r="F51" s="295"/>
      <c r="G51" s="296"/>
      <c r="H51" s="296"/>
      <c r="I51" s="296"/>
      <c r="J51" s="296"/>
      <c r="K51" s="297">
        <f t="shared" si="2"/>
        <v>0</v>
      </c>
    </row>
    <row r="52" spans="1:11" x14ac:dyDescent="0.25">
      <c r="A52" s="274"/>
      <c r="B52" s="494" t="s">
        <v>1061</v>
      </c>
      <c r="C52" s="494"/>
      <c r="D52" s="294"/>
      <c r="E52" s="295"/>
      <c r="F52" s="295"/>
      <c r="G52" s="296"/>
      <c r="H52" s="296"/>
      <c r="I52" s="296"/>
      <c r="J52" s="296"/>
      <c r="K52" s="297">
        <f t="shared" si="2"/>
        <v>0</v>
      </c>
    </row>
    <row r="53" spans="1:11" x14ac:dyDescent="0.25">
      <c r="A53" s="274"/>
      <c r="B53" s="494" t="s">
        <v>1061</v>
      </c>
      <c r="C53" s="494"/>
      <c r="D53" s="294"/>
      <c r="E53" s="295"/>
      <c r="F53" s="295"/>
      <c r="G53" s="296"/>
      <c r="H53" s="296"/>
      <c r="I53" s="296"/>
      <c r="J53" s="296"/>
      <c r="K53" s="297">
        <f t="shared" si="2"/>
        <v>0</v>
      </c>
    </row>
    <row r="54" spans="1:11" x14ac:dyDescent="0.25">
      <c r="A54" s="274"/>
      <c r="B54" s="494" t="s">
        <v>1061</v>
      </c>
      <c r="C54" s="494"/>
      <c r="D54" s="294"/>
      <c r="E54" s="295"/>
      <c r="F54" s="295"/>
      <c r="G54" s="296"/>
      <c r="H54" s="296"/>
      <c r="I54" s="296"/>
      <c r="J54" s="296"/>
      <c r="K54" s="297">
        <f t="shared" si="2"/>
        <v>0</v>
      </c>
    </row>
    <row r="55" spans="1:11" x14ac:dyDescent="0.25">
      <c r="A55" s="274"/>
      <c r="B55" s="494" t="s">
        <v>1061</v>
      </c>
      <c r="C55" s="494"/>
      <c r="D55" s="294"/>
      <c r="E55" s="295"/>
      <c r="F55" s="295"/>
      <c r="G55" s="296"/>
      <c r="H55" s="296"/>
      <c r="I55" s="296"/>
      <c r="J55" s="296"/>
      <c r="K55" s="297">
        <f t="shared" si="2"/>
        <v>0</v>
      </c>
    </row>
    <row r="56" spans="1:11" x14ac:dyDescent="0.25">
      <c r="A56" s="274"/>
      <c r="B56" s="494" t="s">
        <v>1061</v>
      </c>
      <c r="C56" s="494"/>
      <c r="D56" s="294"/>
      <c r="E56" s="295"/>
      <c r="F56" s="295"/>
      <c r="G56" s="296"/>
      <c r="H56" s="296"/>
      <c r="I56" s="296"/>
      <c r="J56" s="296"/>
      <c r="K56" s="297">
        <f t="shared" si="2"/>
        <v>0</v>
      </c>
    </row>
    <row r="57" spans="1:11" x14ac:dyDescent="0.25">
      <c r="A57" s="274"/>
      <c r="B57" s="494" t="s">
        <v>1061</v>
      </c>
      <c r="C57" s="494"/>
      <c r="D57" s="294"/>
      <c r="E57" s="295"/>
      <c r="F57" s="295"/>
      <c r="G57" s="296"/>
      <c r="H57" s="296"/>
      <c r="I57" s="296"/>
      <c r="J57" s="296"/>
      <c r="K57" s="297">
        <f t="shared" si="2"/>
        <v>0</v>
      </c>
    </row>
    <row r="58" spans="1:11" x14ac:dyDescent="0.25">
      <c r="A58" s="274"/>
      <c r="B58" s="494" t="s">
        <v>1061</v>
      </c>
      <c r="C58" s="494"/>
      <c r="D58" s="294"/>
      <c r="E58" s="295"/>
      <c r="F58" s="295"/>
      <c r="G58" s="296"/>
      <c r="H58" s="296"/>
      <c r="I58" s="296"/>
      <c r="J58" s="296"/>
      <c r="K58" s="297">
        <f t="shared" si="2"/>
        <v>0</v>
      </c>
    </row>
    <row r="59" spans="1:11" x14ac:dyDescent="0.25">
      <c r="A59" s="274"/>
      <c r="B59" s="494" t="s">
        <v>1061</v>
      </c>
      <c r="C59" s="494"/>
      <c r="D59" s="294"/>
      <c r="E59" s="295"/>
      <c r="F59" s="295"/>
      <c r="G59" s="296"/>
      <c r="H59" s="296"/>
      <c r="I59" s="296"/>
      <c r="J59" s="296"/>
      <c r="K59" s="297">
        <f t="shared" si="2"/>
        <v>0</v>
      </c>
    </row>
    <row r="60" spans="1:11" x14ac:dyDescent="0.25">
      <c r="A60" s="274"/>
      <c r="B60" s="494" t="s">
        <v>1061</v>
      </c>
      <c r="C60" s="494"/>
      <c r="D60" s="294"/>
      <c r="E60" s="295"/>
      <c r="F60" s="295"/>
      <c r="G60" s="296"/>
      <c r="H60" s="296"/>
      <c r="I60" s="296"/>
      <c r="J60" s="296"/>
      <c r="K60" s="297">
        <f t="shared" si="2"/>
        <v>0</v>
      </c>
    </row>
    <row r="61" spans="1:11" x14ac:dyDescent="0.25">
      <c r="A61" s="274"/>
      <c r="B61" s="494" t="s">
        <v>1061</v>
      </c>
      <c r="C61" s="494"/>
      <c r="D61" s="294"/>
      <c r="E61" s="295"/>
      <c r="F61" s="295"/>
      <c r="G61" s="296"/>
      <c r="H61" s="296"/>
      <c r="I61" s="296"/>
      <c r="J61" s="296"/>
      <c r="K61" s="297">
        <f t="shared" si="2"/>
        <v>0</v>
      </c>
    </row>
    <row r="62" spans="1:11" x14ac:dyDescent="0.25">
      <c r="A62" s="274"/>
      <c r="B62" s="518"/>
      <c r="C62" s="518"/>
      <c r="D62" s="294"/>
      <c r="E62" s="295"/>
      <c r="F62" s="295"/>
      <c r="G62" s="296"/>
      <c r="H62" s="296"/>
      <c r="I62" s="296"/>
      <c r="J62" s="296"/>
      <c r="K62" s="297">
        <f t="shared" si="2"/>
        <v>0</v>
      </c>
    </row>
    <row r="63" spans="1:11" ht="18.75" customHeight="1" x14ac:dyDescent="0.25">
      <c r="A63" s="274"/>
      <c r="B63" s="496" t="s">
        <v>7131</v>
      </c>
      <c r="C63" s="496"/>
      <c r="D63" s="496"/>
      <c r="E63" s="496"/>
      <c r="F63" s="496"/>
      <c r="G63" s="496"/>
      <c r="H63" s="496"/>
      <c r="I63" s="496"/>
      <c r="J63" s="496"/>
      <c r="K63" s="496"/>
    </row>
    <row r="64" spans="1:11" ht="26.25" x14ac:dyDescent="0.4">
      <c r="A64" s="96"/>
      <c r="B64" s="502" t="s">
        <v>7132</v>
      </c>
      <c r="C64" s="502"/>
      <c r="D64" s="294"/>
      <c r="E64" s="295"/>
      <c r="F64" s="295"/>
      <c r="G64" s="296"/>
      <c r="H64" s="296"/>
      <c r="I64" s="296"/>
      <c r="J64" s="296"/>
      <c r="K64" s="297">
        <f t="shared" ref="K64:K79" si="3">SUM(E64:J64)</f>
        <v>0</v>
      </c>
    </row>
    <row r="65" spans="1:11" ht="15.75" customHeight="1" x14ac:dyDescent="0.4">
      <c r="A65" s="96"/>
      <c r="B65" s="502" t="s">
        <v>7133</v>
      </c>
      <c r="C65" s="502"/>
      <c r="D65" s="294"/>
      <c r="E65" s="295"/>
      <c r="F65" s="295"/>
      <c r="G65" s="296"/>
      <c r="H65" s="296"/>
      <c r="I65" s="296"/>
      <c r="J65" s="296"/>
      <c r="K65" s="297">
        <f t="shared" si="3"/>
        <v>0</v>
      </c>
    </row>
    <row r="66" spans="1:11" x14ac:dyDescent="0.25">
      <c r="A66" s="274"/>
      <c r="B66" s="502" t="s">
        <v>7134</v>
      </c>
      <c r="C66" s="502"/>
      <c r="D66" s="294"/>
      <c r="E66" s="295"/>
      <c r="F66" s="295"/>
      <c r="G66" s="296"/>
      <c r="H66" s="296"/>
      <c r="I66" s="296"/>
      <c r="J66" s="296"/>
      <c r="K66" s="297">
        <f t="shared" si="3"/>
        <v>0</v>
      </c>
    </row>
    <row r="67" spans="1:11" x14ac:dyDescent="0.25">
      <c r="A67" s="274"/>
      <c r="B67" s="502" t="s">
        <v>1070</v>
      </c>
      <c r="C67" s="502"/>
      <c r="D67" s="294"/>
      <c r="E67" s="295"/>
      <c r="F67" s="295"/>
      <c r="G67" s="296"/>
      <c r="H67" s="296"/>
      <c r="I67" s="296"/>
      <c r="J67" s="296"/>
      <c r="K67" s="297">
        <f t="shared" si="3"/>
        <v>0</v>
      </c>
    </row>
    <row r="68" spans="1:11" x14ac:dyDescent="0.25">
      <c r="A68" s="274"/>
      <c r="B68" s="502" t="s">
        <v>1071</v>
      </c>
      <c r="C68" s="502"/>
      <c r="D68" s="294"/>
      <c r="E68" s="295"/>
      <c r="F68" s="295"/>
      <c r="G68" s="296"/>
      <c r="H68" s="296"/>
      <c r="I68" s="296"/>
      <c r="J68" s="296"/>
      <c r="K68" s="297">
        <f t="shared" si="3"/>
        <v>0</v>
      </c>
    </row>
    <row r="69" spans="1:11" x14ac:dyDescent="0.25">
      <c r="A69" s="274"/>
      <c r="B69" s="502" t="s">
        <v>1072</v>
      </c>
      <c r="C69" s="502"/>
      <c r="D69" s="294"/>
      <c r="E69" s="295"/>
      <c r="F69" s="295"/>
      <c r="G69" s="296"/>
      <c r="H69" s="296"/>
      <c r="I69" s="296"/>
      <c r="J69" s="296"/>
      <c r="K69" s="297">
        <f t="shared" si="3"/>
        <v>0</v>
      </c>
    </row>
    <row r="70" spans="1:11" x14ac:dyDescent="0.25">
      <c r="A70" s="274"/>
      <c r="B70" s="502" t="s">
        <v>1066</v>
      </c>
      <c r="C70" s="502"/>
      <c r="D70" s="294"/>
      <c r="E70" s="295"/>
      <c r="F70" s="295"/>
      <c r="G70" s="296"/>
      <c r="H70" s="296"/>
      <c r="I70" s="296"/>
      <c r="J70" s="296"/>
      <c r="K70" s="297">
        <f t="shared" si="3"/>
        <v>0</v>
      </c>
    </row>
    <row r="71" spans="1:11" x14ac:dyDescent="0.25">
      <c r="A71" s="274"/>
      <c r="B71" s="502" t="s">
        <v>1067</v>
      </c>
      <c r="C71" s="502"/>
      <c r="D71" s="294"/>
      <c r="E71" s="295"/>
      <c r="F71" s="295"/>
      <c r="G71" s="296"/>
      <c r="H71" s="296"/>
      <c r="I71" s="296"/>
      <c r="J71" s="296"/>
      <c r="K71" s="297">
        <f t="shared" si="3"/>
        <v>0</v>
      </c>
    </row>
    <row r="72" spans="1:11" x14ac:dyDescent="0.25">
      <c r="A72" s="274"/>
      <c r="B72" s="502" t="s">
        <v>1068</v>
      </c>
      <c r="C72" s="502"/>
      <c r="D72" s="294"/>
      <c r="E72" s="295"/>
      <c r="F72" s="295"/>
      <c r="G72" s="296"/>
      <c r="H72" s="296"/>
      <c r="I72" s="296"/>
      <c r="J72" s="296"/>
      <c r="K72" s="297">
        <f t="shared" si="3"/>
        <v>0</v>
      </c>
    </row>
    <row r="73" spans="1:11" x14ac:dyDescent="0.25">
      <c r="A73" s="274"/>
      <c r="B73" s="502" t="s">
        <v>1069</v>
      </c>
      <c r="C73" s="502"/>
      <c r="D73" s="294"/>
      <c r="E73" s="295"/>
      <c r="F73" s="295"/>
      <c r="G73" s="296"/>
      <c r="H73" s="296"/>
      <c r="I73" s="296"/>
      <c r="J73" s="296"/>
      <c r="K73" s="297">
        <f t="shared" si="3"/>
        <v>0</v>
      </c>
    </row>
    <row r="74" spans="1:11" x14ac:dyDescent="0.25">
      <c r="A74" s="274"/>
      <c r="B74" s="506" t="s">
        <v>1059</v>
      </c>
      <c r="C74" s="506"/>
      <c r="D74" s="294"/>
      <c r="E74" s="295"/>
      <c r="F74" s="295"/>
      <c r="G74" s="296"/>
      <c r="H74" s="296"/>
      <c r="I74" s="296"/>
      <c r="J74" s="296"/>
      <c r="K74" s="297">
        <f t="shared" si="3"/>
        <v>0</v>
      </c>
    </row>
    <row r="75" spans="1:11" x14ac:dyDescent="0.25">
      <c r="A75" s="274"/>
      <c r="B75" s="494" t="s">
        <v>1061</v>
      </c>
      <c r="C75" s="494"/>
      <c r="D75" s="294"/>
      <c r="E75" s="295"/>
      <c r="F75" s="295"/>
      <c r="G75" s="296"/>
      <c r="H75" s="296"/>
      <c r="I75" s="296"/>
      <c r="J75" s="296"/>
      <c r="K75" s="297">
        <f t="shared" si="3"/>
        <v>0</v>
      </c>
    </row>
    <row r="76" spans="1:11" x14ac:dyDescent="0.25">
      <c r="A76" s="274"/>
      <c r="B76" s="494" t="s">
        <v>1061</v>
      </c>
      <c r="C76" s="494"/>
      <c r="D76" s="294"/>
      <c r="E76" s="295"/>
      <c r="F76" s="295"/>
      <c r="G76" s="296"/>
      <c r="H76" s="296"/>
      <c r="I76" s="296"/>
      <c r="J76" s="296"/>
      <c r="K76" s="297">
        <f t="shared" si="3"/>
        <v>0</v>
      </c>
    </row>
    <row r="77" spans="1:11" x14ac:dyDescent="0.25">
      <c r="A77" s="274"/>
      <c r="B77" s="494" t="s">
        <v>1061</v>
      </c>
      <c r="C77" s="494"/>
      <c r="D77" s="294"/>
      <c r="E77" s="295"/>
      <c r="F77" s="295"/>
      <c r="G77" s="296"/>
      <c r="H77" s="296"/>
      <c r="I77" s="296"/>
      <c r="J77" s="296"/>
      <c r="K77" s="297">
        <f t="shared" si="3"/>
        <v>0</v>
      </c>
    </row>
    <row r="78" spans="1:11" x14ac:dyDescent="0.25">
      <c r="A78" s="274"/>
      <c r="B78" s="494" t="s">
        <v>1061</v>
      </c>
      <c r="C78" s="494"/>
      <c r="D78" s="294"/>
      <c r="E78" s="295"/>
      <c r="F78" s="295"/>
      <c r="G78" s="296"/>
      <c r="H78" s="296"/>
      <c r="I78" s="296"/>
      <c r="J78" s="296"/>
      <c r="K78" s="297">
        <f t="shared" si="3"/>
        <v>0</v>
      </c>
    </row>
    <row r="79" spans="1:11" x14ac:dyDescent="0.25">
      <c r="A79" s="274"/>
      <c r="B79" s="518"/>
      <c r="C79" s="518"/>
      <c r="D79" s="294"/>
      <c r="E79" s="295"/>
      <c r="F79" s="295"/>
      <c r="G79" s="296"/>
      <c r="H79" s="296"/>
      <c r="I79" s="296"/>
      <c r="J79" s="296"/>
      <c r="K79" s="297">
        <f t="shared" si="3"/>
        <v>0</v>
      </c>
    </row>
    <row r="80" spans="1:11" ht="18.75" customHeight="1" x14ac:dyDescent="0.25">
      <c r="A80" s="274"/>
      <c r="B80" s="496" t="s">
        <v>1073</v>
      </c>
      <c r="C80" s="496"/>
      <c r="D80" s="496"/>
      <c r="E80" s="496"/>
      <c r="F80" s="496"/>
      <c r="G80" s="496"/>
      <c r="H80" s="496"/>
      <c r="I80" s="496"/>
      <c r="J80" s="496"/>
      <c r="K80" s="496"/>
    </row>
    <row r="81" spans="2:11" x14ac:dyDescent="0.25">
      <c r="B81" s="493" t="s">
        <v>1074</v>
      </c>
      <c r="C81" s="493"/>
      <c r="D81" s="294"/>
      <c r="E81" s="295"/>
      <c r="F81" s="295"/>
      <c r="G81" s="296"/>
      <c r="H81" s="296"/>
      <c r="I81" s="296"/>
      <c r="J81" s="296"/>
      <c r="K81" s="297">
        <f t="shared" ref="K81:K94" si="4">SUM(E81:J81)</f>
        <v>0</v>
      </c>
    </row>
    <row r="82" spans="2:11" x14ac:dyDescent="0.25">
      <c r="B82" s="493" t="s">
        <v>1075</v>
      </c>
      <c r="C82" s="493"/>
      <c r="D82" s="294"/>
      <c r="E82" s="295"/>
      <c r="F82" s="295"/>
      <c r="G82" s="296"/>
      <c r="H82" s="296"/>
      <c r="I82" s="296"/>
      <c r="J82" s="296"/>
      <c r="K82" s="297">
        <f t="shared" si="4"/>
        <v>0</v>
      </c>
    </row>
    <row r="83" spans="2:11" x14ac:dyDescent="0.25">
      <c r="B83" s="493" t="s">
        <v>1076</v>
      </c>
      <c r="C83" s="493"/>
      <c r="D83" s="294"/>
      <c r="E83" s="295"/>
      <c r="F83" s="295"/>
      <c r="G83" s="296"/>
      <c r="H83" s="296"/>
      <c r="I83" s="296"/>
      <c r="J83" s="296"/>
      <c r="K83" s="297">
        <f t="shared" si="4"/>
        <v>0</v>
      </c>
    </row>
    <row r="84" spans="2:11" x14ac:dyDescent="0.25">
      <c r="B84" s="493" t="s">
        <v>1077</v>
      </c>
      <c r="C84" s="493"/>
      <c r="D84" s="294"/>
      <c r="E84" s="295"/>
      <c r="F84" s="295"/>
      <c r="G84" s="296"/>
      <c r="H84" s="296"/>
      <c r="I84" s="296"/>
      <c r="J84" s="296"/>
      <c r="K84" s="297">
        <f t="shared" si="4"/>
        <v>0</v>
      </c>
    </row>
    <row r="85" spans="2:11" x14ac:dyDescent="0.25">
      <c r="B85" s="493" t="s">
        <v>1078</v>
      </c>
      <c r="C85" s="493"/>
      <c r="D85" s="294"/>
      <c r="E85" s="295"/>
      <c r="F85" s="295"/>
      <c r="G85" s="296"/>
      <c r="H85" s="296"/>
      <c r="I85" s="296"/>
      <c r="J85" s="296"/>
      <c r="K85" s="297">
        <f t="shared" si="4"/>
        <v>0</v>
      </c>
    </row>
    <row r="86" spans="2:11" x14ac:dyDescent="0.25">
      <c r="B86" s="493" t="s">
        <v>1079</v>
      </c>
      <c r="C86" s="493"/>
      <c r="D86" s="294"/>
      <c r="E86" s="295"/>
      <c r="F86" s="295"/>
      <c r="G86" s="296"/>
      <c r="H86" s="296"/>
      <c r="I86" s="296"/>
      <c r="J86" s="296"/>
      <c r="K86" s="297">
        <f t="shared" si="4"/>
        <v>0</v>
      </c>
    </row>
    <row r="87" spans="2:11" x14ac:dyDescent="0.25">
      <c r="B87" s="493" t="s">
        <v>1080</v>
      </c>
      <c r="C87" s="493"/>
      <c r="D87" s="294"/>
      <c r="E87" s="295"/>
      <c r="F87" s="295"/>
      <c r="G87" s="296"/>
      <c r="H87" s="296"/>
      <c r="I87" s="296"/>
      <c r="J87" s="296"/>
      <c r="K87" s="297">
        <f t="shared" si="4"/>
        <v>0</v>
      </c>
    </row>
    <row r="88" spans="2:11" x14ac:dyDescent="0.25">
      <c r="B88" s="493" t="s">
        <v>1081</v>
      </c>
      <c r="C88" s="493"/>
      <c r="D88" s="294"/>
      <c r="E88" s="295"/>
      <c r="F88" s="295"/>
      <c r="G88" s="296"/>
      <c r="H88" s="296"/>
      <c r="I88" s="296"/>
      <c r="J88" s="296"/>
      <c r="K88" s="297">
        <f t="shared" si="4"/>
        <v>0</v>
      </c>
    </row>
    <row r="89" spans="2:11" x14ac:dyDescent="0.25">
      <c r="B89" s="494" t="s">
        <v>1061</v>
      </c>
      <c r="C89" s="494"/>
      <c r="D89" s="294"/>
      <c r="E89" s="295"/>
      <c r="F89" s="295"/>
      <c r="G89" s="296"/>
      <c r="H89" s="296"/>
      <c r="I89" s="296"/>
      <c r="J89" s="296"/>
      <c r="K89" s="297">
        <f t="shared" si="4"/>
        <v>0</v>
      </c>
    </row>
    <row r="90" spans="2:11" x14ac:dyDescent="0.25">
      <c r="B90" s="494" t="s">
        <v>1061</v>
      </c>
      <c r="C90" s="494"/>
      <c r="D90" s="294"/>
      <c r="E90" s="295"/>
      <c r="F90" s="295"/>
      <c r="G90" s="296"/>
      <c r="H90" s="296"/>
      <c r="I90" s="296"/>
      <c r="J90" s="296"/>
      <c r="K90" s="297">
        <f t="shared" si="4"/>
        <v>0</v>
      </c>
    </row>
    <row r="91" spans="2:11" x14ac:dyDescent="0.25">
      <c r="B91" s="494" t="s">
        <v>1061</v>
      </c>
      <c r="C91" s="494"/>
      <c r="D91" s="294"/>
      <c r="E91" s="295"/>
      <c r="F91" s="295"/>
      <c r="G91" s="296"/>
      <c r="H91" s="296"/>
      <c r="I91" s="296"/>
      <c r="J91" s="296"/>
      <c r="K91" s="297">
        <f t="shared" si="4"/>
        <v>0</v>
      </c>
    </row>
    <row r="92" spans="2:11" x14ac:dyDescent="0.25">
      <c r="B92" s="494" t="s">
        <v>1061</v>
      </c>
      <c r="C92" s="494"/>
      <c r="D92" s="294"/>
      <c r="E92" s="295"/>
      <c r="F92" s="295"/>
      <c r="G92" s="296"/>
      <c r="H92" s="296"/>
      <c r="I92" s="296"/>
      <c r="J92" s="296"/>
      <c r="K92" s="297">
        <f t="shared" si="4"/>
        <v>0</v>
      </c>
    </row>
    <row r="93" spans="2:11" x14ac:dyDescent="0.25">
      <c r="B93" s="494" t="s">
        <v>1061</v>
      </c>
      <c r="C93" s="494"/>
      <c r="D93" s="294"/>
      <c r="E93" s="295"/>
      <c r="F93" s="295"/>
      <c r="G93" s="296"/>
      <c r="H93" s="296"/>
      <c r="I93" s="296"/>
      <c r="J93" s="296"/>
      <c r="K93" s="297">
        <f t="shared" si="4"/>
        <v>0</v>
      </c>
    </row>
    <row r="94" spans="2:11" x14ac:dyDescent="0.25">
      <c r="B94" s="518"/>
      <c r="C94" s="518"/>
      <c r="D94" s="294"/>
      <c r="E94" s="295"/>
      <c r="F94" s="295"/>
      <c r="G94" s="296"/>
      <c r="H94" s="296"/>
      <c r="I94" s="296"/>
      <c r="J94" s="296"/>
      <c r="K94" s="297">
        <f t="shared" si="4"/>
        <v>0</v>
      </c>
    </row>
    <row r="95" spans="2:11" ht="18.75" customHeight="1" x14ac:dyDescent="0.25">
      <c r="B95" s="496" t="s">
        <v>1082</v>
      </c>
      <c r="C95" s="496"/>
      <c r="D95" s="496"/>
      <c r="E95" s="496"/>
      <c r="F95" s="496"/>
      <c r="G95" s="496"/>
      <c r="H95" s="496"/>
      <c r="I95" s="496"/>
      <c r="J95" s="496"/>
      <c r="K95" s="496"/>
    </row>
    <row r="96" spans="2:11" x14ac:dyDescent="0.25">
      <c r="B96" s="493" t="s">
        <v>1083</v>
      </c>
      <c r="C96" s="493"/>
      <c r="D96" s="294"/>
      <c r="E96" s="295"/>
      <c r="F96" s="295"/>
      <c r="G96" s="296"/>
      <c r="H96" s="296"/>
      <c r="I96" s="296"/>
      <c r="J96" s="296"/>
      <c r="K96" s="297">
        <f t="shared" ref="K96:K104" si="5">SUM(E96:J96)</f>
        <v>0</v>
      </c>
    </row>
    <row r="97" spans="2:11" x14ac:dyDescent="0.25">
      <c r="B97" s="493" t="s">
        <v>1084</v>
      </c>
      <c r="C97" s="493"/>
      <c r="D97" s="294"/>
      <c r="E97" s="295"/>
      <c r="F97" s="295"/>
      <c r="G97" s="296"/>
      <c r="H97" s="296"/>
      <c r="I97" s="296"/>
      <c r="J97" s="296"/>
      <c r="K97" s="297">
        <f t="shared" si="5"/>
        <v>0</v>
      </c>
    </row>
    <row r="98" spans="2:11" x14ac:dyDescent="0.25">
      <c r="B98" s="493" t="s">
        <v>1085</v>
      </c>
      <c r="C98" s="493"/>
      <c r="D98" s="294"/>
      <c r="E98" s="295"/>
      <c r="F98" s="295"/>
      <c r="G98" s="296"/>
      <c r="H98" s="296"/>
      <c r="I98" s="296"/>
      <c r="J98" s="296"/>
      <c r="K98" s="297">
        <f t="shared" si="5"/>
        <v>0</v>
      </c>
    </row>
    <row r="99" spans="2:11" x14ac:dyDescent="0.25">
      <c r="B99" s="494" t="s">
        <v>1061</v>
      </c>
      <c r="C99" s="494"/>
      <c r="D99" s="294"/>
      <c r="E99" s="295"/>
      <c r="F99" s="295"/>
      <c r="G99" s="296"/>
      <c r="H99" s="296"/>
      <c r="I99" s="296"/>
      <c r="J99" s="296"/>
      <c r="K99" s="297">
        <f t="shared" si="5"/>
        <v>0</v>
      </c>
    </row>
    <row r="100" spans="2:11" x14ac:dyDescent="0.25">
      <c r="B100" s="494" t="s">
        <v>1061</v>
      </c>
      <c r="C100" s="494"/>
      <c r="D100" s="294"/>
      <c r="E100" s="295"/>
      <c r="F100" s="295"/>
      <c r="G100" s="296"/>
      <c r="H100" s="296"/>
      <c r="I100" s="296"/>
      <c r="J100" s="296"/>
      <c r="K100" s="297">
        <f t="shared" si="5"/>
        <v>0</v>
      </c>
    </row>
    <row r="101" spans="2:11" x14ac:dyDescent="0.25">
      <c r="B101" s="494" t="s">
        <v>1061</v>
      </c>
      <c r="C101" s="494"/>
      <c r="D101" s="294"/>
      <c r="E101" s="295"/>
      <c r="F101" s="295"/>
      <c r="G101" s="296"/>
      <c r="H101" s="296"/>
      <c r="I101" s="296"/>
      <c r="J101" s="296"/>
      <c r="K101" s="297">
        <f t="shared" si="5"/>
        <v>0</v>
      </c>
    </row>
    <row r="102" spans="2:11" x14ac:dyDescent="0.25">
      <c r="B102" s="494" t="s">
        <v>1061</v>
      </c>
      <c r="C102" s="494"/>
      <c r="D102" s="294"/>
      <c r="E102" s="295"/>
      <c r="F102" s="295"/>
      <c r="G102" s="296"/>
      <c r="H102" s="296"/>
      <c r="I102" s="296"/>
      <c r="J102" s="296"/>
      <c r="K102" s="297">
        <f t="shared" si="5"/>
        <v>0</v>
      </c>
    </row>
    <row r="103" spans="2:11" x14ac:dyDescent="0.25">
      <c r="B103" s="494" t="s">
        <v>1061</v>
      </c>
      <c r="C103" s="494"/>
      <c r="D103" s="294"/>
      <c r="E103" s="295"/>
      <c r="F103" s="295"/>
      <c r="G103" s="296"/>
      <c r="H103" s="296"/>
      <c r="I103" s="296"/>
      <c r="J103" s="296"/>
      <c r="K103" s="297">
        <f t="shared" si="5"/>
        <v>0</v>
      </c>
    </row>
    <row r="104" spans="2:11" x14ac:dyDescent="0.25">
      <c r="B104" s="518"/>
      <c r="C104" s="518"/>
      <c r="D104" s="294"/>
      <c r="E104" s="295"/>
      <c r="F104" s="295"/>
      <c r="G104" s="296"/>
      <c r="H104" s="296"/>
      <c r="I104" s="296"/>
      <c r="J104" s="296"/>
      <c r="K104" s="297">
        <f t="shared" si="5"/>
        <v>0</v>
      </c>
    </row>
    <row r="105" spans="2:11" ht="18.75" customHeight="1" x14ac:dyDescent="0.25">
      <c r="B105" s="496" t="s">
        <v>1086</v>
      </c>
      <c r="C105" s="496"/>
      <c r="D105" s="496"/>
      <c r="E105" s="496"/>
      <c r="F105" s="496"/>
      <c r="G105" s="496"/>
      <c r="H105" s="496"/>
      <c r="I105" s="496"/>
      <c r="J105" s="496"/>
      <c r="K105" s="496"/>
    </row>
    <row r="106" spans="2:11" x14ac:dyDescent="0.25">
      <c r="B106" s="493" t="s">
        <v>1087</v>
      </c>
      <c r="C106" s="493"/>
      <c r="D106" s="294"/>
      <c r="E106" s="295"/>
      <c r="F106" s="295"/>
      <c r="G106" s="296"/>
      <c r="H106" s="296"/>
      <c r="I106" s="296"/>
      <c r="J106" s="296"/>
      <c r="K106" s="297">
        <f t="shared" ref="K106:K118" si="6">SUM(E106:J106)</f>
        <v>0</v>
      </c>
    </row>
    <row r="107" spans="2:11" x14ac:dyDescent="0.25">
      <c r="B107" s="493" t="s">
        <v>1088</v>
      </c>
      <c r="C107" s="493"/>
      <c r="D107" s="294"/>
      <c r="E107" s="295"/>
      <c r="F107" s="295"/>
      <c r="G107" s="296"/>
      <c r="H107" s="296"/>
      <c r="I107" s="296"/>
      <c r="J107" s="296"/>
      <c r="K107" s="297">
        <f t="shared" si="6"/>
        <v>0</v>
      </c>
    </row>
    <row r="108" spans="2:11" x14ac:dyDescent="0.25">
      <c r="B108" s="493" t="s">
        <v>1089</v>
      </c>
      <c r="C108" s="493"/>
      <c r="D108" s="294"/>
      <c r="E108" s="295"/>
      <c r="F108" s="295"/>
      <c r="G108" s="296"/>
      <c r="H108" s="296"/>
      <c r="I108" s="296"/>
      <c r="J108" s="296"/>
      <c r="K108" s="297">
        <f t="shared" si="6"/>
        <v>0</v>
      </c>
    </row>
    <row r="109" spans="2:11" x14ac:dyDescent="0.25">
      <c r="B109" s="493" t="s">
        <v>1090</v>
      </c>
      <c r="C109" s="493"/>
      <c r="D109" s="294"/>
      <c r="E109" s="295"/>
      <c r="F109" s="295"/>
      <c r="G109" s="296"/>
      <c r="H109" s="296"/>
      <c r="I109" s="296"/>
      <c r="J109" s="296"/>
      <c r="K109" s="297">
        <f t="shared" si="6"/>
        <v>0</v>
      </c>
    </row>
    <row r="110" spans="2:11" x14ac:dyDescent="0.25">
      <c r="B110" s="493" t="s">
        <v>1091</v>
      </c>
      <c r="C110" s="493"/>
      <c r="D110" s="294"/>
      <c r="E110" s="295"/>
      <c r="F110" s="295"/>
      <c r="G110" s="296"/>
      <c r="H110" s="296"/>
      <c r="I110" s="296"/>
      <c r="J110" s="296"/>
      <c r="K110" s="297">
        <f t="shared" si="6"/>
        <v>0</v>
      </c>
    </row>
    <row r="111" spans="2:11" x14ac:dyDescent="0.25">
      <c r="B111" s="493" t="s">
        <v>1092</v>
      </c>
      <c r="C111" s="493"/>
      <c r="D111" s="294"/>
      <c r="E111" s="295"/>
      <c r="F111" s="295"/>
      <c r="G111" s="296"/>
      <c r="H111" s="296"/>
      <c r="I111" s="296"/>
      <c r="J111" s="296"/>
      <c r="K111" s="297">
        <f t="shared" si="6"/>
        <v>0</v>
      </c>
    </row>
    <row r="112" spans="2:11" x14ac:dyDescent="0.25">
      <c r="B112" s="493" t="s">
        <v>1093</v>
      </c>
      <c r="C112" s="493"/>
      <c r="D112" s="294"/>
      <c r="E112" s="295"/>
      <c r="F112" s="295"/>
      <c r="G112" s="296"/>
      <c r="H112" s="296"/>
      <c r="I112" s="296"/>
      <c r="J112" s="296"/>
      <c r="K112" s="297">
        <f t="shared" si="6"/>
        <v>0</v>
      </c>
    </row>
    <row r="113" spans="2:11" x14ac:dyDescent="0.25">
      <c r="B113" s="493" t="s">
        <v>1094</v>
      </c>
      <c r="C113" s="493"/>
      <c r="D113" s="294"/>
      <c r="E113" s="295"/>
      <c r="F113" s="295"/>
      <c r="G113" s="296"/>
      <c r="H113" s="296"/>
      <c r="I113" s="296"/>
      <c r="J113" s="296"/>
      <c r="K113" s="297">
        <f t="shared" si="6"/>
        <v>0</v>
      </c>
    </row>
    <row r="114" spans="2:11" x14ac:dyDescent="0.25">
      <c r="B114" s="494" t="s">
        <v>1061</v>
      </c>
      <c r="C114" s="494"/>
      <c r="D114" s="294"/>
      <c r="E114" s="295"/>
      <c r="F114" s="295"/>
      <c r="G114" s="296"/>
      <c r="H114" s="296"/>
      <c r="I114" s="296"/>
      <c r="J114" s="296"/>
      <c r="K114" s="297">
        <f t="shared" si="6"/>
        <v>0</v>
      </c>
    </row>
    <row r="115" spans="2:11" x14ac:dyDescent="0.25">
      <c r="B115" s="494" t="s">
        <v>1061</v>
      </c>
      <c r="C115" s="494"/>
      <c r="D115" s="294"/>
      <c r="E115" s="295"/>
      <c r="F115" s="295"/>
      <c r="G115" s="296"/>
      <c r="H115" s="296"/>
      <c r="I115" s="296"/>
      <c r="J115" s="296"/>
      <c r="K115" s="297">
        <f t="shared" si="6"/>
        <v>0</v>
      </c>
    </row>
    <row r="116" spans="2:11" x14ac:dyDescent="0.25">
      <c r="B116" s="494" t="s">
        <v>1061</v>
      </c>
      <c r="C116" s="494"/>
      <c r="D116" s="294"/>
      <c r="E116" s="295"/>
      <c r="F116" s="295"/>
      <c r="G116" s="296"/>
      <c r="H116" s="296"/>
      <c r="I116" s="296"/>
      <c r="J116" s="296"/>
      <c r="K116" s="297">
        <f t="shared" si="6"/>
        <v>0</v>
      </c>
    </row>
    <row r="117" spans="2:11" x14ac:dyDescent="0.25">
      <c r="B117" s="494" t="s">
        <v>1061</v>
      </c>
      <c r="C117" s="494"/>
      <c r="D117" s="294"/>
      <c r="E117" s="295"/>
      <c r="F117" s="295"/>
      <c r="G117" s="296"/>
      <c r="H117" s="296"/>
      <c r="I117" s="296"/>
      <c r="J117" s="296"/>
      <c r="K117" s="297">
        <f t="shared" si="6"/>
        <v>0</v>
      </c>
    </row>
    <row r="118" spans="2:11" x14ac:dyDescent="0.25">
      <c r="B118" s="494" t="s">
        <v>1061</v>
      </c>
      <c r="C118" s="494"/>
      <c r="D118" s="294"/>
      <c r="E118" s="295"/>
      <c r="F118" s="295"/>
      <c r="G118" s="296"/>
      <c r="H118" s="296"/>
      <c r="I118" s="296"/>
      <c r="J118" s="296"/>
      <c r="K118" s="297">
        <f t="shared" si="6"/>
        <v>0</v>
      </c>
    </row>
    <row r="119" spans="2:11" x14ac:dyDescent="0.25">
      <c r="B119" s="493"/>
      <c r="C119" s="493"/>
      <c r="D119" s="294"/>
      <c r="E119" s="295"/>
      <c r="F119" s="295"/>
      <c r="G119" s="296"/>
      <c r="H119" s="296"/>
      <c r="I119" s="296"/>
      <c r="J119" s="296"/>
      <c r="K119" s="297">
        <f>SUM(E119:J119)</f>
        <v>0</v>
      </c>
    </row>
    <row r="120" spans="2:11" ht="18" customHeight="1" x14ac:dyDescent="0.25">
      <c r="B120" s="523" t="s">
        <v>1095</v>
      </c>
      <c r="C120" s="524"/>
      <c r="D120" s="524"/>
      <c r="E120" s="97">
        <f>SUM(E30:E39,E41:E62,E64:E79,E81:E94,E96:E104,E106:E119)</f>
        <v>0</v>
      </c>
      <c r="F120" s="97">
        <f>SUM(F30:F39,F41:F62,F64:F79,F81:F94,F96:F104,F106:F119)</f>
        <v>0</v>
      </c>
      <c r="G120" s="97">
        <f>SUM(G30:G39,G41:G62,G64:G79,G81:G94,G96:G104,G106:G119)</f>
        <v>0</v>
      </c>
      <c r="H120" s="97">
        <f>SUM(H30:H39,H41:H62,H64:H79,H81:H94,H96:H104,H106:H119)</f>
        <v>0</v>
      </c>
      <c r="I120" s="97">
        <f t="shared" ref="I120:J120" si="7">SUM(I30:I39,I41:I62,I64:I79,I81:I94,I96:I104,I106:I119)</f>
        <v>0</v>
      </c>
      <c r="J120" s="97">
        <f t="shared" si="7"/>
        <v>0</v>
      </c>
      <c r="K120" s="98">
        <f>SUM(E120:J120)</f>
        <v>0</v>
      </c>
    </row>
    <row r="121" spans="2:11" x14ac:dyDescent="0.25">
      <c r="B121" s="99"/>
      <c r="C121" s="292"/>
      <c r="D121" s="292"/>
      <c r="E121" s="292"/>
      <c r="F121" s="292"/>
      <c r="G121" s="292"/>
      <c r="H121" s="292"/>
      <c r="I121" s="292"/>
      <c r="J121" s="292"/>
      <c r="K121" s="293"/>
    </row>
    <row r="122" spans="2:11" ht="20.25" customHeight="1" x14ac:dyDescent="0.25">
      <c r="B122" s="291"/>
      <c r="C122" s="292"/>
      <c r="D122" s="292"/>
      <c r="E122" s="504" t="s">
        <v>90</v>
      </c>
      <c r="F122" s="504"/>
      <c r="G122" s="505" t="s">
        <v>7119</v>
      </c>
      <c r="H122" s="505"/>
      <c r="I122" s="537" t="s">
        <v>7377</v>
      </c>
      <c r="J122" s="538"/>
      <c r="K122" s="298"/>
    </row>
    <row r="123" spans="2:11" ht="66.75" customHeight="1" x14ac:dyDescent="0.25">
      <c r="B123" s="503" t="s">
        <v>1096</v>
      </c>
      <c r="C123" s="503"/>
      <c r="D123" s="127" t="s">
        <v>1097</v>
      </c>
      <c r="E123" s="125" t="s">
        <v>1052</v>
      </c>
      <c r="F123" s="125" t="s">
        <v>1053</v>
      </c>
      <c r="G123" s="126" t="s">
        <v>1052</v>
      </c>
      <c r="H123" s="126" t="s">
        <v>1053</v>
      </c>
      <c r="I123" s="126" t="s">
        <v>1052</v>
      </c>
      <c r="J123" s="126" t="s">
        <v>1053</v>
      </c>
      <c r="K123" s="161" t="s">
        <v>1098</v>
      </c>
    </row>
    <row r="124" spans="2:11" x14ac:dyDescent="0.25">
      <c r="B124" s="493" t="s">
        <v>1099</v>
      </c>
      <c r="C124" s="493"/>
      <c r="D124" s="294"/>
      <c r="E124" s="295"/>
      <c r="F124" s="295"/>
      <c r="G124" s="296"/>
      <c r="H124" s="296"/>
      <c r="I124" s="296"/>
      <c r="J124" s="296"/>
      <c r="K124" s="297">
        <f t="shared" ref="K124:K138" si="8">SUM(E124:J124)</f>
        <v>0</v>
      </c>
    </row>
    <row r="125" spans="2:11" x14ac:dyDescent="0.25">
      <c r="B125" s="493" t="s">
        <v>1100</v>
      </c>
      <c r="C125" s="493"/>
      <c r="D125" s="294"/>
      <c r="E125" s="295"/>
      <c r="F125" s="295"/>
      <c r="G125" s="296"/>
      <c r="H125" s="296"/>
      <c r="I125" s="296"/>
      <c r="J125" s="296"/>
      <c r="K125" s="297">
        <f t="shared" si="8"/>
        <v>0</v>
      </c>
    </row>
    <row r="126" spans="2:11" x14ac:dyDescent="0.25">
      <c r="B126" s="493" t="s">
        <v>1101</v>
      </c>
      <c r="C126" s="493"/>
      <c r="D126" s="294"/>
      <c r="E126" s="295"/>
      <c r="F126" s="295"/>
      <c r="G126" s="296"/>
      <c r="H126" s="296"/>
      <c r="I126" s="296"/>
      <c r="J126" s="296"/>
      <c r="K126" s="297">
        <f t="shared" si="8"/>
        <v>0</v>
      </c>
    </row>
    <row r="127" spans="2:11" x14ac:dyDescent="0.25">
      <c r="B127" s="493" t="s">
        <v>1102</v>
      </c>
      <c r="C127" s="493"/>
      <c r="D127" s="294"/>
      <c r="E127" s="295"/>
      <c r="F127" s="295"/>
      <c r="G127" s="296"/>
      <c r="H127" s="296"/>
      <c r="I127" s="296"/>
      <c r="J127" s="296"/>
      <c r="K127" s="297">
        <f t="shared" si="8"/>
        <v>0</v>
      </c>
    </row>
    <row r="128" spans="2:11" x14ac:dyDescent="0.25">
      <c r="B128" s="493" t="s">
        <v>1103</v>
      </c>
      <c r="C128" s="493"/>
      <c r="D128" s="294"/>
      <c r="E128" s="295"/>
      <c r="F128" s="295"/>
      <c r="G128" s="296"/>
      <c r="H128" s="296"/>
      <c r="I128" s="296"/>
      <c r="J128" s="296"/>
      <c r="K128" s="297">
        <f t="shared" si="8"/>
        <v>0</v>
      </c>
    </row>
    <row r="129" spans="2:11" x14ac:dyDescent="0.25">
      <c r="B129" s="493" t="s">
        <v>1104</v>
      </c>
      <c r="C129" s="493"/>
      <c r="D129" s="294"/>
      <c r="E129" s="295"/>
      <c r="F129" s="295"/>
      <c r="G129" s="296"/>
      <c r="H129" s="296"/>
      <c r="I129" s="296"/>
      <c r="J129" s="296"/>
      <c r="K129" s="297">
        <f t="shared" si="8"/>
        <v>0</v>
      </c>
    </row>
    <row r="130" spans="2:11" x14ac:dyDescent="0.25">
      <c r="B130" s="493" t="s">
        <v>1105</v>
      </c>
      <c r="C130" s="493"/>
      <c r="D130" s="294"/>
      <c r="E130" s="295"/>
      <c r="F130" s="295"/>
      <c r="G130" s="296"/>
      <c r="H130" s="296"/>
      <c r="I130" s="296"/>
      <c r="J130" s="296"/>
      <c r="K130" s="297">
        <f t="shared" si="8"/>
        <v>0</v>
      </c>
    </row>
    <row r="131" spans="2:11" x14ac:dyDescent="0.25">
      <c r="B131" s="494" t="s">
        <v>1061</v>
      </c>
      <c r="C131" s="494"/>
      <c r="D131" s="294"/>
      <c r="E131" s="295"/>
      <c r="F131" s="295"/>
      <c r="G131" s="296"/>
      <c r="H131" s="296"/>
      <c r="I131" s="296"/>
      <c r="J131" s="296"/>
      <c r="K131" s="297">
        <f t="shared" si="8"/>
        <v>0</v>
      </c>
    </row>
    <row r="132" spans="2:11" x14ac:dyDescent="0.25">
      <c r="B132" s="494" t="s">
        <v>1061</v>
      </c>
      <c r="C132" s="494"/>
      <c r="D132" s="294"/>
      <c r="E132" s="295"/>
      <c r="F132" s="295"/>
      <c r="G132" s="296"/>
      <c r="H132" s="296"/>
      <c r="I132" s="296"/>
      <c r="J132" s="296"/>
      <c r="K132" s="297">
        <f t="shared" si="8"/>
        <v>0</v>
      </c>
    </row>
    <row r="133" spans="2:11" x14ac:dyDescent="0.25">
      <c r="B133" s="494" t="s">
        <v>1061</v>
      </c>
      <c r="C133" s="494"/>
      <c r="D133" s="294"/>
      <c r="E133" s="295"/>
      <c r="F133" s="295"/>
      <c r="G133" s="296"/>
      <c r="H133" s="296"/>
      <c r="I133" s="296"/>
      <c r="J133" s="296"/>
      <c r="K133" s="297">
        <f t="shared" si="8"/>
        <v>0</v>
      </c>
    </row>
    <row r="134" spans="2:11" x14ac:dyDescent="0.25">
      <c r="B134" s="494" t="s">
        <v>1061</v>
      </c>
      <c r="C134" s="494"/>
      <c r="D134" s="294"/>
      <c r="E134" s="295"/>
      <c r="F134" s="295"/>
      <c r="G134" s="296"/>
      <c r="H134" s="296"/>
      <c r="I134" s="296"/>
      <c r="J134" s="296"/>
      <c r="K134" s="297">
        <f t="shared" si="8"/>
        <v>0</v>
      </c>
    </row>
    <row r="135" spans="2:11" x14ac:dyDescent="0.25">
      <c r="B135" s="494" t="s">
        <v>1061</v>
      </c>
      <c r="C135" s="494"/>
      <c r="D135" s="294"/>
      <c r="E135" s="295"/>
      <c r="F135" s="295"/>
      <c r="G135" s="296"/>
      <c r="H135" s="296"/>
      <c r="I135" s="296"/>
      <c r="J135" s="296"/>
      <c r="K135" s="297">
        <f t="shared" si="8"/>
        <v>0</v>
      </c>
    </row>
    <row r="136" spans="2:11" x14ac:dyDescent="0.25">
      <c r="B136" s="494" t="s">
        <v>1061</v>
      </c>
      <c r="C136" s="494"/>
      <c r="D136" s="294"/>
      <c r="E136" s="295"/>
      <c r="F136" s="295"/>
      <c r="G136" s="296"/>
      <c r="H136" s="296"/>
      <c r="I136" s="296"/>
      <c r="J136" s="296"/>
      <c r="K136" s="297">
        <f t="shared" si="8"/>
        <v>0</v>
      </c>
    </row>
    <row r="137" spans="2:11" x14ac:dyDescent="0.25">
      <c r="B137" s="494" t="s">
        <v>1061</v>
      </c>
      <c r="C137" s="494"/>
      <c r="D137" s="294"/>
      <c r="E137" s="295"/>
      <c r="F137" s="295"/>
      <c r="G137" s="296"/>
      <c r="H137" s="296"/>
      <c r="I137" s="296"/>
      <c r="J137" s="296"/>
      <c r="K137" s="297">
        <f t="shared" si="8"/>
        <v>0</v>
      </c>
    </row>
    <row r="138" spans="2:11" x14ac:dyDescent="0.25">
      <c r="B138" s="522"/>
      <c r="C138" s="522"/>
      <c r="D138" s="294"/>
      <c r="E138" s="295"/>
      <c r="F138" s="295"/>
      <c r="G138" s="296"/>
      <c r="H138" s="296"/>
      <c r="I138" s="296"/>
      <c r="J138" s="296"/>
      <c r="K138" s="297">
        <f t="shared" si="8"/>
        <v>0</v>
      </c>
    </row>
    <row r="139" spans="2:11" ht="17.25" customHeight="1" x14ac:dyDescent="0.25">
      <c r="B139" s="523" t="s">
        <v>1106</v>
      </c>
      <c r="C139" s="524"/>
      <c r="D139" s="524"/>
      <c r="E139" s="100">
        <f>SUM(E124:E138)</f>
        <v>0</v>
      </c>
      <c r="F139" s="100">
        <f t="shared" ref="F139:G139" si="9">SUM(F124:F138)</f>
        <v>0</v>
      </c>
      <c r="G139" s="100">
        <f t="shared" si="9"/>
        <v>0</v>
      </c>
      <c r="H139" s="100">
        <f>SUM(H124:H138)</f>
        <v>0</v>
      </c>
      <c r="I139" s="100">
        <f t="shared" ref="I139:J139" si="10">SUM(I124:I138)</f>
        <v>0</v>
      </c>
      <c r="J139" s="100">
        <f t="shared" si="10"/>
        <v>0</v>
      </c>
      <c r="K139" s="101">
        <f>SUM(E139:J139)</f>
        <v>0</v>
      </c>
    </row>
    <row r="140" spans="2:11" x14ac:dyDescent="0.25">
      <c r="B140" s="291"/>
      <c r="C140" s="292"/>
      <c r="D140" s="292"/>
      <c r="E140" s="292"/>
      <c r="F140" s="292"/>
      <c r="G140" s="292"/>
      <c r="H140" s="292"/>
      <c r="I140" s="292"/>
      <c r="J140" s="292"/>
      <c r="K140" s="293"/>
    </row>
    <row r="141" spans="2:11" ht="24" customHeight="1" x14ac:dyDescent="0.25">
      <c r="B141" s="414" t="s">
        <v>1107</v>
      </c>
      <c r="C141" s="415"/>
      <c r="D141" s="415"/>
      <c r="E141" s="415"/>
      <c r="F141" s="415"/>
      <c r="G141" s="415"/>
      <c r="H141" s="415"/>
      <c r="I141" s="415"/>
      <c r="J141" s="415"/>
      <c r="K141" s="497"/>
    </row>
    <row r="142" spans="2:11" x14ac:dyDescent="0.25">
      <c r="B142" s="299"/>
      <c r="C142" s="300"/>
      <c r="D142" s="300"/>
      <c r="E142" s="300"/>
      <c r="F142" s="300"/>
      <c r="G142" s="289"/>
      <c r="H142" s="289"/>
      <c r="I142" s="289"/>
      <c r="J142" s="289"/>
      <c r="K142" s="293"/>
    </row>
    <row r="143" spans="2:11" ht="19.5" customHeight="1" x14ac:dyDescent="0.25">
      <c r="B143" s="299"/>
      <c r="C143" s="525" t="s">
        <v>1108</v>
      </c>
      <c r="D143" s="525"/>
      <c r="E143" s="125" t="s">
        <v>90</v>
      </c>
      <c r="F143" s="126" t="s">
        <v>7119</v>
      </c>
      <c r="G143" s="126" t="s">
        <v>7377</v>
      </c>
      <c r="H143" s="68" t="s">
        <v>1038</v>
      </c>
      <c r="I143" s="82"/>
      <c r="J143" s="82"/>
      <c r="K143" s="69"/>
    </row>
    <row r="144" spans="2:11" x14ac:dyDescent="0.25">
      <c r="B144" s="299"/>
      <c r="C144" s="526" t="s">
        <v>1109</v>
      </c>
      <c r="D144" s="526"/>
      <c r="E144" s="301">
        <f>SUM(E120:F120)</f>
        <v>0</v>
      </c>
      <c r="F144" s="302">
        <f>SUM(G120:H120)</f>
        <v>0</v>
      </c>
      <c r="G144" s="302">
        <f>SUM(I120:J120)</f>
        <v>0</v>
      </c>
      <c r="H144" s="285">
        <f>DetailedTotalSum</f>
        <v>0</v>
      </c>
      <c r="I144" s="300"/>
      <c r="J144" s="300"/>
      <c r="K144" s="303"/>
    </row>
    <row r="145" spans="2:11" x14ac:dyDescent="0.25">
      <c r="B145" s="299"/>
      <c r="C145" s="526" t="s">
        <v>1110</v>
      </c>
      <c r="D145" s="526"/>
      <c r="E145" s="301">
        <f>SUM(E139:F139)</f>
        <v>0</v>
      </c>
      <c r="F145" s="302">
        <f>SUM(G139:H139)</f>
        <v>0</v>
      </c>
      <c r="G145" s="302">
        <f>SUM(I139:J139)</f>
        <v>0</v>
      </c>
      <c r="H145" s="285">
        <f>DetailedIneligibleTotal</f>
        <v>0</v>
      </c>
      <c r="I145" s="300"/>
      <c r="J145" s="300"/>
      <c r="K145" s="303"/>
    </row>
    <row r="146" spans="2:11" x14ac:dyDescent="0.25">
      <c r="B146" s="299"/>
      <c r="C146" s="527" t="s">
        <v>1041</v>
      </c>
      <c r="D146" s="527"/>
      <c r="E146" s="102">
        <f>SUM(E144:E145)</f>
        <v>0</v>
      </c>
      <c r="F146" s="103">
        <f>SUM(F144:F145)</f>
        <v>0</v>
      </c>
      <c r="G146" s="103">
        <f>SUM(G144:G145)</f>
        <v>0</v>
      </c>
      <c r="H146" s="77">
        <f>SUM(H144:H145)</f>
        <v>0</v>
      </c>
      <c r="I146" s="104"/>
      <c r="J146" s="104"/>
      <c r="K146" s="105"/>
    </row>
    <row r="147" spans="2:11" x14ac:dyDescent="0.25">
      <c r="B147" s="299"/>
      <c r="C147" s="300"/>
      <c r="D147" s="304"/>
      <c r="E147" s="300"/>
      <c r="F147" s="300"/>
      <c r="G147" s="289"/>
      <c r="H147" s="289"/>
      <c r="I147" s="289"/>
      <c r="J147" s="289"/>
      <c r="K147" s="293"/>
    </row>
    <row r="148" spans="2:11" ht="20.25" customHeight="1" x14ac:dyDescent="0.25">
      <c r="B148" s="291"/>
      <c r="C148" s="533" t="s">
        <v>1111</v>
      </c>
      <c r="D148" s="533"/>
      <c r="E148" s="533"/>
      <c r="F148" s="106"/>
      <c r="G148" s="292"/>
      <c r="H148" s="106"/>
      <c r="I148" s="106"/>
      <c r="J148" s="106"/>
      <c r="K148" s="305"/>
    </row>
    <row r="149" spans="2:11" ht="30" x14ac:dyDescent="0.25">
      <c r="B149" s="119" t="s">
        <v>1112</v>
      </c>
      <c r="C149" s="529" t="s">
        <v>7141</v>
      </c>
      <c r="D149" s="530"/>
      <c r="E149" s="118"/>
      <c r="F149" s="534" t="s">
        <v>1113</v>
      </c>
      <c r="G149" s="535"/>
      <c r="H149" s="292"/>
      <c r="I149" s="292"/>
      <c r="J149" s="292"/>
      <c r="K149" s="305"/>
    </row>
    <row r="150" spans="2:11" x14ac:dyDescent="0.25">
      <c r="B150" s="291"/>
      <c r="C150" s="531" t="s">
        <v>1045</v>
      </c>
      <c r="D150" s="531"/>
      <c r="E150" s="1"/>
      <c r="F150" s="107" t="s">
        <v>1114</v>
      </c>
      <c r="G150" s="536" t="s">
        <v>1115</v>
      </c>
      <c r="H150" s="536"/>
      <c r="I150" s="344"/>
      <c r="J150" s="344"/>
      <c r="K150" s="4"/>
    </row>
    <row r="151" spans="2:11" x14ac:dyDescent="0.25">
      <c r="B151" s="291"/>
      <c r="C151" s="532" t="s">
        <v>1116</v>
      </c>
      <c r="D151" s="532"/>
      <c r="E151" s="1"/>
      <c r="F151" s="120"/>
      <c r="G151" s="121"/>
      <c r="H151" s="108"/>
      <c r="I151" s="108"/>
      <c r="J151" s="108"/>
      <c r="K151" s="4"/>
    </row>
    <row r="152" spans="2:11" x14ac:dyDescent="0.25">
      <c r="B152" s="291"/>
      <c r="C152" s="532" t="s">
        <v>1116</v>
      </c>
      <c r="D152" s="532"/>
      <c r="E152" s="1"/>
      <c r="F152" s="120"/>
      <c r="G152" s="121"/>
      <c r="H152" s="108"/>
      <c r="I152" s="108"/>
      <c r="J152" s="108"/>
      <c r="K152" s="4"/>
    </row>
    <row r="153" spans="2:11" x14ac:dyDescent="0.25">
      <c r="B153" s="291"/>
      <c r="C153" s="532" t="s">
        <v>1116</v>
      </c>
      <c r="D153" s="532"/>
      <c r="E153" s="1"/>
      <c r="F153" s="120"/>
      <c r="G153" s="121"/>
      <c r="H153" s="292"/>
      <c r="I153" s="292"/>
      <c r="J153" s="292"/>
      <c r="K153" s="293"/>
    </row>
    <row r="154" spans="2:11" x14ac:dyDescent="0.25">
      <c r="B154" s="291"/>
      <c r="C154" s="528" t="s">
        <v>1047</v>
      </c>
      <c r="D154" s="528"/>
      <c r="E154" s="109">
        <f>SUM(E149:E153)</f>
        <v>0</v>
      </c>
      <c r="F154" s="110"/>
      <c r="G154" s="292"/>
      <c r="H154" s="292"/>
      <c r="I154" s="292"/>
      <c r="J154" s="292"/>
      <c r="K154" s="293"/>
    </row>
    <row r="155" spans="2:11" x14ac:dyDescent="0.25">
      <c r="B155" s="291"/>
      <c r="C155" s="110"/>
      <c r="D155" s="110"/>
      <c r="E155" s="110"/>
      <c r="F155" s="110"/>
      <c r="G155" s="292"/>
      <c r="H155" s="292"/>
      <c r="I155" s="292"/>
      <c r="J155" s="292"/>
      <c r="K155" s="293"/>
    </row>
    <row r="156" spans="2:11" x14ac:dyDescent="0.25">
      <c r="B156" s="291"/>
      <c r="C156" s="110"/>
      <c r="D156" s="89" t="s">
        <v>1048</v>
      </c>
      <c r="E156" s="90">
        <f>H146-E154</f>
        <v>0</v>
      </c>
      <c r="F156" s="110"/>
      <c r="G156" s="292"/>
      <c r="H156" s="292"/>
      <c r="I156" s="292"/>
      <c r="J156" s="292"/>
      <c r="K156" s="293"/>
    </row>
    <row r="157" spans="2:11" x14ac:dyDescent="0.25">
      <c r="B157" s="306"/>
      <c r="C157" s="111"/>
      <c r="D157" s="111"/>
      <c r="E157" s="112"/>
      <c r="F157" s="111"/>
      <c r="G157" s="113"/>
      <c r="H157" s="114"/>
      <c r="I157" s="114"/>
      <c r="J157" s="114"/>
      <c r="K157" s="307"/>
    </row>
    <row r="158" spans="2:11" x14ac:dyDescent="0.25">
      <c r="B158" s="274"/>
      <c r="C158" s="274"/>
      <c r="D158" s="274"/>
      <c r="E158" s="274"/>
      <c r="F158" s="274"/>
      <c r="G158" s="274"/>
      <c r="H158" s="274"/>
      <c r="I158" s="274"/>
      <c r="J158" s="274"/>
      <c r="K158" s="274"/>
    </row>
  </sheetData>
  <mergeCells count="145">
    <mergeCell ref="B97:C97"/>
    <mergeCell ref="B98:C98"/>
    <mergeCell ref="B99:C99"/>
    <mergeCell ref="B100:C100"/>
    <mergeCell ref="B101:C101"/>
    <mergeCell ref="B102:C102"/>
    <mergeCell ref="B91:C91"/>
    <mergeCell ref="B92:C92"/>
    <mergeCell ref="I122:J122"/>
    <mergeCell ref="B109:C109"/>
    <mergeCell ref="B110:C110"/>
    <mergeCell ref="B111:C111"/>
    <mergeCell ref="B112:C112"/>
    <mergeCell ref="B113:C113"/>
    <mergeCell ref="B114:C114"/>
    <mergeCell ref="B117:C117"/>
    <mergeCell ref="B103:C103"/>
    <mergeCell ref="B104:C104"/>
    <mergeCell ref="B105:K105"/>
    <mergeCell ref="B106:C106"/>
    <mergeCell ref="B107:C107"/>
    <mergeCell ref="B108:C108"/>
    <mergeCell ref="B93:C93"/>
    <mergeCell ref="B94:C94"/>
    <mergeCell ref="C143:D143"/>
    <mergeCell ref="C144:D144"/>
    <mergeCell ref="C145:D145"/>
    <mergeCell ref="C146:D146"/>
    <mergeCell ref="C154:D154"/>
    <mergeCell ref="B141:K141"/>
    <mergeCell ref="C149:D149"/>
    <mergeCell ref="C150:D150"/>
    <mergeCell ref="C153:D153"/>
    <mergeCell ref="C148:E148"/>
    <mergeCell ref="C151:D151"/>
    <mergeCell ref="C152:D152"/>
    <mergeCell ref="F149:G149"/>
    <mergeCell ref="G150:H150"/>
    <mergeCell ref="B2:K2"/>
    <mergeCell ref="B134:C134"/>
    <mergeCell ref="B135:C135"/>
    <mergeCell ref="B137:C137"/>
    <mergeCell ref="B138:C138"/>
    <mergeCell ref="B139:D139"/>
    <mergeCell ref="B128:C128"/>
    <mergeCell ref="B129:C129"/>
    <mergeCell ref="B130:C130"/>
    <mergeCell ref="B131:C131"/>
    <mergeCell ref="B132:C132"/>
    <mergeCell ref="B133:C133"/>
    <mergeCell ref="G122:H122"/>
    <mergeCell ref="B123:C123"/>
    <mergeCell ref="B124:C124"/>
    <mergeCell ref="B125:C125"/>
    <mergeCell ref="B126:C126"/>
    <mergeCell ref="B127:C127"/>
    <mergeCell ref="B115:C115"/>
    <mergeCell ref="B116:C116"/>
    <mergeCell ref="B118:C118"/>
    <mergeCell ref="B119:C119"/>
    <mergeCell ref="B120:D120"/>
    <mergeCell ref="E122:F122"/>
    <mergeCell ref="B95:K95"/>
    <mergeCell ref="B96:C96"/>
    <mergeCell ref="B85:C85"/>
    <mergeCell ref="B86:C86"/>
    <mergeCell ref="B87:C87"/>
    <mergeCell ref="B88:C88"/>
    <mergeCell ref="B89:C89"/>
    <mergeCell ref="B90:C90"/>
    <mergeCell ref="B79:C79"/>
    <mergeCell ref="B80:K80"/>
    <mergeCell ref="B81:C81"/>
    <mergeCell ref="B82:C82"/>
    <mergeCell ref="B83:C83"/>
    <mergeCell ref="B84:C84"/>
    <mergeCell ref="B73:C73"/>
    <mergeCell ref="B74:C74"/>
    <mergeCell ref="B75:C75"/>
    <mergeCell ref="B76:C76"/>
    <mergeCell ref="B77:C77"/>
    <mergeCell ref="B78:C78"/>
    <mergeCell ref="B13:D15"/>
    <mergeCell ref="B17:C19"/>
    <mergeCell ref="B4:K6"/>
    <mergeCell ref="B67:C67"/>
    <mergeCell ref="B68:C68"/>
    <mergeCell ref="B69:C69"/>
    <mergeCell ref="B70:C70"/>
    <mergeCell ref="B71:C71"/>
    <mergeCell ref="B72:C72"/>
    <mergeCell ref="B62:C62"/>
    <mergeCell ref="B63:K63"/>
    <mergeCell ref="B64:C64"/>
    <mergeCell ref="B66:C66"/>
    <mergeCell ref="B46:C46"/>
    <mergeCell ref="I27:J27"/>
    <mergeCell ref="B50:C50"/>
    <mergeCell ref="B51:C51"/>
    <mergeCell ref="B52:C52"/>
    <mergeCell ref="B65:C65"/>
    <mergeCell ref="B28:C28"/>
    <mergeCell ref="B29:K29"/>
    <mergeCell ref="B30:C30"/>
    <mergeCell ref="B31:C31"/>
    <mergeCell ref="B32:C32"/>
    <mergeCell ref="B33:C33"/>
    <mergeCell ref="B25:K25"/>
    <mergeCell ref="E27:F27"/>
    <mergeCell ref="G27:H27"/>
    <mergeCell ref="E7:K7"/>
    <mergeCell ref="F17:H17"/>
    <mergeCell ref="F18:G18"/>
    <mergeCell ref="F19:G19"/>
    <mergeCell ref="F20:G20"/>
    <mergeCell ref="F21:G21"/>
    <mergeCell ref="B53:C53"/>
    <mergeCell ref="B60:C60"/>
    <mergeCell ref="B61:C61"/>
    <mergeCell ref="B58:C58"/>
    <mergeCell ref="B59:C59"/>
    <mergeCell ref="B3:K3"/>
    <mergeCell ref="F10:G10"/>
    <mergeCell ref="F9:K9"/>
    <mergeCell ref="B9:D12"/>
    <mergeCell ref="B49:C49"/>
    <mergeCell ref="B136:C136"/>
    <mergeCell ref="B41:C41"/>
    <mergeCell ref="B42:C42"/>
    <mergeCell ref="B43:C43"/>
    <mergeCell ref="B44:C44"/>
    <mergeCell ref="B45:C45"/>
    <mergeCell ref="B47:C47"/>
    <mergeCell ref="B34:C34"/>
    <mergeCell ref="B35:C35"/>
    <mergeCell ref="B36:C36"/>
    <mergeCell ref="B38:C38"/>
    <mergeCell ref="B39:C39"/>
    <mergeCell ref="B40:K40"/>
    <mergeCell ref="B37:C37"/>
    <mergeCell ref="B54:C54"/>
    <mergeCell ref="B55:C55"/>
    <mergeCell ref="B48:C48"/>
    <mergeCell ref="B56:C56"/>
    <mergeCell ref="B57:C57"/>
  </mergeCells>
  <conditionalFormatting sqref="F13 F16 E27:F28 E122:F123 E143 E146">
    <cfRule type="expression" dxfId="24" priority="8">
      <formula>$F$10="Transport"</formula>
    </cfRule>
  </conditionalFormatting>
  <conditionalFormatting sqref="F14:F15 E30:F33 F34 E35:F39 E41:F62 E64:F79 E81:F94 E96:F104 E106:F119 E124:F138 E144:E145">
    <cfRule type="expression" dxfId="23" priority="7">
      <formula>$F$10="Transport"</formula>
    </cfRule>
  </conditionalFormatting>
  <conditionalFormatting sqref="F144:G145">
    <cfRule type="expression" dxfId="22" priority="2">
      <formula>$F$10="Last-Mile"</formula>
    </cfRule>
  </conditionalFormatting>
  <conditionalFormatting sqref="G13:H13 G16:H16 G27:J28 G122:I122 G123:J123 F143:G143 F146:G146">
    <cfRule type="expression" dxfId="21" priority="5">
      <formula>$F$10="Last-Mile"</formula>
    </cfRule>
  </conditionalFormatting>
  <conditionalFormatting sqref="G14:H15">
    <cfRule type="expression" dxfId="20" priority="1">
      <formula>$F$10="Last-Mile"</formula>
    </cfRule>
  </conditionalFormatting>
  <conditionalFormatting sqref="G30:J39 G41:J62 G64:J79 G81:J94 G96:J104 G106:J119 G124:J138">
    <cfRule type="expression" dxfId="19" priority="4">
      <formula>$F$10="Last-Mile"</formula>
    </cfRule>
  </conditionalFormatting>
  <conditionalFormatting sqref="K18">
    <cfRule type="cellIs" dxfId="18" priority="9" operator="greaterThan">
      <formula>90%</formula>
    </cfRule>
  </conditionalFormatting>
  <conditionalFormatting sqref="K21:K23">
    <cfRule type="cellIs" dxfId="17" priority="10" operator="equal">
      <formula>1</formula>
    </cfRule>
  </conditionalFormatting>
  <dataValidations count="2">
    <dataValidation type="decimal" allowBlank="1" showInputMessage="1" showErrorMessage="1" sqref="E149:E153 E41:K62 E64:K79 E81:K94 E96:K104 E106:K120 K30:K39 E33 E35:J39 F33:J34 E30:J32 E124:K139" xr:uid="{C537AE19-B460-42C8-A2B6-E7FE05718A35}">
      <formula1>0</formula1>
      <formula2>1000000000</formula2>
    </dataValidation>
    <dataValidation type="whole" allowBlank="1" showInputMessage="1" showErrorMessage="1" sqref="D124:D138" xr:uid="{C388E5F2-2010-4F09-A3DF-CB3D9E7502CF}">
      <formula1>0</formula1>
      <formula2>1000000000</formula2>
    </dataValidation>
  </dataValidations>
  <pageMargins left="0.25" right="0.25" top="0.75" bottom="0.75" header="0.3" footer="0.3"/>
  <pageSetup paperSize="17" scale="62" fitToHeight="0" orientation="portrait" r:id="rId1"/>
  <headerFooter>
    <oddFooter>Page &amp;P of &amp;N</oddFooter>
  </headerFooter>
  <rowBreaks count="1" manualBreakCount="1">
    <brk id="79"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70E50-DE85-4E6E-8B7D-8A1D769AA57D}">
  <sheetPr>
    <pageSetUpPr fitToPage="1"/>
  </sheetPr>
  <dimension ref="A2:L1183"/>
  <sheetViews>
    <sheetView zoomScale="80" zoomScaleNormal="80" zoomScaleSheetLayoutView="85" workbookViewId="0">
      <selection activeCell="D27" sqref="D27"/>
    </sheetView>
  </sheetViews>
  <sheetFormatPr defaultColWidth="0" defaultRowHeight="15" x14ac:dyDescent="0.25"/>
  <cols>
    <col min="1" max="1" width="3.125" style="15" customWidth="1"/>
    <col min="2" max="2" width="22.75" style="15" customWidth="1"/>
    <col min="3" max="3" width="15.25" style="15" customWidth="1"/>
    <col min="4" max="4" width="67.375" style="15" customWidth="1"/>
    <col min="5" max="5" width="12.625" style="15" customWidth="1"/>
    <col min="6" max="6" width="18.625" style="15" customWidth="1"/>
    <col min="7" max="7" width="16.5" style="15" customWidth="1"/>
    <col min="8" max="8" width="23.5" style="15" customWidth="1"/>
    <col min="9" max="9" width="3.125" style="15" customWidth="1"/>
    <col min="10" max="10" width="9" style="15" hidden="1" customWidth="1"/>
    <col min="11" max="11" width="12.375" style="15" customWidth="1"/>
    <col min="12" max="12" width="17.875" style="15" hidden="1" customWidth="1"/>
    <col min="13" max="16384" width="9" style="15" hidden="1"/>
  </cols>
  <sheetData>
    <row r="2" spans="2:12" ht="36" customHeight="1" x14ac:dyDescent="0.25">
      <c r="B2" s="519" t="s">
        <v>7114</v>
      </c>
      <c r="C2" s="520"/>
      <c r="D2" s="520"/>
      <c r="E2" s="520"/>
      <c r="F2" s="520"/>
      <c r="G2" s="520"/>
      <c r="H2" s="521"/>
      <c r="I2" s="274"/>
      <c r="J2" s="274"/>
      <c r="K2" s="274"/>
      <c r="L2" s="274"/>
    </row>
    <row r="3" spans="2:12" ht="24.75" customHeight="1" x14ac:dyDescent="0.25">
      <c r="B3" s="545" t="s">
        <v>1117</v>
      </c>
      <c r="C3" s="546"/>
      <c r="D3" s="546"/>
      <c r="E3" s="546"/>
      <c r="F3" s="546"/>
      <c r="G3" s="546"/>
      <c r="H3" s="244"/>
      <c r="I3" s="308"/>
      <c r="J3" s="274"/>
      <c r="K3" s="274"/>
      <c r="L3" s="274"/>
    </row>
    <row r="4" spans="2:12" ht="15.75" customHeight="1" x14ac:dyDescent="0.25">
      <c r="B4" s="539" t="s">
        <v>1118</v>
      </c>
      <c r="C4" s="540"/>
      <c r="D4" s="540"/>
      <c r="E4" s="540"/>
      <c r="F4" s="540"/>
      <c r="G4" s="540"/>
      <c r="H4" s="541"/>
      <c r="I4" s="274"/>
      <c r="J4" s="274"/>
      <c r="K4" s="274"/>
      <c r="L4" s="274"/>
    </row>
    <row r="5" spans="2:12" ht="15.75" customHeight="1" x14ac:dyDescent="0.25">
      <c r="B5" s="542"/>
      <c r="C5" s="543"/>
      <c r="D5" s="543"/>
      <c r="E5" s="543"/>
      <c r="F5" s="543"/>
      <c r="G5" s="543"/>
      <c r="H5" s="544"/>
      <c r="I5" s="274"/>
      <c r="J5" s="274"/>
      <c r="K5" s="274"/>
      <c r="L5" s="274"/>
    </row>
    <row r="6" spans="2:12" ht="15.75" x14ac:dyDescent="0.25">
      <c r="B6" s="547"/>
      <c r="C6" s="548"/>
      <c r="D6" s="548"/>
      <c r="E6" s="548"/>
      <c r="F6" s="548"/>
      <c r="G6" s="548"/>
      <c r="H6" s="549"/>
      <c r="I6" s="274"/>
      <c r="J6" s="274"/>
      <c r="K6" s="274"/>
      <c r="L6" s="274"/>
    </row>
    <row r="7" spans="2:12" ht="15.75" customHeight="1" x14ac:dyDescent="0.25">
      <c r="B7" s="3" t="s">
        <v>15</v>
      </c>
      <c r="C7" s="467" t="str">
        <f>IF(ISBLANK('INSTRUCTIONS - Project Info'!E28), "Auto-Populated from the INSTRUCTIONS Sheet", 'INSTRUCTIONS - Project Info'!E28)</f>
        <v>Auto-Populated from the INSTRUCTIONS Sheet</v>
      </c>
      <c r="D7" s="467"/>
      <c r="E7" s="467"/>
      <c r="F7" s="116"/>
      <c r="G7" s="116"/>
      <c r="H7" s="117"/>
      <c r="I7" s="274"/>
      <c r="J7" s="274"/>
      <c r="K7" s="274"/>
      <c r="L7" s="274"/>
    </row>
    <row r="8" spans="2:12" ht="15.75" x14ac:dyDescent="0.25">
      <c r="B8" s="550"/>
      <c r="C8" s="551"/>
      <c r="D8" s="551"/>
      <c r="E8" s="551"/>
      <c r="F8" s="551"/>
      <c r="G8" s="551"/>
      <c r="H8" s="552"/>
      <c r="I8" s="274"/>
      <c r="J8" s="274"/>
      <c r="K8" s="274"/>
      <c r="L8" s="274"/>
    </row>
    <row r="9" spans="2:12" ht="24" customHeight="1" x14ac:dyDescent="0.25">
      <c r="B9" s="414" t="s">
        <v>1119</v>
      </c>
      <c r="C9" s="415"/>
      <c r="D9" s="415"/>
      <c r="E9" s="415"/>
      <c r="F9" s="415"/>
      <c r="G9" s="415"/>
      <c r="H9" s="497"/>
      <c r="I9" s="274"/>
      <c r="J9" s="274"/>
      <c r="K9" s="274"/>
      <c r="L9" s="274"/>
    </row>
    <row r="10" spans="2:12" x14ac:dyDescent="0.25">
      <c r="B10" s="291"/>
      <c r="C10" s="292"/>
      <c r="D10" s="292"/>
      <c r="E10" s="292"/>
      <c r="F10" s="292"/>
      <c r="G10" s="292"/>
      <c r="H10" s="293"/>
      <c r="I10" s="274"/>
      <c r="J10" s="274"/>
      <c r="K10" s="274"/>
      <c r="L10" s="274"/>
    </row>
    <row r="11" spans="2:12" ht="75" x14ac:dyDescent="0.25">
      <c r="B11" s="150" t="s">
        <v>1120</v>
      </c>
      <c r="C11" s="151" t="s">
        <v>7142</v>
      </c>
      <c r="D11" s="152" t="s">
        <v>1121</v>
      </c>
      <c r="E11" s="152" t="s">
        <v>1122</v>
      </c>
      <c r="F11" s="152" t="s">
        <v>1123</v>
      </c>
      <c r="G11" s="152" t="s">
        <v>1124</v>
      </c>
      <c r="H11" s="153" t="s">
        <v>1125</v>
      </c>
      <c r="I11" s="274"/>
      <c r="J11" s="274"/>
      <c r="K11" s="274"/>
      <c r="L11" s="12" t="s">
        <v>1126</v>
      </c>
    </row>
    <row r="12" spans="2:12" x14ac:dyDescent="0.25">
      <c r="B12" s="309"/>
      <c r="C12" s="310"/>
      <c r="D12" s="310"/>
      <c r="E12" s="311"/>
      <c r="F12" s="311"/>
      <c r="G12" s="311"/>
      <c r="H12" s="312"/>
      <c r="I12" s="274"/>
      <c r="J12" s="274"/>
      <c r="K12" s="274"/>
      <c r="L12" s="274" t="s">
        <v>78</v>
      </c>
    </row>
    <row r="13" spans="2:12" x14ac:dyDescent="0.25">
      <c r="B13" s="309"/>
      <c r="C13" s="310"/>
      <c r="D13" s="310"/>
      <c r="E13" s="311"/>
      <c r="F13" s="311"/>
      <c r="G13" s="311"/>
      <c r="H13" s="312"/>
      <c r="I13" s="274"/>
      <c r="J13" s="274"/>
      <c r="K13" s="274"/>
      <c r="L13" s="274" t="s">
        <v>81</v>
      </c>
    </row>
    <row r="14" spans="2:12" x14ac:dyDescent="0.25">
      <c r="B14" s="309"/>
      <c r="C14" s="310"/>
      <c r="D14" s="310"/>
      <c r="E14" s="311"/>
      <c r="F14" s="311"/>
      <c r="G14" s="311"/>
      <c r="H14" s="312"/>
      <c r="I14" s="274"/>
      <c r="J14" s="274"/>
      <c r="K14" s="274"/>
      <c r="L14" s="274"/>
    </row>
    <row r="15" spans="2:12" x14ac:dyDescent="0.25">
      <c r="B15" s="309"/>
      <c r="C15" s="310"/>
      <c r="D15" s="310"/>
      <c r="E15" s="311"/>
      <c r="F15" s="311"/>
      <c r="G15" s="311"/>
      <c r="H15" s="312"/>
      <c r="I15" s="274"/>
      <c r="J15" s="274"/>
      <c r="K15" s="274"/>
      <c r="L15" s="274"/>
    </row>
    <row r="16" spans="2:12" x14ac:dyDescent="0.25">
      <c r="B16" s="309"/>
      <c r="C16" s="310"/>
      <c r="D16" s="310"/>
      <c r="E16" s="311"/>
      <c r="F16" s="311"/>
      <c r="G16" s="311"/>
      <c r="H16" s="312"/>
      <c r="I16" s="274"/>
      <c r="J16" s="274"/>
      <c r="K16" s="274"/>
      <c r="L16" s="274" t="s">
        <v>1127</v>
      </c>
    </row>
    <row r="17" spans="2:12" x14ac:dyDescent="0.25">
      <c r="B17" s="309"/>
      <c r="C17" s="310"/>
      <c r="D17" s="310"/>
      <c r="E17" s="311"/>
      <c r="F17" s="311"/>
      <c r="G17" s="311"/>
      <c r="H17" s="312"/>
      <c r="I17" s="274"/>
      <c r="J17" s="274"/>
      <c r="K17" s="274"/>
      <c r="L17" s="274" t="s">
        <v>1128</v>
      </c>
    </row>
    <row r="18" spans="2:12" x14ac:dyDescent="0.25">
      <c r="B18" s="309"/>
      <c r="C18" s="310"/>
      <c r="D18" s="310"/>
      <c r="E18" s="311"/>
      <c r="F18" s="311"/>
      <c r="G18" s="311"/>
      <c r="H18" s="312"/>
      <c r="I18" s="274"/>
      <c r="J18" s="274"/>
      <c r="K18" s="274"/>
      <c r="L18" s="274" t="s">
        <v>1129</v>
      </c>
    </row>
    <row r="19" spans="2:12" x14ac:dyDescent="0.25">
      <c r="B19" s="309"/>
      <c r="C19" s="310"/>
      <c r="D19" s="310"/>
      <c r="E19" s="311"/>
      <c r="F19" s="311"/>
      <c r="G19" s="311"/>
      <c r="H19" s="312"/>
      <c r="I19" s="274"/>
      <c r="J19" s="274"/>
      <c r="K19" s="274"/>
      <c r="L19" s="274" t="s">
        <v>1130</v>
      </c>
    </row>
    <row r="20" spans="2:12" x14ac:dyDescent="0.25">
      <c r="B20" s="309"/>
      <c r="C20" s="310"/>
      <c r="D20" s="310"/>
      <c r="E20" s="311"/>
      <c r="F20" s="311"/>
      <c r="G20" s="311"/>
      <c r="H20" s="312"/>
      <c r="I20" s="274"/>
      <c r="J20" s="274"/>
      <c r="K20" s="274"/>
      <c r="L20" s="274" t="s">
        <v>1131</v>
      </c>
    </row>
    <row r="21" spans="2:12" x14ac:dyDescent="0.25">
      <c r="B21" s="309"/>
      <c r="C21" s="310"/>
      <c r="D21" s="310"/>
      <c r="E21" s="311"/>
      <c r="F21" s="311"/>
      <c r="G21" s="311"/>
      <c r="H21" s="312"/>
      <c r="I21" s="274"/>
      <c r="J21" s="274"/>
      <c r="K21" s="274"/>
      <c r="L21" s="274"/>
    </row>
    <row r="22" spans="2:12" x14ac:dyDescent="0.25">
      <c r="B22" s="309"/>
      <c r="C22" s="310"/>
      <c r="D22" s="310"/>
      <c r="E22" s="311"/>
      <c r="F22" s="311"/>
      <c r="G22" s="311"/>
      <c r="H22" s="312"/>
      <c r="I22" s="274"/>
      <c r="J22" s="274"/>
      <c r="K22" s="274"/>
      <c r="L22" s="274" t="s">
        <v>1132</v>
      </c>
    </row>
    <row r="23" spans="2:12" x14ac:dyDescent="0.25">
      <c r="B23" s="309"/>
      <c r="C23" s="310"/>
      <c r="D23" s="310"/>
      <c r="E23" s="311"/>
      <c r="F23" s="311"/>
      <c r="G23" s="311"/>
      <c r="H23" s="312"/>
      <c r="I23" s="274"/>
      <c r="J23" s="274"/>
      <c r="K23" s="274"/>
      <c r="L23" s="274" t="s">
        <v>1133</v>
      </c>
    </row>
    <row r="24" spans="2:12" x14ac:dyDescent="0.25">
      <c r="B24" s="309"/>
      <c r="C24" s="310"/>
      <c r="D24" s="310"/>
      <c r="E24" s="311"/>
      <c r="F24" s="311"/>
      <c r="G24" s="311"/>
      <c r="H24" s="312"/>
      <c r="I24" s="274"/>
      <c r="J24" s="274"/>
      <c r="K24" s="274"/>
      <c r="L24" s="274" t="s">
        <v>1134</v>
      </c>
    </row>
    <row r="25" spans="2:12" x14ac:dyDescent="0.25">
      <c r="B25" s="309"/>
      <c r="C25" s="310"/>
      <c r="D25" s="310"/>
      <c r="E25" s="311"/>
      <c r="F25" s="311"/>
      <c r="G25" s="311"/>
      <c r="H25" s="312"/>
      <c r="I25" s="274"/>
      <c r="J25" s="274"/>
      <c r="K25" s="274"/>
      <c r="L25" s="274" t="s">
        <v>1135</v>
      </c>
    </row>
    <row r="26" spans="2:12" x14ac:dyDescent="0.25">
      <c r="B26" s="309"/>
      <c r="C26" s="310"/>
      <c r="D26" s="310"/>
      <c r="E26" s="311"/>
      <c r="F26" s="311"/>
      <c r="G26" s="311"/>
      <c r="H26" s="312"/>
      <c r="I26" s="274"/>
      <c r="J26" s="274"/>
      <c r="K26" s="274"/>
      <c r="L26" s="274"/>
    </row>
    <row r="27" spans="2:12" x14ac:dyDescent="0.25">
      <c r="B27" s="309"/>
      <c r="C27" s="310"/>
      <c r="D27" s="310"/>
      <c r="E27" s="311"/>
      <c r="F27" s="311"/>
      <c r="G27" s="311"/>
      <c r="H27" s="312"/>
      <c r="I27" s="274"/>
      <c r="J27" s="274"/>
      <c r="K27" s="274"/>
      <c r="L27" s="274"/>
    </row>
    <row r="28" spans="2:12" x14ac:dyDescent="0.25">
      <c r="B28" s="309"/>
      <c r="C28" s="310"/>
      <c r="D28" s="310"/>
      <c r="E28" s="311"/>
      <c r="F28" s="311"/>
      <c r="G28" s="311"/>
      <c r="H28" s="312"/>
      <c r="I28" s="274"/>
      <c r="J28" s="274"/>
      <c r="K28" s="274"/>
      <c r="L28" s="274"/>
    </row>
    <row r="29" spans="2:12" x14ac:dyDescent="0.25">
      <c r="B29" s="309"/>
      <c r="C29" s="310"/>
      <c r="D29" s="310"/>
      <c r="E29" s="311"/>
      <c r="F29" s="311"/>
      <c r="G29" s="311"/>
      <c r="H29" s="312"/>
      <c r="I29" s="274"/>
      <c r="J29" s="274"/>
      <c r="K29" s="274"/>
      <c r="L29" s="274"/>
    </row>
    <row r="30" spans="2:12" x14ac:dyDescent="0.25">
      <c r="B30" s="309"/>
      <c r="C30" s="310"/>
      <c r="D30" s="310"/>
      <c r="E30" s="311"/>
      <c r="F30" s="311"/>
      <c r="G30" s="311"/>
      <c r="H30" s="312"/>
      <c r="I30" s="274"/>
      <c r="J30" s="274"/>
      <c r="K30" s="274"/>
      <c r="L30" s="274"/>
    </row>
    <row r="31" spans="2:12" x14ac:dyDescent="0.25">
      <c r="B31" s="309"/>
      <c r="C31" s="310"/>
      <c r="D31" s="310"/>
      <c r="E31" s="311"/>
      <c r="F31" s="311"/>
      <c r="G31" s="311"/>
      <c r="H31" s="312"/>
      <c r="I31" s="274"/>
      <c r="J31" s="274"/>
      <c r="K31" s="274"/>
      <c r="L31" s="274"/>
    </row>
    <row r="32" spans="2:12" x14ac:dyDescent="0.25">
      <c r="B32" s="309"/>
      <c r="C32" s="310"/>
      <c r="D32" s="310"/>
      <c r="E32" s="311"/>
      <c r="F32" s="311"/>
      <c r="G32" s="311"/>
      <c r="H32" s="312"/>
    </row>
    <row r="33" spans="2:8" x14ac:dyDescent="0.25">
      <c r="B33" s="309"/>
      <c r="C33" s="310"/>
      <c r="D33" s="310"/>
      <c r="E33" s="311"/>
      <c r="F33" s="311"/>
      <c r="G33" s="311"/>
      <c r="H33" s="312"/>
    </row>
    <row r="34" spans="2:8" x14ac:dyDescent="0.25">
      <c r="B34" s="309"/>
      <c r="C34" s="310"/>
      <c r="D34" s="310"/>
      <c r="E34" s="311"/>
      <c r="F34" s="311"/>
      <c r="G34" s="311"/>
      <c r="H34" s="312"/>
    </row>
    <row r="35" spans="2:8" x14ac:dyDescent="0.25">
      <c r="B35" s="309"/>
      <c r="C35" s="310"/>
      <c r="D35" s="310"/>
      <c r="E35" s="311"/>
      <c r="F35" s="311"/>
      <c r="G35" s="311"/>
      <c r="H35" s="312"/>
    </row>
    <row r="36" spans="2:8" x14ac:dyDescent="0.25">
      <c r="B36" s="309"/>
      <c r="C36" s="310"/>
      <c r="D36" s="310"/>
      <c r="E36" s="311"/>
      <c r="F36" s="311"/>
      <c r="G36" s="311"/>
      <c r="H36" s="312"/>
    </row>
    <row r="37" spans="2:8" x14ac:dyDescent="0.25">
      <c r="B37" s="309"/>
      <c r="C37" s="310"/>
      <c r="D37" s="310"/>
      <c r="E37" s="311"/>
      <c r="F37" s="311"/>
      <c r="G37" s="311"/>
      <c r="H37" s="312"/>
    </row>
    <row r="38" spans="2:8" x14ac:dyDescent="0.25">
      <c r="B38" s="309"/>
      <c r="C38" s="310"/>
      <c r="D38" s="310"/>
      <c r="E38" s="311"/>
      <c r="F38" s="311"/>
      <c r="G38" s="311"/>
      <c r="H38" s="312"/>
    </row>
    <row r="39" spans="2:8" x14ac:dyDescent="0.25">
      <c r="B39" s="309"/>
      <c r="C39" s="310"/>
      <c r="D39" s="310"/>
      <c r="E39" s="311"/>
      <c r="F39" s="311"/>
      <c r="G39" s="311"/>
      <c r="H39" s="312"/>
    </row>
    <row r="40" spans="2:8" x14ac:dyDescent="0.25">
      <c r="B40" s="309"/>
      <c r="C40" s="310"/>
      <c r="D40" s="310"/>
      <c r="E40" s="311"/>
      <c r="F40" s="311"/>
      <c r="G40" s="311"/>
      <c r="H40" s="312"/>
    </row>
    <row r="41" spans="2:8" x14ac:dyDescent="0.25">
      <c r="B41" s="309"/>
      <c r="C41" s="310"/>
      <c r="D41" s="310"/>
      <c r="E41" s="311"/>
      <c r="F41" s="311"/>
      <c r="G41" s="311"/>
      <c r="H41" s="312"/>
    </row>
    <row r="42" spans="2:8" x14ac:dyDescent="0.25">
      <c r="B42" s="309"/>
      <c r="C42" s="310"/>
      <c r="D42" s="310"/>
      <c r="E42" s="311"/>
      <c r="F42" s="311"/>
      <c r="G42" s="311"/>
      <c r="H42" s="312"/>
    </row>
    <row r="43" spans="2:8" x14ac:dyDescent="0.25">
      <c r="B43" s="309"/>
      <c r="C43" s="310"/>
      <c r="D43" s="310"/>
      <c r="E43" s="311"/>
      <c r="F43" s="311"/>
      <c r="G43" s="311"/>
      <c r="H43" s="312"/>
    </row>
    <row r="44" spans="2:8" x14ac:dyDescent="0.25">
      <c r="B44" s="309"/>
      <c r="C44" s="310"/>
      <c r="D44" s="310"/>
      <c r="E44" s="311"/>
      <c r="F44" s="311"/>
      <c r="G44" s="311"/>
      <c r="H44" s="312"/>
    </row>
    <row r="45" spans="2:8" x14ac:dyDescent="0.25">
      <c r="B45" s="309"/>
      <c r="C45" s="310"/>
      <c r="D45" s="310"/>
      <c r="E45" s="311"/>
      <c r="F45" s="311"/>
      <c r="G45" s="311"/>
      <c r="H45" s="312"/>
    </row>
    <row r="46" spans="2:8" x14ac:dyDescent="0.25">
      <c r="B46" s="309"/>
      <c r="C46" s="310"/>
      <c r="D46" s="310"/>
      <c r="E46" s="311"/>
      <c r="F46" s="311"/>
      <c r="G46" s="311"/>
      <c r="H46" s="312"/>
    </row>
    <row r="47" spans="2:8" x14ac:dyDescent="0.25">
      <c r="B47" s="309"/>
      <c r="C47" s="310"/>
      <c r="D47" s="310"/>
      <c r="E47" s="311"/>
      <c r="F47" s="311"/>
      <c r="G47" s="311"/>
      <c r="H47" s="312"/>
    </row>
    <row r="48" spans="2:8" x14ac:dyDescent="0.25">
      <c r="B48" s="309"/>
      <c r="C48" s="310"/>
      <c r="D48" s="310"/>
      <c r="E48" s="311"/>
      <c r="F48" s="311"/>
      <c r="G48" s="311"/>
      <c r="H48" s="312"/>
    </row>
    <row r="49" spans="2:8" x14ac:dyDescent="0.25">
      <c r="B49" s="309"/>
      <c r="C49" s="310"/>
      <c r="D49" s="310"/>
      <c r="E49" s="311"/>
      <c r="F49" s="311"/>
      <c r="G49" s="311"/>
      <c r="H49" s="312"/>
    </row>
    <row r="50" spans="2:8" x14ac:dyDescent="0.25">
      <c r="B50" s="309"/>
      <c r="C50" s="310"/>
      <c r="D50" s="310"/>
      <c r="E50" s="311"/>
      <c r="F50" s="311"/>
      <c r="G50" s="311"/>
      <c r="H50" s="312"/>
    </row>
    <row r="51" spans="2:8" x14ac:dyDescent="0.25">
      <c r="B51" s="309"/>
      <c r="C51" s="310"/>
      <c r="D51" s="310"/>
      <c r="E51" s="311"/>
      <c r="F51" s="311"/>
      <c r="G51" s="311"/>
      <c r="H51" s="312"/>
    </row>
    <row r="52" spans="2:8" x14ac:dyDescent="0.25">
      <c r="B52" s="309"/>
      <c r="C52" s="310"/>
      <c r="D52" s="310"/>
      <c r="E52" s="311"/>
      <c r="F52" s="311"/>
      <c r="G52" s="311"/>
      <c r="H52" s="312"/>
    </row>
    <row r="53" spans="2:8" x14ac:dyDescent="0.25">
      <c r="B53" s="309"/>
      <c r="C53" s="310"/>
      <c r="D53" s="310"/>
      <c r="E53" s="311"/>
      <c r="F53" s="311"/>
      <c r="G53" s="311"/>
      <c r="H53" s="312"/>
    </row>
    <row r="54" spans="2:8" x14ac:dyDescent="0.25">
      <c r="B54" s="309"/>
      <c r="C54" s="310"/>
      <c r="D54" s="310"/>
      <c r="E54" s="311"/>
      <c r="F54" s="311"/>
      <c r="G54" s="311"/>
      <c r="H54" s="312"/>
    </row>
    <row r="55" spans="2:8" x14ac:dyDescent="0.25">
      <c r="B55" s="309"/>
      <c r="C55" s="310"/>
      <c r="D55" s="310"/>
      <c r="E55" s="311"/>
      <c r="F55" s="311"/>
      <c r="G55" s="311"/>
      <c r="H55" s="312"/>
    </row>
    <row r="56" spans="2:8" x14ac:dyDescent="0.25">
      <c r="B56" s="309"/>
      <c r="C56" s="310"/>
      <c r="D56" s="310"/>
      <c r="E56" s="311"/>
      <c r="F56" s="311"/>
      <c r="G56" s="311"/>
      <c r="H56" s="312"/>
    </row>
    <row r="57" spans="2:8" x14ac:dyDescent="0.25">
      <c r="B57" s="309"/>
      <c r="C57" s="310"/>
      <c r="D57" s="310"/>
      <c r="E57" s="311"/>
      <c r="F57" s="311"/>
      <c r="G57" s="311"/>
      <c r="H57" s="312"/>
    </row>
    <row r="58" spans="2:8" x14ac:dyDescent="0.25">
      <c r="B58" s="309"/>
      <c r="C58" s="310"/>
      <c r="D58" s="310"/>
      <c r="E58" s="311"/>
      <c r="F58" s="311"/>
      <c r="G58" s="311"/>
      <c r="H58" s="312"/>
    </row>
    <row r="59" spans="2:8" x14ac:dyDescent="0.25">
      <c r="B59" s="309"/>
      <c r="C59" s="310"/>
      <c r="D59" s="310"/>
      <c r="E59" s="311"/>
      <c r="F59" s="311"/>
      <c r="G59" s="311"/>
      <c r="H59" s="312"/>
    </row>
    <row r="60" spans="2:8" x14ac:dyDescent="0.25">
      <c r="B60" s="309"/>
      <c r="C60" s="310"/>
      <c r="D60" s="310"/>
      <c r="E60" s="311"/>
      <c r="F60" s="311"/>
      <c r="G60" s="311"/>
      <c r="H60" s="312"/>
    </row>
    <row r="61" spans="2:8" x14ac:dyDescent="0.25">
      <c r="B61" s="309"/>
      <c r="C61" s="310"/>
      <c r="D61" s="310"/>
      <c r="E61" s="311"/>
      <c r="F61" s="311"/>
      <c r="G61" s="311"/>
      <c r="H61" s="312"/>
    </row>
    <row r="62" spans="2:8" x14ac:dyDescent="0.25">
      <c r="B62" s="309"/>
      <c r="C62" s="310"/>
      <c r="D62" s="310"/>
      <c r="E62" s="311"/>
      <c r="F62" s="311"/>
      <c r="G62" s="311"/>
      <c r="H62" s="312"/>
    </row>
    <row r="63" spans="2:8" x14ac:dyDescent="0.25">
      <c r="B63" s="309"/>
      <c r="C63" s="310"/>
      <c r="D63" s="310"/>
      <c r="E63" s="311"/>
      <c r="F63" s="311"/>
      <c r="G63" s="311"/>
      <c r="H63" s="312"/>
    </row>
    <row r="64" spans="2:8" x14ac:dyDescent="0.25">
      <c r="B64" s="309"/>
      <c r="C64" s="310"/>
      <c r="D64" s="310"/>
      <c r="E64" s="311"/>
      <c r="F64" s="311"/>
      <c r="G64" s="311"/>
      <c r="H64" s="312"/>
    </row>
    <row r="65" spans="2:8" x14ac:dyDescent="0.25">
      <c r="B65" s="309"/>
      <c r="C65" s="310"/>
      <c r="D65" s="310"/>
      <c r="E65" s="311"/>
      <c r="F65" s="311"/>
      <c r="G65" s="311"/>
      <c r="H65" s="312"/>
    </row>
    <row r="66" spans="2:8" x14ac:dyDescent="0.25">
      <c r="B66" s="309"/>
      <c r="C66" s="310"/>
      <c r="D66" s="310"/>
      <c r="E66" s="311"/>
      <c r="F66" s="311"/>
      <c r="G66" s="311"/>
      <c r="H66" s="312"/>
    </row>
    <row r="67" spans="2:8" x14ac:dyDescent="0.25">
      <c r="B67" s="309"/>
      <c r="C67" s="310"/>
      <c r="D67" s="310"/>
      <c r="E67" s="311"/>
      <c r="F67" s="311"/>
      <c r="G67" s="311"/>
      <c r="H67" s="312"/>
    </row>
    <row r="68" spans="2:8" x14ac:dyDescent="0.25">
      <c r="B68" s="309"/>
      <c r="C68" s="310"/>
      <c r="D68" s="310"/>
      <c r="E68" s="311"/>
      <c r="F68" s="311"/>
      <c r="G68" s="311"/>
      <c r="H68" s="312"/>
    </row>
    <row r="69" spans="2:8" x14ac:dyDescent="0.25">
      <c r="B69" s="309"/>
      <c r="C69" s="310"/>
      <c r="D69" s="310"/>
      <c r="E69" s="311"/>
      <c r="F69" s="311"/>
      <c r="G69" s="311"/>
      <c r="H69" s="312"/>
    </row>
    <row r="70" spans="2:8" x14ac:dyDescent="0.25">
      <c r="B70" s="309"/>
      <c r="C70" s="310"/>
      <c r="D70" s="310"/>
      <c r="E70" s="311"/>
      <c r="F70" s="311"/>
      <c r="G70" s="311"/>
      <c r="H70" s="312"/>
    </row>
    <row r="71" spans="2:8" x14ac:dyDescent="0.25">
      <c r="B71" s="309"/>
      <c r="C71" s="310"/>
      <c r="D71" s="310"/>
      <c r="E71" s="311"/>
      <c r="F71" s="311"/>
      <c r="G71" s="311"/>
      <c r="H71" s="312"/>
    </row>
    <row r="72" spans="2:8" x14ac:dyDescent="0.25">
      <c r="B72" s="309"/>
      <c r="C72" s="310"/>
      <c r="D72" s="310"/>
      <c r="E72" s="311"/>
      <c r="F72" s="311"/>
      <c r="G72" s="311"/>
      <c r="H72" s="312"/>
    </row>
    <row r="73" spans="2:8" x14ac:dyDescent="0.25">
      <c r="B73" s="309"/>
      <c r="C73" s="310"/>
      <c r="D73" s="310"/>
      <c r="E73" s="311"/>
      <c r="F73" s="311"/>
      <c r="G73" s="311"/>
      <c r="H73" s="312"/>
    </row>
    <row r="74" spans="2:8" x14ac:dyDescent="0.25">
      <c r="B74" s="309"/>
      <c r="C74" s="310"/>
      <c r="D74" s="310"/>
      <c r="E74" s="311"/>
      <c r="F74" s="311"/>
      <c r="G74" s="311"/>
      <c r="H74" s="312"/>
    </row>
    <row r="75" spans="2:8" x14ac:dyDescent="0.25">
      <c r="B75" s="309"/>
      <c r="C75" s="310"/>
      <c r="D75" s="310"/>
      <c r="E75" s="311"/>
      <c r="F75" s="311"/>
      <c r="G75" s="311"/>
      <c r="H75" s="312"/>
    </row>
    <row r="76" spans="2:8" x14ac:dyDescent="0.25">
      <c r="B76" s="309"/>
      <c r="C76" s="310"/>
      <c r="D76" s="310"/>
      <c r="E76" s="311"/>
      <c r="F76" s="311"/>
      <c r="G76" s="311"/>
      <c r="H76" s="312"/>
    </row>
    <row r="77" spans="2:8" x14ac:dyDescent="0.25">
      <c r="B77" s="309"/>
      <c r="C77" s="310"/>
      <c r="D77" s="310"/>
      <c r="E77" s="311"/>
      <c r="F77" s="311"/>
      <c r="G77" s="311"/>
      <c r="H77" s="312"/>
    </row>
    <row r="78" spans="2:8" x14ac:dyDescent="0.25">
      <c r="B78" s="309"/>
      <c r="C78" s="310"/>
      <c r="D78" s="310"/>
      <c r="E78" s="311"/>
      <c r="F78" s="311"/>
      <c r="G78" s="311"/>
      <c r="H78" s="312"/>
    </row>
    <row r="79" spans="2:8" x14ac:dyDescent="0.25">
      <c r="B79" s="309"/>
      <c r="C79" s="310"/>
      <c r="D79" s="310"/>
      <c r="E79" s="311"/>
      <c r="F79" s="311"/>
      <c r="G79" s="311"/>
      <c r="H79" s="312"/>
    </row>
    <row r="80" spans="2:8" x14ac:dyDescent="0.25">
      <c r="B80" s="309"/>
      <c r="C80" s="310"/>
      <c r="D80" s="310"/>
      <c r="E80" s="311"/>
      <c r="F80" s="311"/>
      <c r="G80" s="311"/>
      <c r="H80" s="312"/>
    </row>
    <row r="81" spans="2:8" x14ac:dyDescent="0.25">
      <c r="B81" s="309"/>
      <c r="C81" s="310"/>
      <c r="D81" s="310"/>
      <c r="E81" s="311"/>
      <c r="F81" s="311"/>
      <c r="G81" s="311"/>
      <c r="H81" s="312"/>
    </row>
    <row r="82" spans="2:8" x14ac:dyDescent="0.25">
      <c r="B82" s="309"/>
      <c r="C82" s="310"/>
      <c r="D82" s="310"/>
      <c r="E82" s="311"/>
      <c r="F82" s="311"/>
      <c r="G82" s="311"/>
      <c r="H82" s="312"/>
    </row>
    <row r="83" spans="2:8" x14ac:dyDescent="0.25">
      <c r="B83" s="309"/>
      <c r="C83" s="310"/>
      <c r="D83" s="310"/>
      <c r="E83" s="311"/>
      <c r="F83" s="311"/>
      <c r="G83" s="311"/>
      <c r="H83" s="312"/>
    </row>
    <row r="84" spans="2:8" x14ac:dyDescent="0.25">
      <c r="B84" s="309"/>
      <c r="C84" s="310"/>
      <c r="D84" s="310"/>
      <c r="E84" s="311"/>
      <c r="F84" s="311"/>
      <c r="G84" s="311"/>
      <c r="H84" s="312"/>
    </row>
    <row r="85" spans="2:8" x14ac:dyDescent="0.25">
      <c r="B85" s="309"/>
      <c r="C85" s="310"/>
      <c r="D85" s="310"/>
      <c r="E85" s="311"/>
      <c r="F85" s="311"/>
      <c r="G85" s="311"/>
      <c r="H85" s="312"/>
    </row>
    <row r="86" spans="2:8" x14ac:dyDescent="0.25">
      <c r="B86" s="309"/>
      <c r="C86" s="310"/>
      <c r="D86" s="310"/>
      <c r="E86" s="311"/>
      <c r="F86" s="311"/>
      <c r="G86" s="311"/>
      <c r="H86" s="312"/>
    </row>
    <row r="87" spans="2:8" x14ac:dyDescent="0.25">
      <c r="B87" s="309"/>
      <c r="C87" s="310"/>
      <c r="D87" s="310"/>
      <c r="E87" s="311"/>
      <c r="F87" s="311"/>
      <c r="G87" s="311"/>
      <c r="H87" s="312"/>
    </row>
    <row r="88" spans="2:8" x14ac:dyDescent="0.25">
      <c r="B88" s="309"/>
      <c r="C88" s="310"/>
      <c r="D88" s="310"/>
      <c r="E88" s="311"/>
      <c r="F88" s="311"/>
      <c r="G88" s="311"/>
      <c r="H88" s="312"/>
    </row>
    <row r="89" spans="2:8" x14ac:dyDescent="0.25">
      <c r="B89" s="309"/>
      <c r="C89" s="310"/>
      <c r="D89" s="310"/>
      <c r="E89" s="311"/>
      <c r="F89" s="311"/>
      <c r="G89" s="311"/>
      <c r="H89" s="312"/>
    </row>
    <row r="90" spans="2:8" x14ac:dyDescent="0.25">
      <c r="B90" s="309"/>
      <c r="C90" s="310"/>
      <c r="D90" s="310"/>
      <c r="E90" s="311"/>
      <c r="F90" s="311"/>
      <c r="G90" s="311"/>
      <c r="H90" s="312"/>
    </row>
    <row r="91" spans="2:8" x14ac:dyDescent="0.25">
      <c r="B91" s="309"/>
      <c r="C91" s="310"/>
      <c r="D91" s="310"/>
      <c r="E91" s="311"/>
      <c r="F91" s="311"/>
      <c r="G91" s="311"/>
      <c r="H91" s="312"/>
    </row>
    <row r="92" spans="2:8" x14ac:dyDescent="0.25">
      <c r="B92" s="309"/>
      <c r="C92" s="310"/>
      <c r="D92" s="310"/>
      <c r="E92" s="311"/>
      <c r="F92" s="311"/>
      <c r="G92" s="311"/>
      <c r="H92" s="312"/>
    </row>
    <row r="93" spans="2:8" x14ac:dyDescent="0.25">
      <c r="B93" s="309"/>
      <c r="C93" s="310"/>
      <c r="D93" s="310"/>
      <c r="E93" s="311"/>
      <c r="F93" s="311"/>
      <c r="G93" s="311"/>
      <c r="H93" s="312"/>
    </row>
    <row r="94" spans="2:8" x14ac:dyDescent="0.25">
      <c r="B94" s="309"/>
      <c r="C94" s="310"/>
      <c r="D94" s="310"/>
      <c r="E94" s="311"/>
      <c r="F94" s="311"/>
      <c r="G94" s="311"/>
      <c r="H94" s="312"/>
    </row>
    <row r="95" spans="2:8" x14ac:dyDescent="0.25">
      <c r="B95" s="309"/>
      <c r="C95" s="310"/>
      <c r="D95" s="310"/>
      <c r="E95" s="311"/>
      <c r="F95" s="311"/>
      <c r="G95" s="311"/>
      <c r="H95" s="312"/>
    </row>
    <row r="96" spans="2:8" x14ac:dyDescent="0.25">
      <c r="B96" s="309"/>
      <c r="C96" s="310"/>
      <c r="D96" s="310"/>
      <c r="E96" s="311"/>
      <c r="F96" s="311"/>
      <c r="G96" s="311"/>
      <c r="H96" s="312"/>
    </row>
    <row r="97" spans="2:8" x14ac:dyDescent="0.25">
      <c r="B97" s="309"/>
      <c r="C97" s="310"/>
      <c r="D97" s="310"/>
      <c r="E97" s="311"/>
      <c r="F97" s="311"/>
      <c r="G97" s="311"/>
      <c r="H97" s="312"/>
    </row>
    <row r="98" spans="2:8" x14ac:dyDescent="0.25">
      <c r="B98" s="309"/>
      <c r="C98" s="310"/>
      <c r="D98" s="310"/>
      <c r="E98" s="311"/>
      <c r="F98" s="311"/>
      <c r="G98" s="311"/>
      <c r="H98" s="312"/>
    </row>
    <row r="99" spans="2:8" x14ac:dyDescent="0.25">
      <c r="B99" s="309"/>
      <c r="C99" s="310"/>
      <c r="D99" s="310"/>
      <c r="E99" s="311"/>
      <c r="F99" s="311"/>
      <c r="G99" s="311"/>
      <c r="H99" s="312"/>
    </row>
    <row r="100" spans="2:8" x14ac:dyDescent="0.25">
      <c r="B100" s="309"/>
      <c r="C100" s="310"/>
      <c r="D100" s="310"/>
      <c r="E100" s="311"/>
      <c r="F100" s="311"/>
      <c r="G100" s="311"/>
      <c r="H100" s="312"/>
    </row>
    <row r="101" spans="2:8" x14ac:dyDescent="0.25">
      <c r="B101" s="309"/>
      <c r="C101" s="310"/>
      <c r="D101" s="310"/>
      <c r="E101" s="311"/>
      <c r="F101" s="311"/>
      <c r="G101" s="311"/>
      <c r="H101" s="312"/>
    </row>
    <row r="102" spans="2:8" x14ac:dyDescent="0.25">
      <c r="B102" s="309"/>
      <c r="C102" s="310"/>
      <c r="D102" s="310"/>
      <c r="E102" s="311"/>
      <c r="F102" s="311"/>
      <c r="G102" s="311"/>
      <c r="H102" s="312"/>
    </row>
    <row r="103" spans="2:8" x14ac:dyDescent="0.25">
      <c r="B103" s="309"/>
      <c r="C103" s="310"/>
      <c r="D103" s="310"/>
      <c r="E103" s="311"/>
      <c r="F103" s="311"/>
      <c r="G103" s="311"/>
      <c r="H103" s="312"/>
    </row>
    <row r="104" spans="2:8" x14ac:dyDescent="0.25">
      <c r="B104" s="309"/>
      <c r="C104" s="310"/>
      <c r="D104" s="310"/>
      <c r="E104" s="311"/>
      <c r="F104" s="311"/>
      <c r="G104" s="311"/>
      <c r="H104" s="312"/>
    </row>
    <row r="105" spans="2:8" x14ac:dyDescent="0.25">
      <c r="B105" s="309"/>
      <c r="C105" s="310"/>
      <c r="D105" s="310"/>
      <c r="E105" s="311"/>
      <c r="F105" s="311"/>
      <c r="G105" s="311"/>
      <c r="H105" s="312"/>
    </row>
    <row r="106" spans="2:8" x14ac:dyDescent="0.25">
      <c r="B106" s="309"/>
      <c r="C106" s="310"/>
      <c r="D106" s="310"/>
      <c r="E106" s="311"/>
      <c r="F106" s="311"/>
      <c r="G106" s="311"/>
      <c r="H106" s="312"/>
    </row>
    <row r="107" spans="2:8" x14ac:dyDescent="0.25">
      <c r="B107" s="309"/>
      <c r="C107" s="310"/>
      <c r="D107" s="310"/>
      <c r="E107" s="311"/>
      <c r="F107" s="311"/>
      <c r="G107" s="311"/>
      <c r="H107" s="312"/>
    </row>
    <row r="108" spans="2:8" x14ac:dyDescent="0.25">
      <c r="B108" s="309"/>
      <c r="C108" s="310"/>
      <c r="D108" s="310"/>
      <c r="E108" s="311"/>
      <c r="F108" s="311"/>
      <c r="G108" s="311"/>
      <c r="H108" s="312"/>
    </row>
    <row r="109" spans="2:8" x14ac:dyDescent="0.25">
      <c r="B109" s="309"/>
      <c r="C109" s="310"/>
      <c r="D109" s="310"/>
      <c r="E109" s="311"/>
      <c r="F109" s="311"/>
      <c r="G109" s="311"/>
      <c r="H109" s="312"/>
    </row>
    <row r="110" spans="2:8" x14ac:dyDescent="0.25">
      <c r="B110" s="309"/>
      <c r="C110" s="310"/>
      <c r="D110" s="310"/>
      <c r="E110" s="311"/>
      <c r="F110" s="311"/>
      <c r="G110" s="311"/>
      <c r="H110" s="312"/>
    </row>
    <row r="111" spans="2:8" x14ac:dyDescent="0.25">
      <c r="B111" s="309"/>
      <c r="C111" s="310"/>
      <c r="D111" s="310"/>
      <c r="E111" s="311"/>
      <c r="F111" s="311"/>
      <c r="G111" s="311"/>
      <c r="H111" s="312"/>
    </row>
    <row r="112" spans="2:8" x14ac:dyDescent="0.25">
      <c r="B112" s="309"/>
      <c r="C112" s="310"/>
      <c r="D112" s="310"/>
      <c r="E112" s="311"/>
      <c r="F112" s="311"/>
      <c r="G112" s="311"/>
      <c r="H112" s="312"/>
    </row>
    <row r="113" spans="2:8" x14ac:dyDescent="0.25">
      <c r="B113" s="309"/>
      <c r="C113" s="310"/>
      <c r="D113" s="310"/>
      <c r="E113" s="311"/>
      <c r="F113" s="311"/>
      <c r="G113" s="311"/>
      <c r="H113" s="312"/>
    </row>
    <row r="114" spans="2:8" x14ac:dyDescent="0.25">
      <c r="B114" s="309"/>
      <c r="C114" s="310"/>
      <c r="D114" s="310"/>
      <c r="E114" s="311"/>
      <c r="F114" s="311"/>
      <c r="G114" s="311"/>
      <c r="H114" s="312"/>
    </row>
    <row r="115" spans="2:8" x14ac:dyDescent="0.25">
      <c r="B115" s="309"/>
      <c r="C115" s="310"/>
      <c r="D115" s="310"/>
      <c r="E115" s="311"/>
      <c r="F115" s="311"/>
      <c r="G115" s="311"/>
      <c r="H115" s="312"/>
    </row>
    <row r="116" spans="2:8" x14ac:dyDescent="0.25">
      <c r="B116" s="309"/>
      <c r="C116" s="310"/>
      <c r="D116" s="310"/>
      <c r="E116" s="311"/>
      <c r="F116" s="311"/>
      <c r="G116" s="311"/>
      <c r="H116" s="312"/>
    </row>
    <row r="117" spans="2:8" x14ac:dyDescent="0.25">
      <c r="B117" s="309"/>
      <c r="C117" s="310"/>
      <c r="D117" s="310"/>
      <c r="E117" s="311"/>
      <c r="F117" s="311"/>
      <c r="G117" s="311"/>
      <c r="H117" s="312"/>
    </row>
    <row r="118" spans="2:8" x14ac:dyDescent="0.25">
      <c r="B118" s="309"/>
      <c r="C118" s="310"/>
      <c r="D118" s="310"/>
      <c r="E118" s="311"/>
      <c r="F118" s="311"/>
      <c r="G118" s="311"/>
      <c r="H118" s="312"/>
    </row>
    <row r="119" spans="2:8" x14ac:dyDescent="0.25">
      <c r="B119" s="309"/>
      <c r="C119" s="310"/>
      <c r="D119" s="310"/>
      <c r="E119" s="311"/>
      <c r="F119" s="311"/>
      <c r="G119" s="311"/>
      <c r="H119" s="312"/>
    </row>
    <row r="120" spans="2:8" x14ac:dyDescent="0.25">
      <c r="B120" s="309"/>
      <c r="C120" s="310"/>
      <c r="D120" s="310"/>
      <c r="E120" s="311"/>
      <c r="F120" s="311"/>
      <c r="G120" s="311"/>
      <c r="H120" s="312"/>
    </row>
    <row r="121" spans="2:8" x14ac:dyDescent="0.25">
      <c r="B121" s="309"/>
      <c r="C121" s="310"/>
      <c r="D121" s="310"/>
      <c r="E121" s="311"/>
      <c r="F121" s="311"/>
      <c r="G121" s="311"/>
      <c r="H121" s="312"/>
    </row>
    <row r="122" spans="2:8" x14ac:dyDescent="0.25">
      <c r="B122" s="309"/>
      <c r="C122" s="310"/>
      <c r="D122" s="310"/>
      <c r="E122" s="311"/>
      <c r="F122" s="311"/>
      <c r="G122" s="311"/>
      <c r="H122" s="312"/>
    </row>
    <row r="123" spans="2:8" x14ac:dyDescent="0.25">
      <c r="B123" s="309"/>
      <c r="C123" s="310"/>
      <c r="D123" s="310"/>
      <c r="E123" s="311"/>
      <c r="F123" s="311"/>
      <c r="G123" s="311"/>
      <c r="H123" s="312"/>
    </row>
    <row r="124" spans="2:8" x14ac:dyDescent="0.25">
      <c r="B124" s="309"/>
      <c r="C124" s="310"/>
      <c r="D124" s="310"/>
      <c r="E124" s="311"/>
      <c r="F124" s="311"/>
      <c r="G124" s="311"/>
      <c r="H124" s="312"/>
    </row>
    <row r="125" spans="2:8" x14ac:dyDescent="0.25">
      <c r="B125" s="309"/>
      <c r="C125" s="310"/>
      <c r="D125" s="310"/>
      <c r="E125" s="311"/>
      <c r="F125" s="311"/>
      <c r="G125" s="311"/>
      <c r="H125" s="312"/>
    </row>
    <row r="126" spans="2:8" x14ac:dyDescent="0.25">
      <c r="B126" s="309"/>
      <c r="C126" s="310"/>
      <c r="D126" s="310"/>
      <c r="E126" s="311"/>
      <c r="F126" s="311"/>
      <c r="G126" s="311"/>
      <c r="H126" s="312"/>
    </row>
    <row r="127" spans="2:8" x14ac:dyDescent="0.25">
      <c r="B127" s="309"/>
      <c r="C127" s="310"/>
      <c r="D127" s="310"/>
      <c r="E127" s="311"/>
      <c r="F127" s="311"/>
      <c r="G127" s="311"/>
      <c r="H127" s="312"/>
    </row>
    <row r="128" spans="2:8" x14ac:dyDescent="0.25">
      <c r="B128" s="309"/>
      <c r="C128" s="310"/>
      <c r="D128" s="310"/>
      <c r="E128" s="311"/>
      <c r="F128" s="311"/>
      <c r="G128" s="311"/>
      <c r="H128" s="312"/>
    </row>
    <row r="129" spans="2:8" x14ac:dyDescent="0.25">
      <c r="B129" s="309"/>
      <c r="C129" s="310"/>
      <c r="D129" s="310"/>
      <c r="E129" s="311"/>
      <c r="F129" s="311"/>
      <c r="G129" s="311"/>
      <c r="H129" s="312"/>
    </row>
    <row r="130" spans="2:8" x14ac:dyDescent="0.25">
      <c r="B130" s="309"/>
      <c r="C130" s="310"/>
      <c r="D130" s="310"/>
      <c r="E130" s="311"/>
      <c r="F130" s="311"/>
      <c r="G130" s="311"/>
      <c r="H130" s="312"/>
    </row>
    <row r="131" spans="2:8" x14ac:dyDescent="0.25">
      <c r="B131" s="309"/>
      <c r="C131" s="310"/>
      <c r="D131" s="310"/>
      <c r="E131" s="311"/>
      <c r="F131" s="311"/>
      <c r="G131" s="311"/>
      <c r="H131" s="312"/>
    </row>
    <row r="132" spans="2:8" x14ac:dyDescent="0.25">
      <c r="B132" s="309"/>
      <c r="C132" s="310"/>
      <c r="D132" s="310"/>
      <c r="E132" s="311"/>
      <c r="F132" s="311"/>
      <c r="G132" s="311"/>
      <c r="H132" s="312"/>
    </row>
    <row r="133" spans="2:8" x14ac:dyDescent="0.25">
      <c r="B133" s="309"/>
      <c r="C133" s="310"/>
      <c r="D133" s="310"/>
      <c r="E133" s="311"/>
      <c r="F133" s="311"/>
      <c r="G133" s="311"/>
      <c r="H133" s="312"/>
    </row>
    <row r="134" spans="2:8" x14ac:dyDescent="0.25">
      <c r="B134" s="309"/>
      <c r="C134" s="310"/>
      <c r="D134" s="310"/>
      <c r="E134" s="311"/>
      <c r="F134" s="311"/>
      <c r="G134" s="311"/>
      <c r="H134" s="312"/>
    </row>
    <row r="135" spans="2:8" x14ac:dyDescent="0.25">
      <c r="B135" s="309"/>
      <c r="C135" s="310"/>
      <c r="D135" s="310"/>
      <c r="E135" s="311"/>
      <c r="F135" s="311"/>
      <c r="G135" s="311"/>
      <c r="H135" s="312"/>
    </row>
    <row r="136" spans="2:8" x14ac:dyDescent="0.25">
      <c r="B136" s="309"/>
      <c r="C136" s="310"/>
      <c r="D136" s="310"/>
      <c r="E136" s="311"/>
      <c r="F136" s="311"/>
      <c r="G136" s="311"/>
      <c r="H136" s="312"/>
    </row>
    <row r="137" spans="2:8" x14ac:dyDescent="0.25">
      <c r="B137" s="309"/>
      <c r="C137" s="310"/>
      <c r="D137" s="310"/>
      <c r="E137" s="311"/>
      <c r="F137" s="311"/>
      <c r="G137" s="311"/>
      <c r="H137" s="312"/>
    </row>
    <row r="138" spans="2:8" x14ac:dyDescent="0.25">
      <c r="B138" s="309"/>
      <c r="C138" s="310"/>
      <c r="D138" s="310"/>
      <c r="E138" s="311"/>
      <c r="F138" s="311"/>
      <c r="G138" s="311"/>
      <c r="H138" s="312"/>
    </row>
    <row r="139" spans="2:8" x14ac:dyDescent="0.25">
      <c r="B139" s="309"/>
      <c r="C139" s="310"/>
      <c r="D139" s="310"/>
      <c r="E139" s="311"/>
      <c r="F139" s="311"/>
      <c r="G139" s="311"/>
      <c r="H139" s="312"/>
    </row>
    <row r="140" spans="2:8" x14ac:dyDescent="0.25">
      <c r="B140" s="309"/>
      <c r="C140" s="310"/>
      <c r="D140" s="310"/>
      <c r="E140" s="311"/>
      <c r="F140" s="311"/>
      <c r="G140" s="311"/>
      <c r="H140" s="312"/>
    </row>
    <row r="141" spans="2:8" x14ac:dyDescent="0.25">
      <c r="B141" s="309"/>
      <c r="C141" s="310"/>
      <c r="D141" s="310"/>
      <c r="E141" s="311"/>
      <c r="F141" s="311"/>
      <c r="G141" s="311"/>
      <c r="H141" s="312"/>
    </row>
    <row r="142" spans="2:8" x14ac:dyDescent="0.25">
      <c r="B142" s="309"/>
      <c r="C142" s="310"/>
      <c r="D142" s="310"/>
      <c r="E142" s="311"/>
      <c r="F142" s="311"/>
      <c r="G142" s="311"/>
      <c r="H142" s="312"/>
    </row>
    <row r="143" spans="2:8" x14ac:dyDescent="0.25">
      <c r="B143" s="309"/>
      <c r="C143" s="310"/>
      <c r="D143" s="310"/>
      <c r="E143" s="311"/>
      <c r="F143" s="311"/>
      <c r="G143" s="311"/>
      <c r="H143" s="312"/>
    </row>
    <row r="144" spans="2:8" x14ac:dyDescent="0.25">
      <c r="B144" s="309"/>
      <c r="C144" s="310"/>
      <c r="D144" s="310"/>
      <c r="E144" s="311"/>
      <c r="F144" s="311"/>
      <c r="G144" s="311"/>
      <c r="H144" s="312"/>
    </row>
    <row r="145" spans="2:8" x14ac:dyDescent="0.25">
      <c r="B145" s="309"/>
      <c r="C145" s="310"/>
      <c r="D145" s="310"/>
      <c r="E145" s="311"/>
      <c r="F145" s="311"/>
      <c r="G145" s="311"/>
      <c r="H145" s="312"/>
    </row>
    <row r="146" spans="2:8" x14ac:dyDescent="0.25">
      <c r="B146" s="309"/>
      <c r="C146" s="310"/>
      <c r="D146" s="310"/>
      <c r="E146" s="311"/>
      <c r="F146" s="311"/>
      <c r="G146" s="311"/>
      <c r="H146" s="312"/>
    </row>
    <row r="147" spans="2:8" x14ac:dyDescent="0.25">
      <c r="B147" s="309"/>
      <c r="C147" s="310"/>
      <c r="D147" s="310"/>
      <c r="E147" s="311"/>
      <c r="F147" s="311"/>
      <c r="G147" s="311"/>
      <c r="H147" s="312"/>
    </row>
    <row r="148" spans="2:8" x14ac:dyDescent="0.25">
      <c r="B148" s="309"/>
      <c r="C148" s="310"/>
      <c r="D148" s="310"/>
      <c r="E148" s="311"/>
      <c r="F148" s="311"/>
      <c r="G148" s="311"/>
      <c r="H148" s="312"/>
    </row>
    <row r="149" spans="2:8" x14ac:dyDescent="0.25">
      <c r="B149" s="309"/>
      <c r="C149" s="310"/>
      <c r="D149" s="310"/>
      <c r="E149" s="311"/>
      <c r="F149" s="311"/>
      <c r="G149" s="311"/>
      <c r="H149" s="312"/>
    </row>
    <row r="150" spans="2:8" x14ac:dyDescent="0.25">
      <c r="B150" s="309"/>
      <c r="C150" s="310"/>
      <c r="D150" s="310"/>
      <c r="E150" s="311"/>
      <c r="F150" s="311"/>
      <c r="G150" s="311"/>
      <c r="H150" s="312"/>
    </row>
    <row r="151" spans="2:8" x14ac:dyDescent="0.25">
      <c r="B151" s="309"/>
      <c r="C151" s="310"/>
      <c r="D151" s="310"/>
      <c r="E151" s="311"/>
      <c r="F151" s="311"/>
      <c r="G151" s="311"/>
      <c r="H151" s="312"/>
    </row>
    <row r="152" spans="2:8" x14ac:dyDescent="0.25">
      <c r="B152" s="309"/>
      <c r="C152" s="310"/>
      <c r="D152" s="310"/>
      <c r="E152" s="311"/>
      <c r="F152" s="311"/>
      <c r="G152" s="311"/>
      <c r="H152" s="312"/>
    </row>
    <row r="153" spans="2:8" x14ac:dyDescent="0.25">
      <c r="B153" s="309"/>
      <c r="C153" s="310"/>
      <c r="D153" s="310"/>
      <c r="E153" s="311"/>
      <c r="F153" s="311"/>
      <c r="G153" s="311"/>
      <c r="H153" s="312"/>
    </row>
    <row r="154" spans="2:8" x14ac:dyDescent="0.25">
      <c r="B154" s="309"/>
      <c r="C154" s="310"/>
      <c r="D154" s="310"/>
      <c r="E154" s="311"/>
      <c r="F154" s="311"/>
      <c r="G154" s="311"/>
      <c r="H154" s="312"/>
    </row>
    <row r="155" spans="2:8" x14ac:dyDescent="0.25">
      <c r="B155" s="309"/>
      <c r="C155" s="310"/>
      <c r="D155" s="310"/>
      <c r="E155" s="311"/>
      <c r="F155" s="311"/>
      <c r="G155" s="311"/>
      <c r="H155" s="312"/>
    </row>
    <row r="156" spans="2:8" x14ac:dyDescent="0.25">
      <c r="B156" s="309"/>
      <c r="C156" s="310"/>
      <c r="D156" s="310"/>
      <c r="E156" s="311"/>
      <c r="F156" s="311"/>
      <c r="G156" s="311"/>
      <c r="H156" s="312"/>
    </row>
    <row r="157" spans="2:8" x14ac:dyDescent="0.25">
      <c r="B157" s="309"/>
      <c r="C157" s="310"/>
      <c r="D157" s="310"/>
      <c r="E157" s="311"/>
      <c r="F157" s="311"/>
      <c r="G157" s="311"/>
      <c r="H157" s="312"/>
    </row>
    <row r="158" spans="2:8" x14ac:dyDescent="0.25">
      <c r="B158" s="309"/>
      <c r="C158" s="310"/>
      <c r="D158" s="310"/>
      <c r="E158" s="311"/>
      <c r="F158" s="311"/>
      <c r="G158" s="311"/>
      <c r="H158" s="312"/>
    </row>
    <row r="159" spans="2:8" x14ac:dyDescent="0.25">
      <c r="B159" s="309"/>
      <c r="C159" s="310"/>
      <c r="D159" s="310"/>
      <c r="E159" s="311"/>
      <c r="F159" s="311"/>
      <c r="G159" s="311"/>
      <c r="H159" s="312"/>
    </row>
    <row r="160" spans="2:8" x14ac:dyDescent="0.25">
      <c r="B160" s="309"/>
      <c r="C160" s="310"/>
      <c r="D160" s="310"/>
      <c r="E160" s="311"/>
      <c r="F160" s="311"/>
      <c r="G160" s="311"/>
      <c r="H160" s="312"/>
    </row>
    <row r="161" spans="2:8" x14ac:dyDescent="0.25">
      <c r="B161" s="309"/>
      <c r="C161" s="310"/>
      <c r="D161" s="310"/>
      <c r="E161" s="311"/>
      <c r="F161" s="311"/>
      <c r="G161" s="311"/>
      <c r="H161" s="312"/>
    </row>
    <row r="162" spans="2:8" x14ac:dyDescent="0.25">
      <c r="B162" s="309"/>
      <c r="C162" s="310"/>
      <c r="D162" s="310"/>
      <c r="E162" s="311"/>
      <c r="F162" s="311"/>
      <c r="G162" s="311"/>
      <c r="H162" s="312"/>
    </row>
    <row r="163" spans="2:8" x14ac:dyDescent="0.25">
      <c r="B163" s="309"/>
      <c r="C163" s="310"/>
      <c r="D163" s="310"/>
      <c r="E163" s="311"/>
      <c r="F163" s="311"/>
      <c r="G163" s="311"/>
      <c r="H163" s="312"/>
    </row>
    <row r="164" spans="2:8" x14ac:dyDescent="0.25">
      <c r="B164" s="309"/>
      <c r="C164" s="310"/>
      <c r="D164" s="310"/>
      <c r="E164" s="311"/>
      <c r="F164" s="311"/>
      <c r="G164" s="311"/>
      <c r="H164" s="312"/>
    </row>
    <row r="165" spans="2:8" x14ac:dyDescent="0.25">
      <c r="B165" s="309"/>
      <c r="C165" s="310"/>
      <c r="D165" s="310"/>
      <c r="E165" s="311"/>
      <c r="F165" s="311"/>
      <c r="G165" s="311"/>
      <c r="H165" s="312"/>
    </row>
    <row r="166" spans="2:8" x14ac:dyDescent="0.25">
      <c r="B166" s="309"/>
      <c r="C166" s="310"/>
      <c r="D166" s="310"/>
      <c r="E166" s="311"/>
      <c r="F166" s="311"/>
      <c r="G166" s="311"/>
      <c r="H166" s="312"/>
    </row>
    <row r="167" spans="2:8" x14ac:dyDescent="0.25">
      <c r="B167" s="309"/>
      <c r="C167" s="310"/>
      <c r="D167" s="310"/>
      <c r="E167" s="311"/>
      <c r="F167" s="311"/>
      <c r="G167" s="311"/>
      <c r="H167" s="312"/>
    </row>
    <row r="168" spans="2:8" x14ac:dyDescent="0.25">
      <c r="B168" s="309"/>
      <c r="C168" s="310"/>
      <c r="D168" s="310"/>
      <c r="E168" s="311"/>
      <c r="F168" s="311"/>
      <c r="G168" s="311"/>
      <c r="H168" s="312"/>
    </row>
    <row r="169" spans="2:8" x14ac:dyDescent="0.25">
      <c r="B169" s="309"/>
      <c r="C169" s="310"/>
      <c r="D169" s="310"/>
      <c r="E169" s="311"/>
      <c r="F169" s="311"/>
      <c r="G169" s="311"/>
      <c r="H169" s="312"/>
    </row>
    <row r="170" spans="2:8" x14ac:dyDescent="0.25">
      <c r="B170" s="309"/>
      <c r="C170" s="310"/>
      <c r="D170" s="310"/>
      <c r="E170" s="311"/>
      <c r="F170" s="311"/>
      <c r="G170" s="311"/>
      <c r="H170" s="312"/>
    </row>
    <row r="171" spans="2:8" x14ac:dyDescent="0.25">
      <c r="B171" s="309"/>
      <c r="C171" s="310"/>
      <c r="D171" s="310"/>
      <c r="E171" s="311"/>
      <c r="F171" s="311"/>
      <c r="G171" s="311"/>
      <c r="H171" s="312"/>
    </row>
    <row r="172" spans="2:8" x14ac:dyDescent="0.25">
      <c r="B172" s="309"/>
      <c r="C172" s="310"/>
      <c r="D172" s="310"/>
      <c r="E172" s="311"/>
      <c r="F172" s="311"/>
      <c r="G172" s="311"/>
      <c r="H172" s="312"/>
    </row>
    <row r="173" spans="2:8" x14ac:dyDescent="0.25">
      <c r="B173" s="309"/>
      <c r="C173" s="310"/>
      <c r="D173" s="310"/>
      <c r="E173" s="311"/>
      <c r="F173" s="311"/>
      <c r="G173" s="311"/>
      <c r="H173" s="312"/>
    </row>
    <row r="174" spans="2:8" x14ac:dyDescent="0.25">
      <c r="B174" s="309"/>
      <c r="C174" s="310"/>
      <c r="D174" s="310"/>
      <c r="E174" s="311"/>
      <c r="F174" s="311"/>
      <c r="G174" s="311"/>
      <c r="H174" s="312"/>
    </row>
    <row r="175" spans="2:8" x14ac:dyDescent="0.25">
      <c r="B175" s="309"/>
      <c r="C175" s="310"/>
      <c r="D175" s="310"/>
      <c r="E175" s="311"/>
      <c r="F175" s="311"/>
      <c r="G175" s="311"/>
      <c r="H175" s="312"/>
    </row>
    <row r="176" spans="2:8" x14ac:dyDescent="0.25">
      <c r="B176" s="309"/>
      <c r="C176" s="310"/>
      <c r="D176" s="310"/>
      <c r="E176" s="311"/>
      <c r="F176" s="311"/>
      <c r="G176" s="311"/>
      <c r="H176" s="312"/>
    </row>
    <row r="177" spans="2:8" x14ac:dyDescent="0.25">
      <c r="B177" s="309"/>
      <c r="C177" s="310"/>
      <c r="D177" s="310"/>
      <c r="E177" s="311"/>
      <c r="F177" s="311"/>
      <c r="G177" s="311"/>
      <c r="H177" s="312"/>
    </row>
    <row r="178" spans="2:8" x14ac:dyDescent="0.25">
      <c r="B178" s="309"/>
      <c r="C178" s="310"/>
      <c r="D178" s="310"/>
      <c r="E178" s="311"/>
      <c r="F178" s="311"/>
      <c r="G178" s="311"/>
      <c r="H178" s="312"/>
    </row>
    <row r="179" spans="2:8" x14ac:dyDescent="0.25">
      <c r="B179" s="309"/>
      <c r="C179" s="310"/>
      <c r="D179" s="310"/>
      <c r="E179" s="311"/>
      <c r="F179" s="311"/>
      <c r="G179" s="311"/>
      <c r="H179" s="312"/>
    </row>
    <row r="180" spans="2:8" x14ac:dyDescent="0.25">
      <c r="B180" s="309"/>
      <c r="C180" s="310"/>
      <c r="D180" s="310"/>
      <c r="E180" s="311"/>
      <c r="F180" s="311"/>
      <c r="G180" s="311"/>
      <c r="H180" s="312"/>
    </row>
    <row r="181" spans="2:8" x14ac:dyDescent="0.25">
      <c r="B181" s="309"/>
      <c r="C181" s="310"/>
      <c r="D181" s="310"/>
      <c r="E181" s="311"/>
      <c r="F181" s="311"/>
      <c r="G181" s="311"/>
      <c r="H181" s="312"/>
    </row>
    <row r="182" spans="2:8" x14ac:dyDescent="0.25">
      <c r="B182" s="309"/>
      <c r="C182" s="310"/>
      <c r="D182" s="310"/>
      <c r="E182" s="311"/>
      <c r="F182" s="311"/>
      <c r="G182" s="311"/>
      <c r="H182" s="312"/>
    </row>
    <row r="183" spans="2:8" x14ac:dyDescent="0.25">
      <c r="B183" s="309"/>
      <c r="C183" s="310"/>
      <c r="D183" s="310"/>
      <c r="E183" s="311"/>
      <c r="F183" s="311"/>
      <c r="G183" s="311"/>
      <c r="H183" s="312"/>
    </row>
    <row r="184" spans="2:8" x14ac:dyDescent="0.25">
      <c r="B184" s="309"/>
      <c r="C184" s="310"/>
      <c r="D184" s="310"/>
      <c r="E184" s="311"/>
      <c r="F184" s="311"/>
      <c r="G184" s="311"/>
      <c r="H184" s="312"/>
    </row>
    <row r="185" spans="2:8" x14ac:dyDescent="0.25">
      <c r="B185" s="309"/>
      <c r="C185" s="310"/>
      <c r="D185" s="310"/>
      <c r="E185" s="311"/>
      <c r="F185" s="311"/>
      <c r="G185" s="311"/>
      <c r="H185" s="312"/>
    </row>
    <row r="186" spans="2:8" x14ac:dyDescent="0.25">
      <c r="B186" s="309"/>
      <c r="C186" s="310"/>
      <c r="D186" s="310"/>
      <c r="E186" s="311"/>
      <c r="F186" s="311"/>
      <c r="G186" s="311"/>
      <c r="H186" s="312"/>
    </row>
    <row r="187" spans="2:8" x14ac:dyDescent="0.25">
      <c r="B187" s="309"/>
      <c r="C187" s="310"/>
      <c r="D187" s="310"/>
      <c r="E187" s="311"/>
      <c r="F187" s="311"/>
      <c r="G187" s="311"/>
      <c r="H187" s="312"/>
    </row>
    <row r="188" spans="2:8" x14ac:dyDescent="0.25">
      <c r="B188" s="309"/>
      <c r="C188" s="310"/>
      <c r="D188" s="310"/>
      <c r="E188" s="311"/>
      <c r="F188" s="311"/>
      <c r="G188" s="311"/>
      <c r="H188" s="312"/>
    </row>
    <row r="189" spans="2:8" x14ac:dyDescent="0.25">
      <c r="B189" s="309"/>
      <c r="C189" s="310"/>
      <c r="D189" s="310"/>
      <c r="E189" s="311"/>
      <c r="F189" s="311"/>
      <c r="G189" s="311"/>
      <c r="H189" s="312"/>
    </row>
    <row r="190" spans="2:8" x14ac:dyDescent="0.25">
      <c r="B190" s="309"/>
      <c r="C190" s="310"/>
      <c r="D190" s="310"/>
      <c r="E190" s="311"/>
      <c r="F190" s="311"/>
      <c r="G190" s="311"/>
      <c r="H190" s="312"/>
    </row>
    <row r="191" spans="2:8" x14ac:dyDescent="0.25">
      <c r="B191" s="309"/>
      <c r="C191" s="310"/>
      <c r="D191" s="310"/>
      <c r="E191" s="311"/>
      <c r="F191" s="311"/>
      <c r="G191" s="311"/>
      <c r="H191" s="312"/>
    </row>
    <row r="192" spans="2:8" x14ac:dyDescent="0.25">
      <c r="B192" s="309"/>
      <c r="C192" s="310"/>
      <c r="D192" s="310"/>
      <c r="E192" s="311"/>
      <c r="F192" s="311"/>
      <c r="G192" s="311"/>
      <c r="H192" s="312"/>
    </row>
    <row r="193" spans="2:8" x14ac:dyDescent="0.25">
      <c r="B193" s="309"/>
      <c r="C193" s="310"/>
      <c r="D193" s="310"/>
      <c r="E193" s="311"/>
      <c r="F193" s="311"/>
      <c r="G193" s="311"/>
      <c r="H193" s="312"/>
    </row>
    <row r="194" spans="2:8" x14ac:dyDescent="0.25">
      <c r="B194" s="309"/>
      <c r="C194" s="310"/>
      <c r="D194" s="310"/>
      <c r="E194" s="311"/>
      <c r="F194" s="311"/>
      <c r="G194" s="311"/>
      <c r="H194" s="312"/>
    </row>
    <row r="195" spans="2:8" x14ac:dyDescent="0.25">
      <c r="B195" s="309"/>
      <c r="C195" s="310"/>
      <c r="D195" s="310"/>
      <c r="E195" s="311"/>
      <c r="F195" s="311"/>
      <c r="G195" s="311"/>
      <c r="H195" s="312"/>
    </row>
    <row r="196" spans="2:8" x14ac:dyDescent="0.25">
      <c r="B196" s="309"/>
      <c r="C196" s="310"/>
      <c r="D196" s="310"/>
      <c r="E196" s="311"/>
      <c r="F196" s="311"/>
      <c r="G196" s="311"/>
      <c r="H196" s="312"/>
    </row>
    <row r="197" spans="2:8" x14ac:dyDescent="0.25">
      <c r="B197" s="309"/>
      <c r="C197" s="310"/>
      <c r="D197" s="310"/>
      <c r="E197" s="311"/>
      <c r="F197" s="311"/>
      <c r="G197" s="311"/>
      <c r="H197" s="312"/>
    </row>
    <row r="198" spans="2:8" x14ac:dyDescent="0.25">
      <c r="B198" s="309"/>
      <c r="C198" s="310"/>
      <c r="D198" s="310"/>
      <c r="E198" s="311"/>
      <c r="F198" s="311"/>
      <c r="G198" s="311"/>
      <c r="H198" s="312"/>
    </row>
    <row r="199" spans="2:8" x14ac:dyDescent="0.25">
      <c r="B199" s="309"/>
      <c r="C199" s="310"/>
      <c r="D199" s="310"/>
      <c r="E199" s="311"/>
      <c r="F199" s="311"/>
      <c r="G199" s="311"/>
      <c r="H199" s="312"/>
    </row>
    <row r="200" spans="2:8" x14ac:dyDescent="0.25">
      <c r="B200" s="309"/>
      <c r="C200" s="310"/>
      <c r="D200" s="310"/>
      <c r="E200" s="311"/>
      <c r="F200" s="311"/>
      <c r="G200" s="311"/>
      <c r="H200" s="312"/>
    </row>
    <row r="201" spans="2:8" x14ac:dyDescent="0.25">
      <c r="B201" s="309"/>
      <c r="C201" s="310"/>
      <c r="D201" s="310"/>
      <c r="E201" s="311"/>
      <c r="F201" s="311"/>
      <c r="G201" s="311"/>
      <c r="H201" s="312"/>
    </row>
    <row r="202" spans="2:8" x14ac:dyDescent="0.25">
      <c r="B202" s="309"/>
      <c r="C202" s="310"/>
      <c r="D202" s="310"/>
      <c r="E202" s="311"/>
      <c r="F202" s="311"/>
      <c r="G202" s="311"/>
      <c r="H202" s="312"/>
    </row>
    <row r="203" spans="2:8" x14ac:dyDescent="0.25">
      <c r="B203" s="309"/>
      <c r="C203" s="310"/>
      <c r="D203" s="310"/>
      <c r="E203" s="311"/>
      <c r="F203" s="311"/>
      <c r="G203" s="311"/>
      <c r="H203" s="312"/>
    </row>
    <row r="204" spans="2:8" x14ac:dyDescent="0.25">
      <c r="B204" s="309"/>
      <c r="C204" s="310"/>
      <c r="D204" s="310"/>
      <c r="E204" s="311"/>
      <c r="F204" s="311"/>
      <c r="G204" s="311"/>
      <c r="H204" s="312"/>
    </row>
    <row r="205" spans="2:8" x14ac:dyDescent="0.25">
      <c r="B205" s="309"/>
      <c r="C205" s="310"/>
      <c r="D205" s="310"/>
      <c r="E205" s="311"/>
      <c r="F205" s="311"/>
      <c r="G205" s="311"/>
      <c r="H205" s="312"/>
    </row>
    <row r="206" spans="2:8" x14ac:dyDescent="0.25">
      <c r="B206" s="309"/>
      <c r="C206" s="310"/>
      <c r="D206" s="310"/>
      <c r="E206" s="311"/>
      <c r="F206" s="311"/>
      <c r="G206" s="311"/>
      <c r="H206" s="312"/>
    </row>
    <row r="207" spans="2:8" x14ac:dyDescent="0.25">
      <c r="B207" s="309"/>
      <c r="C207" s="310"/>
      <c r="D207" s="310"/>
      <c r="E207" s="311"/>
      <c r="F207" s="311"/>
      <c r="G207" s="311"/>
      <c r="H207" s="312"/>
    </row>
    <row r="208" spans="2:8" x14ac:dyDescent="0.25">
      <c r="B208" s="309"/>
      <c r="C208" s="310"/>
      <c r="D208" s="310"/>
      <c r="E208" s="311"/>
      <c r="F208" s="311"/>
      <c r="G208" s="311"/>
      <c r="H208" s="312"/>
    </row>
    <row r="209" spans="2:8" x14ac:dyDescent="0.25">
      <c r="B209" s="309"/>
      <c r="C209" s="310"/>
      <c r="D209" s="310"/>
      <c r="E209" s="311"/>
      <c r="F209" s="311"/>
      <c r="G209" s="311"/>
      <c r="H209" s="312"/>
    </row>
    <row r="210" spans="2:8" x14ac:dyDescent="0.25">
      <c r="B210" s="309"/>
      <c r="C210" s="310"/>
      <c r="D210" s="310"/>
      <c r="E210" s="311"/>
      <c r="F210" s="311"/>
      <c r="G210" s="311"/>
      <c r="H210" s="312"/>
    </row>
    <row r="211" spans="2:8" x14ac:dyDescent="0.25">
      <c r="B211" s="309"/>
      <c r="C211" s="310"/>
      <c r="D211" s="310"/>
      <c r="E211" s="311"/>
      <c r="F211" s="311"/>
      <c r="G211" s="311"/>
      <c r="H211" s="312"/>
    </row>
    <row r="212" spans="2:8" x14ac:dyDescent="0.25">
      <c r="B212" s="309"/>
      <c r="C212" s="310"/>
      <c r="D212" s="310"/>
      <c r="E212" s="311"/>
      <c r="F212" s="311"/>
      <c r="G212" s="311"/>
      <c r="H212" s="312"/>
    </row>
    <row r="213" spans="2:8" x14ac:dyDescent="0.25">
      <c r="B213" s="309"/>
      <c r="C213" s="310"/>
      <c r="D213" s="310"/>
      <c r="E213" s="311"/>
      <c r="F213" s="311"/>
      <c r="G213" s="311"/>
      <c r="H213" s="312"/>
    </row>
    <row r="214" spans="2:8" x14ac:dyDescent="0.25">
      <c r="B214" s="309"/>
      <c r="C214" s="310"/>
      <c r="D214" s="310"/>
      <c r="E214" s="311"/>
      <c r="F214" s="311"/>
      <c r="G214" s="311"/>
      <c r="H214" s="312"/>
    </row>
    <row r="215" spans="2:8" x14ac:dyDescent="0.25">
      <c r="B215" s="309"/>
      <c r="C215" s="310"/>
      <c r="D215" s="310"/>
      <c r="E215" s="311"/>
      <c r="F215" s="311"/>
      <c r="G215" s="311"/>
      <c r="H215" s="312"/>
    </row>
    <row r="216" spans="2:8" x14ac:dyDescent="0.25">
      <c r="B216" s="309"/>
      <c r="C216" s="310"/>
      <c r="D216" s="310"/>
      <c r="E216" s="311"/>
      <c r="F216" s="311"/>
      <c r="G216" s="311"/>
      <c r="H216" s="312"/>
    </row>
    <row r="217" spans="2:8" x14ac:dyDescent="0.25">
      <c r="B217" s="309"/>
      <c r="C217" s="310"/>
      <c r="D217" s="310"/>
      <c r="E217" s="311"/>
      <c r="F217" s="311"/>
      <c r="G217" s="311"/>
      <c r="H217" s="312"/>
    </row>
    <row r="218" spans="2:8" x14ac:dyDescent="0.25">
      <c r="B218" s="309"/>
      <c r="C218" s="310"/>
      <c r="D218" s="310"/>
      <c r="E218" s="311"/>
      <c r="F218" s="311"/>
      <c r="G218" s="311"/>
      <c r="H218" s="312"/>
    </row>
    <row r="219" spans="2:8" x14ac:dyDescent="0.25">
      <c r="B219" s="309"/>
      <c r="C219" s="310"/>
      <c r="D219" s="310"/>
      <c r="E219" s="311"/>
      <c r="F219" s="311"/>
      <c r="G219" s="311"/>
      <c r="H219" s="312"/>
    </row>
    <row r="220" spans="2:8" x14ac:dyDescent="0.25">
      <c r="B220" s="309"/>
      <c r="C220" s="310"/>
      <c r="D220" s="310"/>
      <c r="E220" s="311"/>
      <c r="F220" s="311"/>
      <c r="G220" s="311"/>
      <c r="H220" s="312"/>
    </row>
    <row r="221" spans="2:8" x14ac:dyDescent="0.25">
      <c r="B221" s="309"/>
      <c r="C221" s="310"/>
      <c r="D221" s="310"/>
      <c r="E221" s="311"/>
      <c r="F221" s="311"/>
      <c r="G221" s="311"/>
      <c r="H221" s="312"/>
    </row>
    <row r="222" spans="2:8" x14ac:dyDescent="0.25">
      <c r="B222" s="309"/>
      <c r="C222" s="310"/>
      <c r="D222" s="310"/>
      <c r="E222" s="311"/>
      <c r="F222" s="311"/>
      <c r="G222" s="311"/>
      <c r="H222" s="312"/>
    </row>
    <row r="223" spans="2:8" x14ac:dyDescent="0.25">
      <c r="B223" s="309"/>
      <c r="C223" s="310"/>
      <c r="D223" s="310"/>
      <c r="E223" s="311"/>
      <c r="F223" s="311"/>
      <c r="G223" s="311"/>
      <c r="H223" s="312"/>
    </row>
    <row r="224" spans="2:8" x14ac:dyDescent="0.25">
      <c r="B224" s="309"/>
      <c r="C224" s="310"/>
      <c r="D224" s="310"/>
      <c r="E224" s="311"/>
      <c r="F224" s="311"/>
      <c r="G224" s="311"/>
      <c r="H224" s="312"/>
    </row>
    <row r="225" spans="2:8" x14ac:dyDescent="0.25">
      <c r="B225" s="309"/>
      <c r="C225" s="310"/>
      <c r="D225" s="310"/>
      <c r="E225" s="311"/>
      <c r="F225" s="311"/>
      <c r="G225" s="311"/>
      <c r="H225" s="312"/>
    </row>
    <row r="226" spans="2:8" x14ac:dyDescent="0.25">
      <c r="B226" s="309"/>
      <c r="C226" s="310"/>
      <c r="D226" s="310"/>
      <c r="E226" s="311"/>
      <c r="F226" s="311"/>
      <c r="G226" s="311"/>
      <c r="H226" s="312"/>
    </row>
    <row r="227" spans="2:8" x14ac:dyDescent="0.25">
      <c r="B227" s="309"/>
      <c r="C227" s="310"/>
      <c r="D227" s="310"/>
      <c r="E227" s="311"/>
      <c r="F227" s="311"/>
      <c r="G227" s="311"/>
      <c r="H227" s="312"/>
    </row>
    <row r="228" spans="2:8" x14ac:dyDescent="0.25">
      <c r="B228" s="309"/>
      <c r="C228" s="310"/>
      <c r="D228" s="310"/>
      <c r="E228" s="311"/>
      <c r="F228" s="311"/>
      <c r="G228" s="311"/>
      <c r="H228" s="312"/>
    </row>
    <row r="229" spans="2:8" x14ac:dyDescent="0.25">
      <c r="B229" s="309"/>
      <c r="C229" s="310"/>
      <c r="D229" s="310"/>
      <c r="E229" s="311"/>
      <c r="F229" s="311"/>
      <c r="G229" s="311"/>
      <c r="H229" s="312"/>
    </row>
    <row r="230" spans="2:8" x14ac:dyDescent="0.25">
      <c r="B230" s="309"/>
      <c r="C230" s="310"/>
      <c r="D230" s="310"/>
      <c r="E230" s="311"/>
      <c r="F230" s="311"/>
      <c r="G230" s="311"/>
      <c r="H230" s="312"/>
    </row>
    <row r="231" spans="2:8" x14ac:dyDescent="0.25">
      <c r="B231" s="309"/>
      <c r="C231" s="310"/>
      <c r="D231" s="310"/>
      <c r="E231" s="311"/>
      <c r="F231" s="311"/>
      <c r="G231" s="311"/>
      <c r="H231" s="312"/>
    </row>
    <row r="232" spans="2:8" x14ac:dyDescent="0.25">
      <c r="B232" s="309"/>
      <c r="C232" s="310"/>
      <c r="D232" s="310"/>
      <c r="E232" s="311"/>
      <c r="F232" s="311"/>
      <c r="G232" s="311"/>
      <c r="H232" s="312"/>
    </row>
    <row r="233" spans="2:8" x14ac:dyDescent="0.25">
      <c r="B233" s="309"/>
      <c r="C233" s="310"/>
      <c r="D233" s="310"/>
      <c r="E233" s="311"/>
      <c r="F233" s="311"/>
      <c r="G233" s="311"/>
      <c r="H233" s="312"/>
    </row>
    <row r="234" spans="2:8" x14ac:dyDescent="0.25">
      <c r="B234" s="309"/>
      <c r="C234" s="310"/>
      <c r="D234" s="310"/>
      <c r="E234" s="311"/>
      <c r="F234" s="311"/>
      <c r="G234" s="311"/>
      <c r="H234" s="312"/>
    </row>
    <row r="235" spans="2:8" x14ac:dyDescent="0.25">
      <c r="B235" s="309"/>
      <c r="C235" s="310"/>
      <c r="D235" s="310"/>
      <c r="E235" s="311"/>
      <c r="F235" s="311"/>
      <c r="G235" s="311"/>
      <c r="H235" s="312"/>
    </row>
    <row r="236" spans="2:8" x14ac:dyDescent="0.25">
      <c r="B236" s="309"/>
      <c r="C236" s="310"/>
      <c r="D236" s="310"/>
      <c r="E236" s="311"/>
      <c r="F236" s="311"/>
      <c r="G236" s="311"/>
      <c r="H236" s="312"/>
    </row>
    <row r="237" spans="2:8" x14ac:dyDescent="0.25">
      <c r="B237" s="309"/>
      <c r="C237" s="310"/>
      <c r="D237" s="310"/>
      <c r="E237" s="311"/>
      <c r="F237" s="311"/>
      <c r="G237" s="311"/>
      <c r="H237" s="312"/>
    </row>
    <row r="238" spans="2:8" x14ac:dyDescent="0.25">
      <c r="B238" s="309"/>
      <c r="C238" s="310"/>
      <c r="D238" s="310"/>
      <c r="E238" s="311"/>
      <c r="F238" s="311"/>
      <c r="G238" s="311"/>
      <c r="H238" s="312"/>
    </row>
    <row r="239" spans="2:8" x14ac:dyDescent="0.25">
      <c r="B239" s="309"/>
      <c r="C239" s="310"/>
      <c r="D239" s="310"/>
      <c r="E239" s="311"/>
      <c r="F239" s="311"/>
      <c r="G239" s="311"/>
      <c r="H239" s="312"/>
    </row>
    <row r="240" spans="2:8" x14ac:dyDescent="0.25">
      <c r="B240" s="309"/>
      <c r="C240" s="310"/>
      <c r="D240" s="310"/>
      <c r="E240" s="311"/>
      <c r="F240" s="311"/>
      <c r="G240" s="311"/>
      <c r="H240" s="312"/>
    </row>
    <row r="241" spans="2:8" x14ac:dyDescent="0.25">
      <c r="B241" s="309"/>
      <c r="C241" s="310"/>
      <c r="D241" s="310"/>
      <c r="E241" s="311"/>
      <c r="F241" s="311"/>
      <c r="G241" s="311"/>
      <c r="H241" s="312"/>
    </row>
    <row r="242" spans="2:8" x14ac:dyDescent="0.25">
      <c r="B242" s="309"/>
      <c r="C242" s="310"/>
      <c r="D242" s="310"/>
      <c r="E242" s="311"/>
      <c r="F242" s="311"/>
      <c r="G242" s="311"/>
      <c r="H242" s="312"/>
    </row>
    <row r="243" spans="2:8" x14ac:dyDescent="0.25">
      <c r="B243" s="309"/>
      <c r="C243" s="310"/>
      <c r="D243" s="310"/>
      <c r="E243" s="311"/>
      <c r="F243" s="311"/>
      <c r="G243" s="311"/>
      <c r="H243" s="312"/>
    </row>
    <row r="244" spans="2:8" x14ac:dyDescent="0.25">
      <c r="B244" s="309"/>
      <c r="C244" s="310"/>
      <c r="D244" s="310"/>
      <c r="E244" s="311"/>
      <c r="F244" s="311"/>
      <c r="G244" s="311"/>
      <c r="H244" s="312"/>
    </row>
    <row r="245" spans="2:8" x14ac:dyDescent="0.25">
      <c r="B245" s="309"/>
      <c r="C245" s="310"/>
      <c r="D245" s="310"/>
      <c r="E245" s="311"/>
      <c r="F245" s="311"/>
      <c r="G245" s="311"/>
      <c r="H245" s="312"/>
    </row>
    <row r="246" spans="2:8" x14ac:dyDescent="0.25">
      <c r="B246" s="309"/>
      <c r="C246" s="310"/>
      <c r="D246" s="310"/>
      <c r="E246" s="311"/>
      <c r="F246" s="311"/>
      <c r="G246" s="311"/>
      <c r="H246" s="312"/>
    </row>
    <row r="247" spans="2:8" x14ac:dyDescent="0.25">
      <c r="B247" s="309"/>
      <c r="C247" s="310"/>
      <c r="D247" s="310"/>
      <c r="E247" s="311"/>
      <c r="F247" s="311"/>
      <c r="G247" s="311"/>
      <c r="H247" s="312"/>
    </row>
    <row r="248" spans="2:8" x14ac:dyDescent="0.25">
      <c r="B248" s="309"/>
      <c r="C248" s="310"/>
      <c r="D248" s="310"/>
      <c r="E248" s="311"/>
      <c r="F248" s="311"/>
      <c r="G248" s="311"/>
      <c r="H248" s="312"/>
    </row>
    <row r="249" spans="2:8" x14ac:dyDescent="0.25">
      <c r="B249" s="309"/>
      <c r="C249" s="310"/>
      <c r="D249" s="310"/>
      <c r="E249" s="311"/>
      <c r="F249" s="311"/>
      <c r="G249" s="311"/>
      <c r="H249" s="312"/>
    </row>
    <row r="250" spans="2:8" x14ac:dyDescent="0.25">
      <c r="B250" s="309"/>
      <c r="C250" s="310"/>
      <c r="D250" s="310"/>
      <c r="E250" s="311"/>
      <c r="F250" s="311"/>
      <c r="G250" s="311"/>
      <c r="H250" s="312"/>
    </row>
    <row r="251" spans="2:8" x14ac:dyDescent="0.25">
      <c r="B251" s="309"/>
      <c r="C251" s="310"/>
      <c r="D251" s="310"/>
      <c r="E251" s="311"/>
      <c r="F251" s="311"/>
      <c r="G251" s="311"/>
      <c r="H251" s="312"/>
    </row>
    <row r="252" spans="2:8" x14ac:dyDescent="0.25">
      <c r="B252" s="309"/>
      <c r="C252" s="310"/>
      <c r="D252" s="310"/>
      <c r="E252" s="311"/>
      <c r="F252" s="311"/>
      <c r="G252" s="311"/>
      <c r="H252" s="312"/>
    </row>
    <row r="253" spans="2:8" x14ac:dyDescent="0.25">
      <c r="B253" s="309"/>
      <c r="C253" s="310"/>
      <c r="D253" s="310"/>
      <c r="E253" s="311"/>
      <c r="F253" s="311"/>
      <c r="G253" s="311"/>
      <c r="H253" s="312"/>
    </row>
    <row r="254" spans="2:8" x14ac:dyDescent="0.25">
      <c r="B254" s="309"/>
      <c r="C254" s="310"/>
      <c r="D254" s="310"/>
      <c r="E254" s="311"/>
      <c r="F254" s="311"/>
      <c r="G254" s="311"/>
      <c r="H254" s="312"/>
    </row>
    <row r="255" spans="2:8" x14ac:dyDescent="0.25">
      <c r="B255" s="309"/>
      <c r="C255" s="310"/>
      <c r="D255" s="310"/>
      <c r="E255" s="311"/>
      <c r="F255" s="311"/>
      <c r="G255" s="311"/>
      <c r="H255" s="312"/>
    </row>
    <row r="256" spans="2:8" x14ac:dyDescent="0.25">
      <c r="B256" s="309"/>
      <c r="C256" s="310"/>
      <c r="D256" s="310"/>
      <c r="E256" s="311"/>
      <c r="F256" s="311"/>
      <c r="G256" s="311"/>
      <c r="H256" s="312"/>
    </row>
    <row r="257" spans="2:8" x14ac:dyDescent="0.25">
      <c r="B257" s="309"/>
      <c r="C257" s="310"/>
      <c r="D257" s="310"/>
      <c r="E257" s="311"/>
      <c r="F257" s="311"/>
      <c r="G257" s="311"/>
      <c r="H257" s="312"/>
    </row>
    <row r="258" spans="2:8" x14ac:dyDescent="0.25">
      <c r="B258" s="309"/>
      <c r="C258" s="310"/>
      <c r="D258" s="310"/>
      <c r="E258" s="311"/>
      <c r="F258" s="311"/>
      <c r="G258" s="311"/>
      <c r="H258" s="312"/>
    </row>
    <row r="259" spans="2:8" x14ac:dyDescent="0.25">
      <c r="B259" s="309"/>
      <c r="C259" s="310"/>
      <c r="D259" s="310"/>
      <c r="E259" s="311"/>
      <c r="F259" s="311"/>
      <c r="G259" s="311"/>
      <c r="H259" s="312"/>
    </row>
    <row r="260" spans="2:8" x14ac:dyDescent="0.25">
      <c r="B260" s="309"/>
      <c r="C260" s="310"/>
      <c r="D260" s="310"/>
      <c r="E260" s="311"/>
      <c r="F260" s="311"/>
      <c r="G260" s="311"/>
      <c r="H260" s="312"/>
    </row>
    <row r="261" spans="2:8" x14ac:dyDescent="0.25">
      <c r="B261" s="309"/>
      <c r="C261" s="310"/>
      <c r="D261" s="310"/>
      <c r="E261" s="311"/>
      <c r="F261" s="311"/>
      <c r="G261" s="311"/>
      <c r="H261" s="312"/>
    </row>
    <row r="262" spans="2:8" x14ac:dyDescent="0.25">
      <c r="B262" s="309"/>
      <c r="C262" s="310"/>
      <c r="D262" s="310"/>
      <c r="E262" s="311"/>
      <c r="F262" s="311"/>
      <c r="G262" s="311"/>
      <c r="H262" s="312"/>
    </row>
    <row r="263" spans="2:8" x14ac:dyDescent="0.25">
      <c r="B263" s="309"/>
      <c r="C263" s="310"/>
      <c r="D263" s="310"/>
      <c r="E263" s="311"/>
      <c r="F263" s="311"/>
      <c r="G263" s="311"/>
      <c r="H263" s="312"/>
    </row>
    <row r="264" spans="2:8" x14ac:dyDescent="0.25">
      <c r="B264" s="309"/>
      <c r="C264" s="310"/>
      <c r="D264" s="310"/>
      <c r="E264" s="311"/>
      <c r="F264" s="311"/>
      <c r="G264" s="311"/>
      <c r="H264" s="312"/>
    </row>
    <row r="265" spans="2:8" x14ac:dyDescent="0.25">
      <c r="B265" s="309"/>
      <c r="C265" s="310"/>
      <c r="D265" s="310"/>
      <c r="E265" s="311"/>
      <c r="F265" s="311"/>
      <c r="G265" s="311"/>
      <c r="H265" s="312"/>
    </row>
    <row r="266" spans="2:8" x14ac:dyDescent="0.25">
      <c r="B266" s="309"/>
      <c r="C266" s="310"/>
      <c r="D266" s="310"/>
      <c r="E266" s="311"/>
      <c r="F266" s="311"/>
      <c r="G266" s="311"/>
      <c r="H266" s="312"/>
    </row>
    <row r="267" spans="2:8" x14ac:dyDescent="0.25">
      <c r="B267" s="309"/>
      <c r="C267" s="310"/>
      <c r="D267" s="310"/>
      <c r="E267" s="311"/>
      <c r="F267" s="311"/>
      <c r="G267" s="311"/>
      <c r="H267" s="312"/>
    </row>
    <row r="268" spans="2:8" x14ac:dyDescent="0.25">
      <c r="B268" s="309"/>
      <c r="C268" s="310"/>
      <c r="D268" s="310"/>
      <c r="E268" s="311"/>
      <c r="F268" s="311"/>
      <c r="G268" s="311"/>
      <c r="H268" s="312"/>
    </row>
    <row r="269" spans="2:8" x14ac:dyDescent="0.25">
      <c r="B269" s="309"/>
      <c r="C269" s="310"/>
      <c r="D269" s="310"/>
      <c r="E269" s="311"/>
      <c r="F269" s="311"/>
      <c r="G269" s="311"/>
      <c r="H269" s="312"/>
    </row>
    <row r="270" spans="2:8" x14ac:dyDescent="0.25">
      <c r="B270" s="309"/>
      <c r="C270" s="310"/>
      <c r="D270" s="310"/>
      <c r="E270" s="311"/>
      <c r="F270" s="311"/>
      <c r="G270" s="311"/>
      <c r="H270" s="312"/>
    </row>
    <row r="271" spans="2:8" x14ac:dyDescent="0.25">
      <c r="B271" s="309"/>
      <c r="C271" s="310"/>
      <c r="D271" s="310"/>
      <c r="E271" s="311"/>
      <c r="F271" s="311"/>
      <c r="G271" s="311"/>
      <c r="H271" s="312"/>
    </row>
    <row r="272" spans="2:8" x14ac:dyDescent="0.25">
      <c r="B272" s="309"/>
      <c r="C272" s="310"/>
      <c r="D272" s="310"/>
      <c r="E272" s="311"/>
      <c r="F272" s="311"/>
      <c r="G272" s="311"/>
      <c r="H272" s="312"/>
    </row>
    <row r="273" spans="2:8" x14ac:dyDescent="0.25">
      <c r="B273" s="309"/>
      <c r="C273" s="310"/>
      <c r="D273" s="310"/>
      <c r="E273" s="311"/>
      <c r="F273" s="311"/>
      <c r="G273" s="311"/>
      <c r="H273" s="312"/>
    </row>
    <row r="274" spans="2:8" x14ac:dyDescent="0.25">
      <c r="B274" s="309"/>
      <c r="C274" s="310"/>
      <c r="D274" s="310"/>
      <c r="E274" s="311"/>
      <c r="F274" s="311"/>
      <c r="G274" s="311"/>
      <c r="H274" s="312"/>
    </row>
    <row r="275" spans="2:8" x14ac:dyDescent="0.25">
      <c r="B275" s="309"/>
      <c r="C275" s="310"/>
      <c r="D275" s="310"/>
      <c r="E275" s="311"/>
      <c r="F275" s="311"/>
      <c r="G275" s="311"/>
      <c r="H275" s="312"/>
    </row>
    <row r="276" spans="2:8" x14ac:dyDescent="0.25">
      <c r="B276" s="309"/>
      <c r="C276" s="310"/>
      <c r="D276" s="310"/>
      <c r="E276" s="311"/>
      <c r="F276" s="311"/>
      <c r="G276" s="311"/>
      <c r="H276" s="312"/>
    </row>
    <row r="277" spans="2:8" x14ac:dyDescent="0.25">
      <c r="B277" s="309"/>
      <c r="C277" s="310"/>
      <c r="D277" s="310"/>
      <c r="E277" s="311"/>
      <c r="F277" s="311"/>
      <c r="G277" s="311"/>
      <c r="H277" s="312"/>
    </row>
    <row r="278" spans="2:8" x14ac:dyDescent="0.25">
      <c r="B278" s="309"/>
      <c r="C278" s="310"/>
      <c r="D278" s="310"/>
      <c r="E278" s="311"/>
      <c r="F278" s="311"/>
      <c r="G278" s="311"/>
      <c r="H278" s="312"/>
    </row>
    <row r="279" spans="2:8" x14ac:dyDescent="0.25">
      <c r="B279" s="309"/>
      <c r="C279" s="310"/>
      <c r="D279" s="310"/>
      <c r="E279" s="311"/>
      <c r="F279" s="311"/>
      <c r="G279" s="311"/>
      <c r="H279" s="312"/>
    </row>
    <row r="280" spans="2:8" x14ac:dyDescent="0.25">
      <c r="B280" s="309"/>
      <c r="C280" s="310"/>
      <c r="D280" s="310"/>
      <c r="E280" s="311"/>
      <c r="F280" s="311"/>
      <c r="G280" s="311"/>
      <c r="H280" s="312"/>
    </row>
    <row r="281" spans="2:8" x14ac:dyDescent="0.25">
      <c r="B281" s="309"/>
      <c r="C281" s="310"/>
      <c r="D281" s="310"/>
      <c r="E281" s="311"/>
      <c r="F281" s="311"/>
      <c r="G281" s="311"/>
      <c r="H281" s="312"/>
    </row>
    <row r="282" spans="2:8" x14ac:dyDescent="0.25">
      <c r="B282" s="309"/>
      <c r="C282" s="310"/>
      <c r="D282" s="310"/>
      <c r="E282" s="311"/>
      <c r="F282" s="311"/>
      <c r="G282" s="311"/>
      <c r="H282" s="312"/>
    </row>
    <row r="283" spans="2:8" x14ac:dyDescent="0.25">
      <c r="B283" s="309"/>
      <c r="C283" s="310"/>
      <c r="D283" s="310"/>
      <c r="E283" s="311"/>
      <c r="F283" s="311"/>
      <c r="G283" s="311"/>
      <c r="H283" s="312"/>
    </row>
    <row r="284" spans="2:8" x14ac:dyDescent="0.25">
      <c r="B284" s="309"/>
      <c r="C284" s="310"/>
      <c r="D284" s="310"/>
      <c r="E284" s="311"/>
      <c r="F284" s="311"/>
      <c r="G284" s="311"/>
      <c r="H284" s="312"/>
    </row>
    <row r="285" spans="2:8" x14ac:dyDescent="0.25">
      <c r="B285" s="309"/>
      <c r="C285" s="310"/>
      <c r="D285" s="310"/>
      <c r="E285" s="311"/>
      <c r="F285" s="311"/>
      <c r="G285" s="311"/>
      <c r="H285" s="312"/>
    </row>
    <row r="286" spans="2:8" x14ac:dyDescent="0.25">
      <c r="B286" s="309"/>
      <c r="C286" s="310"/>
      <c r="D286" s="310"/>
      <c r="E286" s="311"/>
      <c r="F286" s="311"/>
      <c r="G286" s="311"/>
      <c r="H286" s="312"/>
    </row>
    <row r="287" spans="2:8" x14ac:dyDescent="0.25">
      <c r="B287" s="309"/>
      <c r="C287" s="310"/>
      <c r="D287" s="310"/>
      <c r="E287" s="311"/>
      <c r="F287" s="311"/>
      <c r="G287" s="311"/>
      <c r="H287" s="312"/>
    </row>
    <row r="288" spans="2:8" x14ac:dyDescent="0.25">
      <c r="B288" s="309"/>
      <c r="C288" s="310"/>
      <c r="D288" s="310"/>
      <c r="E288" s="311"/>
      <c r="F288" s="311"/>
      <c r="G288" s="311"/>
      <c r="H288" s="312"/>
    </row>
    <row r="289" spans="2:8" x14ac:dyDescent="0.25">
      <c r="B289" s="309"/>
      <c r="C289" s="310"/>
      <c r="D289" s="310"/>
      <c r="E289" s="311"/>
      <c r="F289" s="311"/>
      <c r="G289" s="311"/>
      <c r="H289" s="312"/>
    </row>
    <row r="290" spans="2:8" x14ac:dyDescent="0.25">
      <c r="B290" s="309"/>
      <c r="C290" s="310"/>
      <c r="D290" s="310"/>
      <c r="E290" s="311"/>
      <c r="F290" s="311"/>
      <c r="G290" s="311"/>
      <c r="H290" s="312"/>
    </row>
    <row r="291" spans="2:8" x14ac:dyDescent="0.25">
      <c r="B291" s="309"/>
      <c r="C291" s="310"/>
      <c r="D291" s="310"/>
      <c r="E291" s="311"/>
      <c r="F291" s="311"/>
      <c r="G291" s="311"/>
      <c r="H291" s="312"/>
    </row>
    <row r="292" spans="2:8" x14ac:dyDescent="0.25">
      <c r="B292" s="309"/>
      <c r="C292" s="310"/>
      <c r="D292" s="310"/>
      <c r="E292" s="311"/>
      <c r="F292" s="311"/>
      <c r="G292" s="311"/>
      <c r="H292" s="312"/>
    </row>
    <row r="293" spans="2:8" x14ac:dyDescent="0.25">
      <c r="B293" s="309"/>
      <c r="C293" s="310"/>
      <c r="D293" s="310"/>
      <c r="E293" s="311"/>
      <c r="F293" s="311"/>
      <c r="G293" s="311"/>
      <c r="H293" s="312"/>
    </row>
    <row r="294" spans="2:8" x14ac:dyDescent="0.25">
      <c r="B294" s="309"/>
      <c r="C294" s="310"/>
      <c r="D294" s="310"/>
      <c r="E294" s="311"/>
      <c r="F294" s="311"/>
      <c r="G294" s="311"/>
      <c r="H294" s="312"/>
    </row>
    <row r="295" spans="2:8" x14ac:dyDescent="0.25">
      <c r="B295" s="309"/>
      <c r="C295" s="310"/>
      <c r="D295" s="310"/>
      <c r="E295" s="311"/>
      <c r="F295" s="311"/>
      <c r="G295" s="311"/>
      <c r="H295" s="312"/>
    </row>
    <row r="296" spans="2:8" x14ac:dyDescent="0.25">
      <c r="B296" s="309"/>
      <c r="C296" s="310"/>
      <c r="D296" s="310"/>
      <c r="E296" s="311"/>
      <c r="F296" s="311"/>
      <c r="G296" s="311"/>
      <c r="H296" s="312"/>
    </row>
    <row r="297" spans="2:8" x14ac:dyDescent="0.25">
      <c r="B297" s="309"/>
      <c r="C297" s="310"/>
      <c r="D297" s="310"/>
      <c r="E297" s="311"/>
      <c r="F297" s="311"/>
      <c r="G297" s="311"/>
      <c r="H297" s="312"/>
    </row>
    <row r="298" spans="2:8" x14ac:dyDescent="0.25">
      <c r="B298" s="309"/>
      <c r="C298" s="310"/>
      <c r="D298" s="310"/>
      <c r="E298" s="311"/>
      <c r="F298" s="311"/>
      <c r="G298" s="311"/>
      <c r="H298" s="312"/>
    </row>
    <row r="299" spans="2:8" x14ac:dyDescent="0.25">
      <c r="B299" s="309"/>
      <c r="C299" s="310"/>
      <c r="D299" s="310"/>
      <c r="E299" s="311"/>
      <c r="F299" s="311"/>
      <c r="G299" s="311"/>
      <c r="H299" s="312"/>
    </row>
    <row r="300" spans="2:8" x14ac:dyDescent="0.25">
      <c r="B300" s="309"/>
      <c r="C300" s="310"/>
      <c r="D300" s="310"/>
      <c r="E300" s="311"/>
      <c r="F300" s="311"/>
      <c r="G300" s="311"/>
      <c r="H300" s="312"/>
    </row>
    <row r="301" spans="2:8" x14ac:dyDescent="0.25">
      <c r="B301" s="309"/>
      <c r="C301" s="310"/>
      <c r="D301" s="310"/>
      <c r="E301" s="311"/>
      <c r="F301" s="311"/>
      <c r="G301" s="311"/>
      <c r="H301" s="312"/>
    </row>
    <row r="302" spans="2:8" x14ac:dyDescent="0.25">
      <c r="B302" s="309"/>
      <c r="C302" s="310"/>
      <c r="D302" s="310"/>
      <c r="E302" s="311"/>
      <c r="F302" s="311"/>
      <c r="G302" s="311"/>
      <c r="H302" s="312"/>
    </row>
    <row r="303" spans="2:8" x14ac:dyDescent="0.25">
      <c r="B303" s="309"/>
      <c r="C303" s="310"/>
      <c r="D303" s="310"/>
      <c r="E303" s="311"/>
      <c r="F303" s="311"/>
      <c r="G303" s="311"/>
      <c r="H303" s="312"/>
    </row>
    <row r="304" spans="2:8" x14ac:dyDescent="0.25">
      <c r="B304" s="309"/>
      <c r="C304" s="310"/>
      <c r="D304" s="310"/>
      <c r="E304" s="311"/>
      <c r="F304" s="311"/>
      <c r="G304" s="311"/>
      <c r="H304" s="312"/>
    </row>
    <row r="305" spans="2:8" x14ac:dyDescent="0.25">
      <c r="B305" s="309"/>
      <c r="C305" s="310"/>
      <c r="D305" s="310"/>
      <c r="E305" s="311"/>
      <c r="F305" s="311"/>
      <c r="G305" s="311"/>
      <c r="H305" s="312"/>
    </row>
    <row r="306" spans="2:8" x14ac:dyDescent="0.25">
      <c r="B306" s="309"/>
      <c r="C306" s="310"/>
      <c r="D306" s="310"/>
      <c r="E306" s="311"/>
      <c r="F306" s="311"/>
      <c r="G306" s="311"/>
      <c r="H306" s="312"/>
    </row>
    <row r="307" spans="2:8" x14ac:dyDescent="0.25">
      <c r="B307" s="309"/>
      <c r="C307" s="310"/>
      <c r="D307" s="310"/>
      <c r="E307" s="311"/>
      <c r="F307" s="311"/>
      <c r="G307" s="311"/>
      <c r="H307" s="312"/>
    </row>
    <row r="308" spans="2:8" x14ac:dyDescent="0.25">
      <c r="B308" s="309"/>
      <c r="C308" s="310"/>
      <c r="D308" s="310"/>
      <c r="E308" s="311"/>
      <c r="F308" s="311"/>
      <c r="G308" s="311"/>
      <c r="H308" s="312"/>
    </row>
    <row r="309" spans="2:8" x14ac:dyDescent="0.25">
      <c r="B309" s="309"/>
      <c r="C309" s="310"/>
      <c r="D309" s="310"/>
      <c r="E309" s="311"/>
      <c r="F309" s="311"/>
      <c r="G309" s="311"/>
      <c r="H309" s="312"/>
    </row>
    <row r="310" spans="2:8" x14ac:dyDescent="0.25">
      <c r="B310" s="309"/>
      <c r="C310" s="310"/>
      <c r="D310" s="310"/>
      <c r="E310" s="311"/>
      <c r="F310" s="311"/>
      <c r="G310" s="311"/>
      <c r="H310" s="312"/>
    </row>
    <row r="311" spans="2:8" x14ac:dyDescent="0.25">
      <c r="B311" s="309"/>
      <c r="C311" s="310"/>
      <c r="D311" s="310"/>
      <c r="E311" s="311"/>
      <c r="F311" s="311"/>
      <c r="G311" s="311"/>
      <c r="H311" s="312"/>
    </row>
    <row r="312" spans="2:8" x14ac:dyDescent="0.25">
      <c r="B312" s="309"/>
      <c r="C312" s="310"/>
      <c r="D312" s="310"/>
      <c r="E312" s="311"/>
      <c r="F312" s="311"/>
      <c r="G312" s="311"/>
      <c r="H312" s="312"/>
    </row>
    <row r="313" spans="2:8" x14ac:dyDescent="0.25">
      <c r="B313" s="309"/>
      <c r="C313" s="310"/>
      <c r="D313" s="310"/>
      <c r="E313" s="311"/>
      <c r="F313" s="311"/>
      <c r="G313" s="311"/>
      <c r="H313" s="312"/>
    </row>
    <row r="314" spans="2:8" x14ac:dyDescent="0.25">
      <c r="B314" s="309"/>
      <c r="C314" s="310"/>
      <c r="D314" s="310"/>
      <c r="E314" s="311"/>
      <c r="F314" s="311"/>
      <c r="G314" s="311"/>
      <c r="H314" s="312"/>
    </row>
    <row r="315" spans="2:8" x14ac:dyDescent="0.25">
      <c r="B315" s="309"/>
      <c r="C315" s="310"/>
      <c r="D315" s="310"/>
      <c r="E315" s="311"/>
      <c r="F315" s="311"/>
      <c r="G315" s="311"/>
      <c r="H315" s="312"/>
    </row>
    <row r="316" spans="2:8" x14ac:dyDescent="0.25">
      <c r="B316" s="309"/>
      <c r="C316" s="310"/>
      <c r="D316" s="310"/>
      <c r="E316" s="311"/>
      <c r="F316" s="311"/>
      <c r="G316" s="311"/>
      <c r="H316" s="312"/>
    </row>
    <row r="317" spans="2:8" x14ac:dyDescent="0.25">
      <c r="B317" s="309"/>
      <c r="C317" s="310"/>
      <c r="D317" s="310"/>
      <c r="E317" s="311"/>
      <c r="F317" s="311"/>
      <c r="G317" s="311"/>
      <c r="H317" s="312"/>
    </row>
    <row r="318" spans="2:8" x14ac:dyDescent="0.25">
      <c r="B318" s="309"/>
      <c r="C318" s="310"/>
      <c r="D318" s="310"/>
      <c r="E318" s="311"/>
      <c r="F318" s="311"/>
      <c r="G318" s="311"/>
      <c r="H318" s="312"/>
    </row>
    <row r="319" spans="2:8" x14ac:dyDescent="0.25">
      <c r="B319" s="309"/>
      <c r="C319" s="310"/>
      <c r="D319" s="310"/>
      <c r="E319" s="311"/>
      <c r="F319" s="311"/>
      <c r="G319" s="311"/>
      <c r="H319" s="312"/>
    </row>
    <row r="320" spans="2:8" x14ac:dyDescent="0.25">
      <c r="B320" s="309"/>
      <c r="C320" s="310"/>
      <c r="D320" s="310"/>
      <c r="E320" s="311"/>
      <c r="F320" s="311"/>
      <c r="G320" s="311"/>
      <c r="H320" s="312"/>
    </row>
    <row r="321" spans="2:8" x14ac:dyDescent="0.25">
      <c r="B321" s="309"/>
      <c r="C321" s="310"/>
      <c r="D321" s="310"/>
      <c r="E321" s="311"/>
      <c r="F321" s="311"/>
      <c r="G321" s="311"/>
      <c r="H321" s="312"/>
    </row>
    <row r="322" spans="2:8" x14ac:dyDescent="0.25">
      <c r="B322" s="309"/>
      <c r="C322" s="310"/>
      <c r="D322" s="310"/>
      <c r="E322" s="311"/>
      <c r="F322" s="311"/>
      <c r="G322" s="311"/>
      <c r="H322" s="312"/>
    </row>
    <row r="323" spans="2:8" x14ac:dyDescent="0.25">
      <c r="B323" s="309"/>
      <c r="C323" s="310"/>
      <c r="D323" s="310"/>
      <c r="E323" s="311"/>
      <c r="F323" s="311"/>
      <c r="G323" s="311"/>
      <c r="H323" s="312"/>
    </row>
    <row r="324" spans="2:8" x14ac:dyDescent="0.25">
      <c r="B324" s="309"/>
      <c r="C324" s="310"/>
      <c r="D324" s="310"/>
      <c r="E324" s="311"/>
      <c r="F324" s="311"/>
      <c r="G324" s="311"/>
      <c r="H324" s="312"/>
    </row>
    <row r="325" spans="2:8" x14ac:dyDescent="0.25">
      <c r="B325" s="309"/>
      <c r="C325" s="310"/>
      <c r="D325" s="310"/>
      <c r="E325" s="311"/>
      <c r="F325" s="311"/>
      <c r="G325" s="311"/>
      <c r="H325" s="312"/>
    </row>
    <row r="326" spans="2:8" x14ac:dyDescent="0.25">
      <c r="B326" s="309"/>
      <c r="C326" s="310"/>
      <c r="D326" s="310"/>
      <c r="E326" s="311"/>
      <c r="F326" s="311"/>
      <c r="G326" s="311"/>
      <c r="H326" s="312"/>
    </row>
    <row r="327" spans="2:8" x14ac:dyDescent="0.25">
      <c r="B327" s="309"/>
      <c r="C327" s="310"/>
      <c r="D327" s="310"/>
      <c r="E327" s="311"/>
      <c r="F327" s="311"/>
      <c r="G327" s="311"/>
      <c r="H327" s="312"/>
    </row>
    <row r="328" spans="2:8" x14ac:dyDescent="0.25">
      <c r="B328" s="309"/>
      <c r="C328" s="310"/>
      <c r="D328" s="310"/>
      <c r="E328" s="311"/>
      <c r="F328" s="311"/>
      <c r="G328" s="311"/>
      <c r="H328" s="312"/>
    </row>
    <row r="329" spans="2:8" x14ac:dyDescent="0.25">
      <c r="B329" s="309"/>
      <c r="C329" s="310"/>
      <c r="D329" s="310"/>
      <c r="E329" s="311"/>
      <c r="F329" s="311"/>
      <c r="G329" s="311"/>
      <c r="H329" s="312"/>
    </row>
    <row r="330" spans="2:8" x14ac:dyDescent="0.25">
      <c r="B330" s="309"/>
      <c r="C330" s="310"/>
      <c r="D330" s="310"/>
      <c r="E330" s="311"/>
      <c r="F330" s="311"/>
      <c r="G330" s="311"/>
      <c r="H330" s="312"/>
    </row>
    <row r="331" spans="2:8" x14ac:dyDescent="0.25">
      <c r="B331" s="309"/>
      <c r="C331" s="310"/>
      <c r="D331" s="310"/>
      <c r="E331" s="311"/>
      <c r="F331" s="311"/>
      <c r="G331" s="311"/>
      <c r="H331" s="312"/>
    </row>
    <row r="332" spans="2:8" x14ac:dyDescent="0.25">
      <c r="B332" s="309"/>
      <c r="C332" s="310"/>
      <c r="D332" s="310"/>
      <c r="E332" s="311"/>
      <c r="F332" s="311"/>
      <c r="G332" s="311"/>
      <c r="H332" s="312"/>
    </row>
    <row r="333" spans="2:8" x14ac:dyDescent="0.25">
      <c r="B333" s="309"/>
      <c r="C333" s="310"/>
      <c r="D333" s="310"/>
      <c r="E333" s="311"/>
      <c r="F333" s="311"/>
      <c r="G333" s="311"/>
      <c r="H333" s="312"/>
    </row>
    <row r="334" spans="2:8" x14ac:dyDescent="0.25">
      <c r="B334" s="309"/>
      <c r="C334" s="310"/>
      <c r="D334" s="310"/>
      <c r="E334" s="311"/>
      <c r="F334" s="311"/>
      <c r="G334" s="311"/>
      <c r="H334" s="312"/>
    </row>
    <row r="335" spans="2:8" x14ac:dyDescent="0.25">
      <c r="B335" s="309"/>
      <c r="C335" s="310"/>
      <c r="D335" s="310"/>
      <c r="E335" s="311"/>
      <c r="F335" s="311"/>
      <c r="G335" s="311"/>
      <c r="H335" s="312"/>
    </row>
    <row r="336" spans="2:8" x14ac:dyDescent="0.25">
      <c r="B336" s="309"/>
      <c r="C336" s="310"/>
      <c r="D336" s="310"/>
      <c r="E336" s="311"/>
      <c r="F336" s="311"/>
      <c r="G336" s="311"/>
      <c r="H336" s="312"/>
    </row>
    <row r="337" spans="2:8" x14ac:dyDescent="0.25">
      <c r="B337" s="309"/>
      <c r="C337" s="310"/>
      <c r="D337" s="310"/>
      <c r="E337" s="311"/>
      <c r="F337" s="311"/>
      <c r="G337" s="311"/>
      <c r="H337" s="312"/>
    </row>
    <row r="338" spans="2:8" x14ac:dyDescent="0.25">
      <c r="B338" s="309"/>
      <c r="C338" s="310"/>
      <c r="D338" s="310"/>
      <c r="E338" s="311"/>
      <c r="F338" s="311"/>
      <c r="G338" s="311"/>
      <c r="H338" s="312"/>
    </row>
    <row r="339" spans="2:8" x14ac:dyDescent="0.25">
      <c r="B339" s="309"/>
      <c r="C339" s="310"/>
      <c r="D339" s="310"/>
      <c r="E339" s="311"/>
      <c r="F339" s="311"/>
      <c r="G339" s="311"/>
      <c r="H339" s="312"/>
    </row>
    <row r="340" spans="2:8" x14ac:dyDescent="0.25">
      <c r="B340" s="309"/>
      <c r="C340" s="310"/>
      <c r="D340" s="310"/>
      <c r="E340" s="311"/>
      <c r="F340" s="311"/>
      <c r="G340" s="311"/>
      <c r="H340" s="312"/>
    </row>
    <row r="341" spans="2:8" x14ac:dyDescent="0.25">
      <c r="B341" s="309"/>
      <c r="C341" s="310"/>
      <c r="D341" s="310"/>
      <c r="E341" s="311"/>
      <c r="F341" s="311"/>
      <c r="G341" s="311"/>
      <c r="H341" s="312"/>
    </row>
    <row r="342" spans="2:8" x14ac:dyDescent="0.25">
      <c r="B342" s="309"/>
      <c r="C342" s="310"/>
      <c r="D342" s="310"/>
      <c r="E342" s="311"/>
      <c r="F342" s="311"/>
      <c r="G342" s="311"/>
      <c r="H342" s="312"/>
    </row>
    <row r="343" spans="2:8" x14ac:dyDescent="0.25">
      <c r="B343" s="309"/>
      <c r="C343" s="310"/>
      <c r="D343" s="310"/>
      <c r="E343" s="311"/>
      <c r="F343" s="311"/>
      <c r="G343" s="311"/>
      <c r="H343" s="312"/>
    </row>
    <row r="344" spans="2:8" x14ac:dyDescent="0.25">
      <c r="B344" s="309"/>
      <c r="C344" s="310"/>
      <c r="D344" s="310"/>
      <c r="E344" s="311"/>
      <c r="F344" s="311"/>
      <c r="G344" s="311"/>
      <c r="H344" s="312"/>
    </row>
    <row r="345" spans="2:8" x14ac:dyDescent="0.25">
      <c r="B345" s="309"/>
      <c r="C345" s="310"/>
      <c r="D345" s="310"/>
      <c r="E345" s="311"/>
      <c r="F345" s="311"/>
      <c r="G345" s="311"/>
      <c r="H345" s="312"/>
    </row>
    <row r="346" spans="2:8" x14ac:dyDescent="0.25">
      <c r="B346" s="309"/>
      <c r="C346" s="310"/>
      <c r="D346" s="310"/>
      <c r="E346" s="311"/>
      <c r="F346" s="311"/>
      <c r="G346" s="311"/>
      <c r="H346" s="312"/>
    </row>
    <row r="347" spans="2:8" x14ac:dyDescent="0.25">
      <c r="B347" s="309"/>
      <c r="C347" s="310"/>
      <c r="D347" s="310"/>
      <c r="E347" s="311"/>
      <c r="F347" s="311"/>
      <c r="G347" s="311"/>
      <c r="H347" s="312"/>
    </row>
    <row r="348" spans="2:8" x14ac:dyDescent="0.25">
      <c r="B348" s="309"/>
      <c r="C348" s="310"/>
      <c r="D348" s="310"/>
      <c r="E348" s="311"/>
      <c r="F348" s="311"/>
      <c r="G348" s="311"/>
      <c r="H348" s="312"/>
    </row>
    <row r="349" spans="2:8" x14ac:dyDescent="0.25">
      <c r="B349" s="309"/>
      <c r="C349" s="310"/>
      <c r="D349" s="310"/>
      <c r="E349" s="311"/>
      <c r="F349" s="311"/>
      <c r="G349" s="311"/>
      <c r="H349" s="312"/>
    </row>
    <row r="350" spans="2:8" x14ac:dyDescent="0.25">
      <c r="B350" s="309"/>
      <c r="C350" s="310"/>
      <c r="D350" s="310"/>
      <c r="E350" s="311"/>
      <c r="F350" s="311"/>
      <c r="G350" s="311"/>
      <c r="H350" s="312"/>
    </row>
    <row r="351" spans="2:8" x14ac:dyDescent="0.25">
      <c r="B351" s="309"/>
      <c r="C351" s="310"/>
      <c r="D351" s="310"/>
      <c r="E351" s="311"/>
      <c r="F351" s="311"/>
      <c r="G351" s="311"/>
      <c r="H351" s="312"/>
    </row>
    <row r="352" spans="2:8" x14ac:dyDescent="0.25">
      <c r="B352" s="309"/>
      <c r="C352" s="310"/>
      <c r="D352" s="310"/>
      <c r="E352" s="311"/>
      <c r="F352" s="311"/>
      <c r="G352" s="311"/>
      <c r="H352" s="312"/>
    </row>
    <row r="353" spans="2:8" x14ac:dyDescent="0.25">
      <c r="B353" s="309"/>
      <c r="C353" s="310"/>
      <c r="D353" s="310"/>
      <c r="E353" s="311"/>
      <c r="F353" s="311"/>
      <c r="G353" s="311"/>
      <c r="H353" s="312"/>
    </row>
    <row r="354" spans="2:8" x14ac:dyDescent="0.25">
      <c r="B354" s="309"/>
      <c r="C354" s="310"/>
      <c r="D354" s="310"/>
      <c r="E354" s="311"/>
      <c r="F354" s="311"/>
      <c r="G354" s="311"/>
      <c r="H354" s="312"/>
    </row>
    <row r="355" spans="2:8" x14ac:dyDescent="0.25">
      <c r="B355" s="309"/>
      <c r="C355" s="310"/>
      <c r="D355" s="310"/>
      <c r="E355" s="311"/>
      <c r="F355" s="311"/>
      <c r="G355" s="311"/>
      <c r="H355" s="312"/>
    </row>
    <row r="356" spans="2:8" x14ac:dyDescent="0.25">
      <c r="B356" s="309"/>
      <c r="C356" s="310"/>
      <c r="D356" s="310"/>
      <c r="E356" s="311"/>
      <c r="F356" s="311"/>
      <c r="G356" s="311"/>
      <c r="H356" s="312"/>
    </row>
    <row r="357" spans="2:8" x14ac:dyDescent="0.25">
      <c r="B357" s="309"/>
      <c r="C357" s="310"/>
      <c r="D357" s="310"/>
      <c r="E357" s="311"/>
      <c r="F357" s="311"/>
      <c r="G357" s="311"/>
      <c r="H357" s="312"/>
    </row>
    <row r="358" spans="2:8" x14ac:dyDescent="0.25">
      <c r="B358" s="309"/>
      <c r="C358" s="310"/>
      <c r="D358" s="310"/>
      <c r="E358" s="311"/>
      <c r="F358" s="311"/>
      <c r="G358" s="311"/>
      <c r="H358" s="312"/>
    </row>
    <row r="359" spans="2:8" x14ac:dyDescent="0.25">
      <c r="B359" s="309"/>
      <c r="C359" s="310"/>
      <c r="D359" s="310"/>
      <c r="E359" s="311"/>
      <c r="F359" s="311"/>
      <c r="G359" s="311"/>
      <c r="H359" s="312"/>
    </row>
    <row r="360" spans="2:8" x14ac:dyDescent="0.25">
      <c r="B360" s="309"/>
      <c r="C360" s="310"/>
      <c r="D360" s="310"/>
      <c r="E360" s="311"/>
      <c r="F360" s="311"/>
      <c r="G360" s="311"/>
      <c r="H360" s="312"/>
    </row>
    <row r="361" spans="2:8" x14ac:dyDescent="0.25">
      <c r="B361" s="309"/>
      <c r="C361" s="310"/>
      <c r="D361" s="310"/>
      <c r="E361" s="311"/>
      <c r="F361" s="311"/>
      <c r="G361" s="311"/>
      <c r="H361" s="312"/>
    </row>
    <row r="362" spans="2:8" x14ac:dyDescent="0.25">
      <c r="B362" s="309"/>
      <c r="C362" s="310"/>
      <c r="D362" s="310"/>
      <c r="E362" s="311"/>
      <c r="F362" s="311"/>
      <c r="G362" s="311"/>
      <c r="H362" s="312"/>
    </row>
    <row r="363" spans="2:8" x14ac:dyDescent="0.25">
      <c r="B363" s="309"/>
      <c r="C363" s="310"/>
      <c r="D363" s="310"/>
      <c r="E363" s="311"/>
      <c r="F363" s="311"/>
      <c r="G363" s="311"/>
      <c r="H363" s="312"/>
    </row>
    <row r="364" spans="2:8" x14ac:dyDescent="0.25">
      <c r="B364" s="309"/>
      <c r="C364" s="310"/>
      <c r="D364" s="310"/>
      <c r="E364" s="311"/>
      <c r="F364" s="311"/>
      <c r="G364" s="311"/>
      <c r="H364" s="312"/>
    </row>
    <row r="365" spans="2:8" x14ac:dyDescent="0.25">
      <c r="B365" s="309"/>
      <c r="C365" s="310"/>
      <c r="D365" s="310"/>
      <c r="E365" s="311"/>
      <c r="F365" s="311"/>
      <c r="G365" s="311"/>
      <c r="H365" s="312"/>
    </row>
    <row r="366" spans="2:8" x14ac:dyDescent="0.25">
      <c r="B366" s="309"/>
      <c r="C366" s="310"/>
      <c r="D366" s="310"/>
      <c r="E366" s="311"/>
      <c r="F366" s="311"/>
      <c r="G366" s="311"/>
      <c r="H366" s="312"/>
    </row>
    <row r="367" spans="2:8" x14ac:dyDescent="0.25">
      <c r="B367" s="309"/>
      <c r="C367" s="310"/>
      <c r="D367" s="310"/>
      <c r="E367" s="311"/>
      <c r="F367" s="311"/>
      <c r="G367" s="311"/>
      <c r="H367" s="312"/>
    </row>
    <row r="368" spans="2:8" x14ac:dyDescent="0.25">
      <c r="B368" s="309"/>
      <c r="C368" s="310"/>
      <c r="D368" s="310"/>
      <c r="E368" s="311"/>
      <c r="F368" s="311"/>
      <c r="G368" s="311"/>
      <c r="H368" s="312"/>
    </row>
    <row r="369" spans="2:8" x14ac:dyDescent="0.25">
      <c r="B369" s="309"/>
      <c r="C369" s="310"/>
      <c r="D369" s="310"/>
      <c r="E369" s="311"/>
      <c r="F369" s="311"/>
      <c r="G369" s="311"/>
      <c r="H369" s="312"/>
    </row>
    <row r="370" spans="2:8" x14ac:dyDescent="0.25">
      <c r="B370" s="309"/>
      <c r="C370" s="310"/>
      <c r="D370" s="310"/>
      <c r="E370" s="311"/>
      <c r="F370" s="311"/>
      <c r="G370" s="311"/>
      <c r="H370" s="312"/>
    </row>
    <row r="371" spans="2:8" x14ac:dyDescent="0.25">
      <c r="B371" s="309"/>
      <c r="C371" s="310"/>
      <c r="D371" s="310"/>
      <c r="E371" s="311"/>
      <c r="F371" s="311"/>
      <c r="G371" s="311"/>
      <c r="H371" s="312"/>
    </row>
    <row r="372" spans="2:8" x14ac:dyDescent="0.25">
      <c r="B372" s="309"/>
      <c r="C372" s="310"/>
      <c r="D372" s="310"/>
      <c r="E372" s="311"/>
      <c r="F372" s="311"/>
      <c r="G372" s="311"/>
      <c r="H372" s="312"/>
    </row>
    <row r="373" spans="2:8" x14ac:dyDescent="0.25">
      <c r="B373" s="309"/>
      <c r="C373" s="310"/>
      <c r="D373" s="310"/>
      <c r="E373" s="311"/>
      <c r="F373" s="311"/>
      <c r="G373" s="311"/>
      <c r="H373" s="312"/>
    </row>
    <row r="374" spans="2:8" x14ac:dyDescent="0.25">
      <c r="B374" s="309"/>
      <c r="C374" s="310"/>
      <c r="D374" s="310"/>
      <c r="E374" s="311"/>
      <c r="F374" s="311"/>
      <c r="G374" s="311"/>
      <c r="H374" s="312"/>
    </row>
    <row r="375" spans="2:8" x14ac:dyDescent="0.25">
      <c r="B375" s="309"/>
      <c r="C375" s="310"/>
      <c r="D375" s="310"/>
      <c r="E375" s="311"/>
      <c r="F375" s="311"/>
      <c r="G375" s="311"/>
      <c r="H375" s="312"/>
    </row>
    <row r="376" spans="2:8" x14ac:dyDescent="0.25">
      <c r="B376" s="309"/>
      <c r="C376" s="310"/>
      <c r="D376" s="310"/>
      <c r="E376" s="311"/>
      <c r="F376" s="311"/>
      <c r="G376" s="311"/>
      <c r="H376" s="312"/>
    </row>
    <row r="377" spans="2:8" x14ac:dyDescent="0.25">
      <c r="B377" s="309"/>
      <c r="C377" s="310"/>
      <c r="D377" s="310"/>
      <c r="E377" s="311"/>
      <c r="F377" s="311"/>
      <c r="G377" s="311"/>
      <c r="H377" s="312"/>
    </row>
    <row r="378" spans="2:8" x14ac:dyDescent="0.25">
      <c r="B378" s="309"/>
      <c r="C378" s="310"/>
      <c r="D378" s="310"/>
      <c r="E378" s="311"/>
      <c r="F378" s="311"/>
      <c r="G378" s="311"/>
      <c r="H378" s="312"/>
    </row>
    <row r="379" spans="2:8" x14ac:dyDescent="0.25">
      <c r="B379" s="309"/>
      <c r="C379" s="310"/>
      <c r="D379" s="310"/>
      <c r="E379" s="311"/>
      <c r="F379" s="311"/>
      <c r="G379" s="311"/>
      <c r="H379" s="312"/>
    </row>
    <row r="380" spans="2:8" x14ac:dyDescent="0.25">
      <c r="B380" s="309"/>
      <c r="C380" s="310"/>
      <c r="D380" s="310"/>
      <c r="E380" s="311"/>
      <c r="F380" s="311"/>
      <c r="G380" s="311"/>
      <c r="H380" s="312"/>
    </row>
    <row r="381" spans="2:8" x14ac:dyDescent="0.25">
      <c r="B381" s="309"/>
      <c r="C381" s="310"/>
      <c r="D381" s="310"/>
      <c r="E381" s="311"/>
      <c r="F381" s="311"/>
      <c r="G381" s="311"/>
      <c r="H381" s="312"/>
    </row>
    <row r="382" spans="2:8" x14ac:dyDescent="0.25">
      <c r="B382" s="309"/>
      <c r="C382" s="310"/>
      <c r="D382" s="310"/>
      <c r="E382" s="311"/>
      <c r="F382" s="311"/>
      <c r="G382" s="311"/>
      <c r="H382" s="312"/>
    </row>
    <row r="383" spans="2:8" x14ac:dyDescent="0.25">
      <c r="B383" s="309"/>
      <c r="C383" s="310"/>
      <c r="D383" s="310"/>
      <c r="E383" s="311"/>
      <c r="F383" s="311"/>
      <c r="G383" s="311"/>
      <c r="H383" s="312"/>
    </row>
    <row r="384" spans="2:8" x14ac:dyDescent="0.25">
      <c r="B384" s="309"/>
      <c r="C384" s="310"/>
      <c r="D384" s="310"/>
      <c r="E384" s="311"/>
      <c r="F384" s="311"/>
      <c r="G384" s="311"/>
      <c r="H384" s="312"/>
    </row>
    <row r="385" spans="2:8" x14ac:dyDescent="0.25">
      <c r="B385" s="309"/>
      <c r="C385" s="310"/>
      <c r="D385" s="310"/>
      <c r="E385" s="311"/>
      <c r="F385" s="311"/>
      <c r="G385" s="311"/>
      <c r="H385" s="312"/>
    </row>
    <row r="386" spans="2:8" x14ac:dyDescent="0.25">
      <c r="B386" s="309"/>
      <c r="C386" s="310"/>
      <c r="D386" s="310"/>
      <c r="E386" s="311"/>
      <c r="F386" s="311"/>
      <c r="G386" s="311"/>
      <c r="H386" s="312"/>
    </row>
    <row r="387" spans="2:8" x14ac:dyDescent="0.25">
      <c r="B387" s="309"/>
      <c r="C387" s="310"/>
      <c r="D387" s="310"/>
      <c r="E387" s="311"/>
      <c r="F387" s="311"/>
      <c r="G387" s="311"/>
      <c r="H387" s="312"/>
    </row>
    <row r="388" spans="2:8" x14ac:dyDescent="0.25">
      <c r="B388" s="309"/>
      <c r="C388" s="310"/>
      <c r="D388" s="310"/>
      <c r="E388" s="311"/>
      <c r="F388" s="311"/>
      <c r="G388" s="311"/>
      <c r="H388" s="312"/>
    </row>
    <row r="389" spans="2:8" x14ac:dyDescent="0.25">
      <c r="B389" s="309"/>
      <c r="C389" s="310"/>
      <c r="D389" s="310"/>
      <c r="E389" s="311"/>
      <c r="F389" s="311"/>
      <c r="G389" s="311"/>
      <c r="H389" s="312"/>
    </row>
    <row r="390" spans="2:8" x14ac:dyDescent="0.25">
      <c r="B390" s="309"/>
      <c r="C390" s="310"/>
      <c r="D390" s="310"/>
      <c r="E390" s="311"/>
      <c r="F390" s="311"/>
      <c r="G390" s="311"/>
      <c r="H390" s="312"/>
    </row>
    <row r="391" spans="2:8" x14ac:dyDescent="0.25">
      <c r="B391" s="309"/>
      <c r="C391" s="310"/>
      <c r="D391" s="310"/>
      <c r="E391" s="311"/>
      <c r="F391" s="311"/>
      <c r="G391" s="311"/>
      <c r="H391" s="312"/>
    </row>
    <row r="392" spans="2:8" x14ac:dyDescent="0.25">
      <c r="B392" s="309"/>
      <c r="C392" s="310"/>
      <c r="D392" s="310"/>
      <c r="E392" s="311"/>
      <c r="F392" s="311"/>
      <c r="G392" s="311"/>
      <c r="H392" s="312"/>
    </row>
    <row r="393" spans="2:8" x14ac:dyDescent="0.25">
      <c r="B393" s="309"/>
      <c r="C393" s="310"/>
      <c r="D393" s="310"/>
      <c r="E393" s="311"/>
      <c r="F393" s="311"/>
      <c r="G393" s="311"/>
      <c r="H393" s="312"/>
    </row>
    <row r="394" spans="2:8" x14ac:dyDescent="0.25">
      <c r="B394" s="309"/>
      <c r="C394" s="310"/>
      <c r="D394" s="310"/>
      <c r="E394" s="311"/>
      <c r="F394" s="311"/>
      <c r="G394" s="311"/>
      <c r="H394" s="312"/>
    </row>
    <row r="395" spans="2:8" x14ac:dyDescent="0.25">
      <c r="B395" s="309"/>
      <c r="C395" s="310"/>
      <c r="D395" s="310"/>
      <c r="E395" s="311"/>
      <c r="F395" s="311"/>
      <c r="G395" s="311"/>
      <c r="H395" s="312"/>
    </row>
    <row r="396" spans="2:8" x14ac:dyDescent="0.25">
      <c r="B396" s="309"/>
      <c r="C396" s="310"/>
      <c r="D396" s="310"/>
      <c r="E396" s="311"/>
      <c r="F396" s="311"/>
      <c r="G396" s="311"/>
      <c r="H396" s="312"/>
    </row>
    <row r="397" spans="2:8" x14ac:dyDescent="0.25">
      <c r="B397" s="309"/>
      <c r="C397" s="310"/>
      <c r="D397" s="310"/>
      <c r="E397" s="311"/>
      <c r="F397" s="311"/>
      <c r="G397" s="311"/>
      <c r="H397" s="312"/>
    </row>
    <row r="398" spans="2:8" x14ac:dyDescent="0.25">
      <c r="B398" s="309"/>
      <c r="C398" s="310"/>
      <c r="D398" s="310"/>
      <c r="E398" s="311"/>
      <c r="F398" s="311"/>
      <c r="G398" s="311"/>
      <c r="H398" s="312"/>
    </row>
    <row r="399" spans="2:8" x14ac:dyDescent="0.25">
      <c r="B399" s="309"/>
      <c r="C399" s="310"/>
      <c r="D399" s="310"/>
      <c r="E399" s="311"/>
      <c r="F399" s="311"/>
      <c r="G399" s="311"/>
      <c r="H399" s="312"/>
    </row>
    <row r="400" spans="2:8" x14ac:dyDescent="0.25">
      <c r="B400" s="309"/>
      <c r="C400" s="310"/>
      <c r="D400" s="310"/>
      <c r="E400" s="311"/>
      <c r="F400" s="311"/>
      <c r="G400" s="311"/>
      <c r="H400" s="312"/>
    </row>
    <row r="401" spans="2:8" x14ac:dyDescent="0.25">
      <c r="B401" s="309"/>
      <c r="C401" s="310"/>
      <c r="D401" s="310"/>
      <c r="E401" s="311"/>
      <c r="F401" s="311"/>
      <c r="G401" s="311"/>
      <c r="H401" s="312"/>
    </row>
    <row r="402" spans="2:8" x14ac:dyDescent="0.25">
      <c r="B402" s="309"/>
      <c r="C402" s="310"/>
      <c r="D402" s="310"/>
      <c r="E402" s="311"/>
      <c r="F402" s="311"/>
      <c r="G402" s="311"/>
      <c r="H402" s="312"/>
    </row>
    <row r="403" spans="2:8" x14ac:dyDescent="0.25">
      <c r="B403" s="309"/>
      <c r="C403" s="310"/>
      <c r="D403" s="310"/>
      <c r="E403" s="311"/>
      <c r="F403" s="311"/>
      <c r="G403" s="311"/>
      <c r="H403" s="312"/>
    </row>
    <row r="404" spans="2:8" x14ac:dyDescent="0.25">
      <c r="B404" s="309"/>
      <c r="C404" s="310"/>
      <c r="D404" s="310"/>
      <c r="E404" s="311"/>
      <c r="F404" s="311"/>
      <c r="G404" s="311"/>
      <c r="H404" s="312"/>
    </row>
    <row r="405" spans="2:8" x14ac:dyDescent="0.25">
      <c r="B405" s="309"/>
      <c r="C405" s="310"/>
      <c r="D405" s="310"/>
      <c r="E405" s="311"/>
      <c r="F405" s="311"/>
      <c r="G405" s="311"/>
      <c r="H405" s="312"/>
    </row>
    <row r="406" spans="2:8" x14ac:dyDescent="0.25">
      <c r="B406" s="309"/>
      <c r="C406" s="310"/>
      <c r="D406" s="310"/>
      <c r="E406" s="311"/>
      <c r="F406" s="311"/>
      <c r="G406" s="311"/>
      <c r="H406" s="312"/>
    </row>
    <row r="407" spans="2:8" x14ac:dyDescent="0.25">
      <c r="B407" s="309"/>
      <c r="C407" s="310"/>
      <c r="D407" s="310"/>
      <c r="E407" s="311"/>
      <c r="F407" s="311"/>
      <c r="G407" s="311"/>
      <c r="H407" s="312"/>
    </row>
    <row r="408" spans="2:8" x14ac:dyDescent="0.25">
      <c r="B408" s="309"/>
      <c r="C408" s="310"/>
      <c r="D408" s="310"/>
      <c r="E408" s="311"/>
      <c r="F408" s="311"/>
      <c r="G408" s="311"/>
      <c r="H408" s="312"/>
    </row>
    <row r="409" spans="2:8" x14ac:dyDescent="0.25">
      <c r="B409" s="309"/>
      <c r="C409" s="310"/>
      <c r="D409" s="310"/>
      <c r="E409" s="311"/>
      <c r="F409" s="311"/>
      <c r="G409" s="311"/>
      <c r="H409" s="312"/>
    </row>
    <row r="410" spans="2:8" x14ac:dyDescent="0.25">
      <c r="B410" s="309"/>
      <c r="C410" s="310"/>
      <c r="D410" s="310"/>
      <c r="E410" s="311"/>
      <c r="F410" s="311"/>
      <c r="G410" s="311"/>
      <c r="H410" s="312"/>
    </row>
    <row r="411" spans="2:8" x14ac:dyDescent="0.25">
      <c r="B411" s="309"/>
      <c r="C411" s="310"/>
      <c r="D411" s="310"/>
      <c r="E411" s="311"/>
      <c r="F411" s="311"/>
      <c r="G411" s="311"/>
      <c r="H411" s="312"/>
    </row>
    <row r="412" spans="2:8" x14ac:dyDescent="0.25">
      <c r="B412" s="309"/>
      <c r="C412" s="310"/>
      <c r="D412" s="310"/>
      <c r="E412" s="311"/>
      <c r="F412" s="311"/>
      <c r="G412" s="311"/>
      <c r="H412" s="312"/>
    </row>
    <row r="413" spans="2:8" x14ac:dyDescent="0.25">
      <c r="B413" s="309"/>
      <c r="C413" s="310"/>
      <c r="D413" s="310"/>
      <c r="E413" s="311"/>
      <c r="F413" s="311"/>
      <c r="G413" s="311"/>
      <c r="H413" s="312"/>
    </row>
    <row r="414" spans="2:8" x14ac:dyDescent="0.25">
      <c r="B414" s="309"/>
      <c r="C414" s="310"/>
      <c r="D414" s="310"/>
      <c r="E414" s="311"/>
      <c r="F414" s="311"/>
      <c r="G414" s="311"/>
      <c r="H414" s="312"/>
    </row>
    <row r="415" spans="2:8" x14ac:dyDescent="0.25">
      <c r="B415" s="309"/>
      <c r="C415" s="310"/>
      <c r="D415" s="310"/>
      <c r="E415" s="311"/>
      <c r="F415" s="311"/>
      <c r="G415" s="311"/>
      <c r="H415" s="312"/>
    </row>
    <row r="416" spans="2:8" x14ac:dyDescent="0.25">
      <c r="B416" s="309"/>
      <c r="C416" s="310"/>
      <c r="D416" s="310"/>
      <c r="E416" s="311"/>
      <c r="F416" s="311"/>
      <c r="G416" s="311"/>
      <c r="H416" s="312"/>
    </row>
    <row r="417" spans="2:8" x14ac:dyDescent="0.25">
      <c r="B417" s="309"/>
      <c r="C417" s="310"/>
      <c r="D417" s="310"/>
      <c r="E417" s="311"/>
      <c r="F417" s="311"/>
      <c r="G417" s="311"/>
      <c r="H417" s="312"/>
    </row>
    <row r="418" spans="2:8" x14ac:dyDescent="0.25">
      <c r="B418" s="309"/>
      <c r="C418" s="310"/>
      <c r="D418" s="310"/>
      <c r="E418" s="311"/>
      <c r="F418" s="311"/>
      <c r="G418" s="311"/>
      <c r="H418" s="312"/>
    </row>
    <row r="419" spans="2:8" x14ac:dyDescent="0.25">
      <c r="B419" s="309"/>
      <c r="C419" s="310"/>
      <c r="D419" s="310"/>
      <c r="E419" s="311"/>
      <c r="F419" s="311"/>
      <c r="G419" s="311"/>
      <c r="H419" s="312"/>
    </row>
    <row r="420" spans="2:8" x14ac:dyDescent="0.25">
      <c r="B420" s="309"/>
      <c r="C420" s="310"/>
      <c r="D420" s="310"/>
      <c r="E420" s="311"/>
      <c r="F420" s="311"/>
      <c r="G420" s="311"/>
      <c r="H420" s="312"/>
    </row>
    <row r="421" spans="2:8" x14ac:dyDescent="0.25">
      <c r="B421" s="309"/>
      <c r="C421" s="310"/>
      <c r="D421" s="310"/>
      <c r="E421" s="311"/>
      <c r="F421" s="311"/>
      <c r="G421" s="311"/>
      <c r="H421" s="312"/>
    </row>
    <row r="422" spans="2:8" x14ac:dyDescent="0.25">
      <c r="B422" s="309"/>
      <c r="C422" s="310"/>
      <c r="D422" s="310"/>
      <c r="E422" s="311"/>
      <c r="F422" s="311"/>
      <c r="G422" s="311"/>
      <c r="H422" s="312"/>
    </row>
    <row r="423" spans="2:8" x14ac:dyDescent="0.25">
      <c r="B423" s="309"/>
      <c r="C423" s="310"/>
      <c r="D423" s="310"/>
      <c r="E423" s="311"/>
      <c r="F423" s="311"/>
      <c r="G423" s="311"/>
      <c r="H423" s="312"/>
    </row>
    <row r="424" spans="2:8" x14ac:dyDescent="0.25">
      <c r="B424" s="309"/>
      <c r="C424" s="310"/>
      <c r="D424" s="310"/>
      <c r="E424" s="311"/>
      <c r="F424" s="311"/>
      <c r="G424" s="311"/>
      <c r="H424" s="312"/>
    </row>
    <row r="425" spans="2:8" x14ac:dyDescent="0.25">
      <c r="B425" s="309"/>
      <c r="C425" s="310"/>
      <c r="D425" s="310"/>
      <c r="E425" s="311"/>
      <c r="F425" s="311"/>
      <c r="G425" s="311"/>
      <c r="H425" s="312"/>
    </row>
    <row r="426" spans="2:8" x14ac:dyDescent="0.25">
      <c r="B426" s="309"/>
      <c r="C426" s="310"/>
      <c r="D426" s="310"/>
      <c r="E426" s="311"/>
      <c r="F426" s="311"/>
      <c r="G426" s="311"/>
      <c r="H426" s="312"/>
    </row>
    <row r="427" spans="2:8" x14ac:dyDescent="0.25">
      <c r="B427" s="309"/>
      <c r="C427" s="310"/>
      <c r="D427" s="310"/>
      <c r="E427" s="311"/>
      <c r="F427" s="311"/>
      <c r="G427" s="311"/>
      <c r="H427" s="312"/>
    </row>
    <row r="428" spans="2:8" x14ac:dyDescent="0.25">
      <c r="B428" s="309"/>
      <c r="C428" s="310"/>
      <c r="D428" s="310"/>
      <c r="E428" s="311"/>
      <c r="F428" s="311"/>
      <c r="G428" s="311"/>
      <c r="H428" s="312"/>
    </row>
    <row r="429" spans="2:8" x14ac:dyDescent="0.25">
      <c r="B429" s="309"/>
      <c r="C429" s="310"/>
      <c r="D429" s="310"/>
      <c r="E429" s="311"/>
      <c r="F429" s="311"/>
      <c r="G429" s="311"/>
      <c r="H429" s="312"/>
    </row>
    <row r="430" spans="2:8" x14ac:dyDescent="0.25">
      <c r="B430" s="309"/>
      <c r="C430" s="310"/>
      <c r="D430" s="310"/>
      <c r="E430" s="311"/>
      <c r="F430" s="311"/>
      <c r="G430" s="311"/>
      <c r="H430" s="312"/>
    </row>
    <row r="431" spans="2:8" x14ac:dyDescent="0.25">
      <c r="B431" s="309"/>
      <c r="C431" s="310"/>
      <c r="D431" s="310"/>
      <c r="E431" s="311"/>
      <c r="F431" s="311"/>
      <c r="G431" s="311"/>
      <c r="H431" s="312"/>
    </row>
    <row r="432" spans="2:8" x14ac:dyDescent="0.25">
      <c r="B432" s="309"/>
      <c r="C432" s="310"/>
      <c r="D432" s="310"/>
      <c r="E432" s="311"/>
      <c r="F432" s="311"/>
      <c r="G432" s="311"/>
      <c r="H432" s="312"/>
    </row>
    <row r="433" spans="2:8" x14ac:dyDescent="0.25">
      <c r="B433" s="309"/>
      <c r="C433" s="310"/>
      <c r="D433" s="310"/>
      <c r="E433" s="311"/>
      <c r="F433" s="311"/>
      <c r="G433" s="311"/>
      <c r="H433" s="312"/>
    </row>
    <row r="434" spans="2:8" x14ac:dyDescent="0.25">
      <c r="B434" s="309"/>
      <c r="C434" s="310"/>
      <c r="D434" s="310"/>
      <c r="E434" s="311"/>
      <c r="F434" s="311"/>
      <c r="G434" s="311"/>
      <c r="H434" s="312"/>
    </row>
    <row r="435" spans="2:8" x14ac:dyDescent="0.25">
      <c r="B435" s="309"/>
      <c r="C435" s="310"/>
      <c r="D435" s="310"/>
      <c r="E435" s="311"/>
      <c r="F435" s="311"/>
      <c r="G435" s="311"/>
      <c r="H435" s="312"/>
    </row>
    <row r="436" spans="2:8" x14ac:dyDescent="0.25">
      <c r="B436" s="309"/>
      <c r="C436" s="310"/>
      <c r="D436" s="310"/>
      <c r="E436" s="311"/>
      <c r="F436" s="311"/>
      <c r="G436" s="311"/>
      <c r="H436" s="312"/>
    </row>
    <row r="437" spans="2:8" x14ac:dyDescent="0.25">
      <c r="B437" s="309"/>
      <c r="C437" s="310"/>
      <c r="D437" s="310"/>
      <c r="E437" s="311"/>
      <c r="F437" s="311"/>
      <c r="G437" s="311"/>
      <c r="H437" s="312"/>
    </row>
    <row r="438" spans="2:8" x14ac:dyDescent="0.25">
      <c r="B438" s="309"/>
      <c r="C438" s="310"/>
      <c r="D438" s="310"/>
      <c r="E438" s="311"/>
      <c r="F438" s="311"/>
      <c r="G438" s="311"/>
      <c r="H438" s="312"/>
    </row>
    <row r="439" spans="2:8" x14ac:dyDescent="0.25">
      <c r="B439" s="309"/>
      <c r="C439" s="310"/>
      <c r="D439" s="310"/>
      <c r="E439" s="311"/>
      <c r="F439" s="311"/>
      <c r="G439" s="311"/>
      <c r="H439" s="312"/>
    </row>
    <row r="440" spans="2:8" x14ac:dyDescent="0.25">
      <c r="B440" s="309"/>
      <c r="C440" s="310"/>
      <c r="D440" s="310"/>
      <c r="E440" s="311"/>
      <c r="F440" s="311"/>
      <c r="G440" s="311"/>
      <c r="H440" s="312"/>
    </row>
    <row r="441" spans="2:8" x14ac:dyDescent="0.25">
      <c r="B441" s="309"/>
      <c r="C441" s="310"/>
      <c r="D441" s="310"/>
      <c r="E441" s="311"/>
      <c r="F441" s="311"/>
      <c r="G441" s="311"/>
      <c r="H441" s="312"/>
    </row>
    <row r="442" spans="2:8" x14ac:dyDescent="0.25">
      <c r="B442" s="309"/>
      <c r="C442" s="310"/>
      <c r="D442" s="310"/>
      <c r="E442" s="311"/>
      <c r="F442" s="311"/>
      <c r="G442" s="311"/>
      <c r="H442" s="312"/>
    </row>
    <row r="443" spans="2:8" x14ac:dyDescent="0.25">
      <c r="B443" s="309"/>
      <c r="C443" s="310"/>
      <c r="D443" s="310"/>
      <c r="E443" s="311"/>
      <c r="F443" s="311"/>
      <c r="G443" s="311"/>
      <c r="H443" s="312"/>
    </row>
    <row r="444" spans="2:8" x14ac:dyDescent="0.25">
      <c r="B444" s="309"/>
      <c r="C444" s="310"/>
      <c r="D444" s="310"/>
      <c r="E444" s="311"/>
      <c r="F444" s="311"/>
      <c r="G444" s="311"/>
      <c r="H444" s="312"/>
    </row>
    <row r="445" spans="2:8" x14ac:dyDescent="0.25">
      <c r="B445" s="309"/>
      <c r="C445" s="310"/>
      <c r="D445" s="310"/>
      <c r="E445" s="311"/>
      <c r="F445" s="311"/>
      <c r="G445" s="311"/>
      <c r="H445" s="312"/>
    </row>
    <row r="446" spans="2:8" x14ac:dyDescent="0.25">
      <c r="B446" s="309"/>
      <c r="C446" s="310"/>
      <c r="D446" s="310"/>
      <c r="E446" s="311"/>
      <c r="F446" s="311"/>
      <c r="G446" s="311"/>
      <c r="H446" s="312"/>
    </row>
    <row r="447" spans="2:8" x14ac:dyDescent="0.25">
      <c r="B447" s="309"/>
      <c r="C447" s="310"/>
      <c r="D447" s="310"/>
      <c r="E447" s="311"/>
      <c r="F447" s="311"/>
      <c r="G447" s="311"/>
      <c r="H447" s="312"/>
    </row>
    <row r="448" spans="2:8" x14ac:dyDescent="0.25">
      <c r="B448" s="309"/>
      <c r="C448" s="310"/>
      <c r="D448" s="310"/>
      <c r="E448" s="311"/>
      <c r="F448" s="311"/>
      <c r="G448" s="311"/>
      <c r="H448" s="312"/>
    </row>
    <row r="449" spans="2:8" x14ac:dyDescent="0.25">
      <c r="B449" s="309"/>
      <c r="C449" s="310"/>
      <c r="D449" s="310"/>
      <c r="E449" s="311"/>
      <c r="F449" s="311"/>
      <c r="G449" s="311"/>
      <c r="H449" s="312"/>
    </row>
    <row r="450" spans="2:8" x14ac:dyDescent="0.25">
      <c r="B450" s="309"/>
      <c r="C450" s="310"/>
      <c r="D450" s="310"/>
      <c r="E450" s="311"/>
      <c r="F450" s="311"/>
      <c r="G450" s="311"/>
      <c r="H450" s="312"/>
    </row>
    <row r="451" spans="2:8" x14ac:dyDescent="0.25">
      <c r="B451" s="309"/>
      <c r="C451" s="310"/>
      <c r="D451" s="310"/>
      <c r="E451" s="311"/>
      <c r="F451" s="311"/>
      <c r="G451" s="311"/>
      <c r="H451" s="312"/>
    </row>
    <row r="452" spans="2:8" x14ac:dyDescent="0.25">
      <c r="B452" s="309"/>
      <c r="C452" s="310"/>
      <c r="D452" s="310"/>
      <c r="E452" s="311"/>
      <c r="F452" s="311"/>
      <c r="G452" s="311"/>
      <c r="H452" s="312"/>
    </row>
    <row r="453" spans="2:8" x14ac:dyDescent="0.25">
      <c r="B453" s="309"/>
      <c r="C453" s="310"/>
      <c r="D453" s="310"/>
      <c r="E453" s="311"/>
      <c r="F453" s="311"/>
      <c r="G453" s="311"/>
      <c r="H453" s="312"/>
    </row>
    <row r="454" spans="2:8" x14ac:dyDescent="0.25">
      <c r="B454" s="309"/>
      <c r="C454" s="310"/>
      <c r="D454" s="310"/>
      <c r="E454" s="311"/>
      <c r="F454" s="311"/>
      <c r="G454" s="311"/>
      <c r="H454" s="312"/>
    </row>
    <row r="455" spans="2:8" x14ac:dyDescent="0.25">
      <c r="B455" s="309"/>
      <c r="C455" s="310"/>
      <c r="D455" s="310"/>
      <c r="E455" s="311"/>
      <c r="F455" s="311"/>
      <c r="G455" s="311"/>
      <c r="H455" s="312"/>
    </row>
    <row r="456" spans="2:8" x14ac:dyDescent="0.25">
      <c r="B456" s="309"/>
      <c r="C456" s="310"/>
      <c r="D456" s="310"/>
      <c r="E456" s="311"/>
      <c r="F456" s="311"/>
      <c r="G456" s="311"/>
      <c r="H456" s="312"/>
    </row>
    <row r="457" spans="2:8" x14ac:dyDescent="0.25">
      <c r="B457" s="309"/>
      <c r="C457" s="310"/>
      <c r="D457" s="310"/>
      <c r="E457" s="311"/>
      <c r="F457" s="311"/>
      <c r="G457" s="311"/>
      <c r="H457" s="312"/>
    </row>
    <row r="458" spans="2:8" x14ac:dyDescent="0.25">
      <c r="B458" s="309"/>
      <c r="C458" s="310"/>
      <c r="D458" s="310"/>
      <c r="E458" s="311"/>
      <c r="F458" s="311"/>
      <c r="G458" s="311"/>
      <c r="H458" s="312"/>
    </row>
    <row r="459" spans="2:8" x14ac:dyDescent="0.25">
      <c r="B459" s="309"/>
      <c r="C459" s="310"/>
      <c r="D459" s="310"/>
      <c r="E459" s="311"/>
      <c r="F459" s="311"/>
      <c r="G459" s="311"/>
      <c r="H459" s="312"/>
    </row>
    <row r="460" spans="2:8" x14ac:dyDescent="0.25">
      <c r="B460" s="309"/>
      <c r="C460" s="310"/>
      <c r="D460" s="310"/>
      <c r="E460" s="311"/>
      <c r="F460" s="311"/>
      <c r="G460" s="311"/>
      <c r="H460" s="312"/>
    </row>
    <row r="461" spans="2:8" x14ac:dyDescent="0.25">
      <c r="B461" s="309"/>
      <c r="C461" s="310"/>
      <c r="D461" s="310"/>
      <c r="E461" s="311"/>
      <c r="F461" s="311"/>
      <c r="G461" s="311"/>
      <c r="H461" s="312"/>
    </row>
    <row r="462" spans="2:8" x14ac:dyDescent="0.25">
      <c r="B462" s="309"/>
      <c r="C462" s="310"/>
      <c r="D462" s="310"/>
      <c r="E462" s="311"/>
      <c r="F462" s="311"/>
      <c r="G462" s="311"/>
      <c r="H462" s="312"/>
    </row>
    <row r="463" spans="2:8" x14ac:dyDescent="0.25">
      <c r="B463" s="309"/>
      <c r="C463" s="310"/>
      <c r="D463" s="310"/>
      <c r="E463" s="311"/>
      <c r="F463" s="311"/>
      <c r="G463" s="311"/>
      <c r="H463" s="312"/>
    </row>
    <row r="464" spans="2:8" x14ac:dyDescent="0.25">
      <c r="B464" s="309"/>
      <c r="C464" s="310"/>
      <c r="D464" s="310"/>
      <c r="E464" s="311"/>
      <c r="F464" s="311"/>
      <c r="G464" s="311"/>
      <c r="H464" s="312"/>
    </row>
    <row r="465" spans="2:8" x14ac:dyDescent="0.25">
      <c r="B465" s="309"/>
      <c r="C465" s="310"/>
      <c r="D465" s="310"/>
      <c r="E465" s="311"/>
      <c r="F465" s="311"/>
      <c r="G465" s="311"/>
      <c r="H465" s="312"/>
    </row>
    <row r="466" spans="2:8" x14ac:dyDescent="0.25">
      <c r="B466" s="309"/>
      <c r="C466" s="310"/>
      <c r="D466" s="310"/>
      <c r="E466" s="311"/>
      <c r="F466" s="311"/>
      <c r="G466" s="311"/>
      <c r="H466" s="312"/>
    </row>
    <row r="467" spans="2:8" x14ac:dyDescent="0.25">
      <c r="B467" s="309"/>
      <c r="C467" s="310"/>
      <c r="D467" s="310"/>
      <c r="E467" s="311"/>
      <c r="F467" s="311"/>
      <c r="G467" s="311"/>
      <c r="H467" s="312"/>
    </row>
    <row r="468" spans="2:8" x14ac:dyDescent="0.25">
      <c r="B468" s="309"/>
      <c r="C468" s="310"/>
      <c r="D468" s="310"/>
      <c r="E468" s="311"/>
      <c r="F468" s="311"/>
      <c r="G468" s="311"/>
      <c r="H468" s="312"/>
    </row>
    <row r="469" spans="2:8" x14ac:dyDescent="0.25">
      <c r="B469" s="309"/>
      <c r="C469" s="310"/>
      <c r="D469" s="310"/>
      <c r="E469" s="311"/>
      <c r="F469" s="311"/>
      <c r="G469" s="311"/>
      <c r="H469" s="312"/>
    </row>
    <row r="470" spans="2:8" x14ac:dyDescent="0.25">
      <c r="B470" s="309"/>
      <c r="C470" s="310"/>
      <c r="D470" s="310"/>
      <c r="E470" s="311"/>
      <c r="F470" s="311"/>
      <c r="G470" s="311"/>
      <c r="H470" s="312"/>
    </row>
    <row r="471" spans="2:8" x14ac:dyDescent="0.25">
      <c r="B471" s="309"/>
      <c r="C471" s="310"/>
      <c r="D471" s="310"/>
      <c r="E471" s="311"/>
      <c r="F471" s="311"/>
      <c r="G471" s="311"/>
      <c r="H471" s="312"/>
    </row>
    <row r="472" spans="2:8" x14ac:dyDescent="0.25">
      <c r="B472" s="309"/>
      <c r="C472" s="310"/>
      <c r="D472" s="310"/>
      <c r="E472" s="311"/>
      <c r="F472" s="311"/>
      <c r="G472" s="311"/>
      <c r="H472" s="312"/>
    </row>
    <row r="473" spans="2:8" x14ac:dyDescent="0.25">
      <c r="B473" s="309"/>
      <c r="C473" s="310"/>
      <c r="D473" s="310"/>
      <c r="E473" s="311"/>
      <c r="F473" s="311"/>
      <c r="G473" s="311"/>
      <c r="H473" s="312"/>
    </row>
    <row r="474" spans="2:8" x14ac:dyDescent="0.25">
      <c r="B474" s="309"/>
      <c r="C474" s="310"/>
      <c r="D474" s="310"/>
      <c r="E474" s="311"/>
      <c r="F474" s="311"/>
      <c r="G474" s="311"/>
      <c r="H474" s="312"/>
    </row>
    <row r="475" spans="2:8" x14ac:dyDescent="0.25">
      <c r="B475" s="309"/>
      <c r="C475" s="310"/>
      <c r="D475" s="310"/>
      <c r="E475" s="311"/>
      <c r="F475" s="311"/>
      <c r="G475" s="311"/>
      <c r="H475" s="312"/>
    </row>
    <row r="476" spans="2:8" x14ac:dyDescent="0.25">
      <c r="B476" s="309"/>
      <c r="C476" s="310"/>
      <c r="D476" s="310"/>
      <c r="E476" s="311"/>
      <c r="F476" s="311"/>
      <c r="G476" s="311"/>
      <c r="H476" s="312"/>
    </row>
    <row r="477" spans="2:8" x14ac:dyDescent="0.25">
      <c r="B477" s="309"/>
      <c r="C477" s="310"/>
      <c r="D477" s="310"/>
      <c r="E477" s="311"/>
      <c r="F477" s="311"/>
      <c r="G477" s="311"/>
      <c r="H477" s="312"/>
    </row>
    <row r="478" spans="2:8" x14ac:dyDescent="0.25">
      <c r="B478" s="309"/>
      <c r="C478" s="310"/>
      <c r="D478" s="310"/>
      <c r="E478" s="311"/>
      <c r="F478" s="311"/>
      <c r="G478" s="311"/>
      <c r="H478" s="312"/>
    </row>
    <row r="479" spans="2:8" x14ac:dyDescent="0.25">
      <c r="B479" s="309"/>
      <c r="C479" s="310"/>
      <c r="D479" s="310"/>
      <c r="E479" s="311"/>
      <c r="F479" s="311"/>
      <c r="G479" s="311"/>
      <c r="H479" s="312"/>
    </row>
    <row r="480" spans="2:8" x14ac:dyDescent="0.25">
      <c r="B480" s="309"/>
      <c r="C480" s="310"/>
      <c r="D480" s="310"/>
      <c r="E480" s="311"/>
      <c r="F480" s="311"/>
      <c r="G480" s="311"/>
      <c r="H480" s="312"/>
    </row>
    <row r="481" spans="2:8" x14ac:dyDescent="0.25">
      <c r="B481" s="309"/>
      <c r="C481" s="310"/>
      <c r="D481" s="310"/>
      <c r="E481" s="311"/>
      <c r="F481" s="311"/>
      <c r="G481" s="311"/>
      <c r="H481" s="312"/>
    </row>
    <row r="482" spans="2:8" x14ac:dyDescent="0.25">
      <c r="B482" s="309"/>
      <c r="C482" s="310"/>
      <c r="D482" s="310"/>
      <c r="E482" s="311"/>
      <c r="F482" s="311"/>
      <c r="G482" s="311"/>
      <c r="H482" s="312"/>
    </row>
    <row r="483" spans="2:8" x14ac:dyDescent="0.25">
      <c r="B483" s="309"/>
      <c r="C483" s="310"/>
      <c r="D483" s="310"/>
      <c r="E483" s="311"/>
      <c r="F483" s="311"/>
      <c r="G483" s="311"/>
      <c r="H483" s="312"/>
    </row>
    <row r="484" spans="2:8" x14ac:dyDescent="0.25">
      <c r="B484" s="309"/>
      <c r="C484" s="310"/>
      <c r="D484" s="310"/>
      <c r="E484" s="311"/>
      <c r="F484" s="311"/>
      <c r="G484" s="311"/>
      <c r="H484" s="312"/>
    </row>
    <row r="485" spans="2:8" x14ac:dyDescent="0.25">
      <c r="B485" s="309"/>
      <c r="C485" s="310"/>
      <c r="D485" s="310"/>
      <c r="E485" s="311"/>
      <c r="F485" s="311"/>
      <c r="G485" s="311"/>
      <c r="H485" s="312"/>
    </row>
    <row r="486" spans="2:8" x14ac:dyDescent="0.25">
      <c r="B486" s="309"/>
      <c r="C486" s="310"/>
      <c r="D486" s="310"/>
      <c r="E486" s="311"/>
      <c r="F486" s="311"/>
      <c r="G486" s="311"/>
      <c r="H486" s="312"/>
    </row>
    <row r="487" spans="2:8" x14ac:dyDescent="0.25">
      <c r="B487" s="309"/>
      <c r="C487" s="310"/>
      <c r="D487" s="310"/>
      <c r="E487" s="311"/>
      <c r="F487" s="311"/>
      <c r="G487" s="311"/>
      <c r="H487" s="312"/>
    </row>
    <row r="488" spans="2:8" x14ac:dyDescent="0.25">
      <c r="B488" s="309"/>
      <c r="C488" s="310"/>
      <c r="D488" s="310"/>
      <c r="E488" s="311"/>
      <c r="F488" s="311"/>
      <c r="G488" s="311"/>
      <c r="H488" s="312"/>
    </row>
    <row r="489" spans="2:8" x14ac:dyDescent="0.25">
      <c r="B489" s="309"/>
      <c r="C489" s="310"/>
      <c r="D489" s="310"/>
      <c r="E489" s="311"/>
      <c r="F489" s="311"/>
      <c r="G489" s="311"/>
      <c r="H489" s="312"/>
    </row>
    <row r="490" spans="2:8" x14ac:dyDescent="0.25">
      <c r="B490" s="309"/>
      <c r="C490" s="310"/>
      <c r="D490" s="310"/>
      <c r="E490" s="311"/>
      <c r="F490" s="311"/>
      <c r="G490" s="311"/>
      <c r="H490" s="312"/>
    </row>
    <row r="491" spans="2:8" x14ac:dyDescent="0.25">
      <c r="B491" s="309"/>
      <c r="C491" s="310"/>
      <c r="D491" s="310"/>
      <c r="E491" s="311"/>
      <c r="F491" s="311"/>
      <c r="G491" s="311"/>
      <c r="H491" s="312"/>
    </row>
    <row r="492" spans="2:8" x14ac:dyDescent="0.25">
      <c r="B492" s="309"/>
      <c r="C492" s="310"/>
      <c r="D492" s="310"/>
      <c r="E492" s="311"/>
      <c r="F492" s="311"/>
      <c r="G492" s="311"/>
      <c r="H492" s="312"/>
    </row>
    <row r="493" spans="2:8" x14ac:dyDescent="0.25">
      <c r="B493" s="309"/>
      <c r="C493" s="310"/>
      <c r="D493" s="310"/>
      <c r="E493" s="311"/>
      <c r="F493" s="311"/>
      <c r="G493" s="311"/>
      <c r="H493" s="312"/>
    </row>
    <row r="494" spans="2:8" x14ac:dyDescent="0.25">
      <c r="B494" s="309"/>
      <c r="C494" s="310"/>
      <c r="D494" s="310"/>
      <c r="E494" s="311"/>
      <c r="F494" s="311"/>
      <c r="G494" s="311"/>
      <c r="H494" s="312"/>
    </row>
    <row r="495" spans="2:8" x14ac:dyDescent="0.25">
      <c r="B495" s="309"/>
      <c r="C495" s="310"/>
      <c r="D495" s="310"/>
      <c r="E495" s="311"/>
      <c r="F495" s="311"/>
      <c r="G495" s="311"/>
      <c r="H495" s="312"/>
    </row>
    <row r="496" spans="2:8" x14ac:dyDescent="0.25">
      <c r="B496" s="309"/>
      <c r="C496" s="310"/>
      <c r="D496" s="310"/>
      <c r="E496" s="311"/>
      <c r="F496" s="311"/>
      <c r="G496" s="311"/>
      <c r="H496" s="312"/>
    </row>
    <row r="497" spans="2:8" x14ac:dyDescent="0.25">
      <c r="B497" s="309"/>
      <c r="C497" s="310"/>
      <c r="D497" s="310"/>
      <c r="E497" s="311"/>
      <c r="F497" s="311"/>
      <c r="G497" s="311"/>
      <c r="H497" s="312"/>
    </row>
    <row r="498" spans="2:8" x14ac:dyDescent="0.25">
      <c r="B498" s="309"/>
      <c r="C498" s="310"/>
      <c r="D498" s="310"/>
      <c r="E498" s="311"/>
      <c r="F498" s="311"/>
      <c r="G498" s="311"/>
      <c r="H498" s="312"/>
    </row>
    <row r="499" spans="2:8" x14ac:dyDescent="0.25">
      <c r="B499" s="309"/>
      <c r="C499" s="310"/>
      <c r="D499" s="310"/>
      <c r="E499" s="311"/>
      <c r="F499" s="311"/>
      <c r="G499" s="311"/>
      <c r="H499" s="312"/>
    </row>
    <row r="500" spans="2:8" x14ac:dyDescent="0.25">
      <c r="B500" s="309"/>
      <c r="C500" s="310"/>
      <c r="D500" s="310"/>
      <c r="E500" s="311"/>
      <c r="F500" s="311"/>
      <c r="G500" s="311"/>
      <c r="H500" s="312"/>
    </row>
    <row r="501" spans="2:8" x14ac:dyDescent="0.25">
      <c r="B501" s="309"/>
      <c r="C501" s="310"/>
      <c r="D501" s="310"/>
      <c r="E501" s="311"/>
      <c r="F501" s="311"/>
      <c r="G501" s="311"/>
      <c r="H501" s="312"/>
    </row>
    <row r="502" spans="2:8" x14ac:dyDescent="0.25">
      <c r="B502" s="309"/>
      <c r="C502" s="310"/>
      <c r="D502" s="310"/>
      <c r="E502" s="311"/>
      <c r="F502" s="311"/>
      <c r="G502" s="311"/>
      <c r="H502" s="312"/>
    </row>
    <row r="503" spans="2:8" x14ac:dyDescent="0.25">
      <c r="B503" s="309"/>
      <c r="C503" s="310"/>
      <c r="D503" s="310"/>
      <c r="E503" s="311"/>
      <c r="F503" s="311"/>
      <c r="G503" s="311"/>
      <c r="H503" s="312"/>
    </row>
    <row r="504" spans="2:8" x14ac:dyDescent="0.25">
      <c r="B504" s="309"/>
      <c r="C504" s="310"/>
      <c r="D504" s="310"/>
      <c r="E504" s="311"/>
      <c r="F504" s="311"/>
      <c r="G504" s="311"/>
      <c r="H504" s="312"/>
    </row>
    <row r="505" spans="2:8" x14ac:dyDescent="0.25">
      <c r="B505" s="309"/>
      <c r="C505" s="310"/>
      <c r="D505" s="310"/>
      <c r="E505" s="311"/>
      <c r="F505" s="311"/>
      <c r="G505" s="311"/>
      <c r="H505" s="312"/>
    </row>
    <row r="506" spans="2:8" x14ac:dyDescent="0.25">
      <c r="B506" s="309"/>
      <c r="C506" s="310"/>
      <c r="D506" s="310"/>
      <c r="E506" s="311"/>
      <c r="F506" s="311"/>
      <c r="G506" s="311"/>
      <c r="H506" s="312"/>
    </row>
    <row r="507" spans="2:8" x14ac:dyDescent="0.25">
      <c r="B507" s="309"/>
      <c r="C507" s="310"/>
      <c r="D507" s="310"/>
      <c r="E507" s="311"/>
      <c r="F507" s="311"/>
      <c r="G507" s="311"/>
      <c r="H507" s="312"/>
    </row>
    <row r="508" spans="2:8" x14ac:dyDescent="0.25">
      <c r="B508" s="309"/>
      <c r="C508" s="310"/>
      <c r="D508" s="310"/>
      <c r="E508" s="311"/>
      <c r="F508" s="311"/>
      <c r="G508" s="311"/>
      <c r="H508" s="312"/>
    </row>
    <row r="509" spans="2:8" x14ac:dyDescent="0.25">
      <c r="B509" s="309"/>
      <c r="C509" s="310"/>
      <c r="D509" s="310"/>
      <c r="E509" s="311"/>
      <c r="F509" s="311"/>
      <c r="G509" s="311"/>
      <c r="H509" s="312"/>
    </row>
    <row r="510" spans="2:8" x14ac:dyDescent="0.25">
      <c r="B510" s="309"/>
      <c r="C510" s="310"/>
      <c r="D510" s="310"/>
      <c r="E510" s="311"/>
      <c r="F510" s="311"/>
      <c r="G510" s="311"/>
      <c r="H510" s="312"/>
    </row>
    <row r="511" spans="2:8" x14ac:dyDescent="0.25">
      <c r="B511" s="309"/>
      <c r="C511" s="310"/>
      <c r="D511" s="310"/>
      <c r="E511" s="311"/>
      <c r="F511" s="311"/>
      <c r="G511" s="311"/>
      <c r="H511" s="312"/>
    </row>
    <row r="512" spans="2:8" x14ac:dyDescent="0.25">
      <c r="B512" s="309"/>
      <c r="C512" s="310"/>
      <c r="D512" s="310"/>
      <c r="E512" s="311"/>
      <c r="F512" s="311"/>
      <c r="G512" s="311"/>
      <c r="H512" s="312"/>
    </row>
    <row r="513" spans="2:8" x14ac:dyDescent="0.25">
      <c r="B513" s="309"/>
      <c r="C513" s="310"/>
      <c r="D513" s="310"/>
      <c r="E513" s="311"/>
      <c r="F513" s="311"/>
      <c r="G513" s="311"/>
      <c r="H513" s="312"/>
    </row>
    <row r="514" spans="2:8" x14ac:dyDescent="0.25">
      <c r="B514" s="309"/>
      <c r="C514" s="310"/>
      <c r="D514" s="310"/>
      <c r="E514" s="311"/>
      <c r="F514" s="311"/>
      <c r="G514" s="311"/>
      <c r="H514" s="312"/>
    </row>
    <row r="515" spans="2:8" x14ac:dyDescent="0.25">
      <c r="B515" s="309"/>
      <c r="C515" s="310"/>
      <c r="D515" s="310"/>
      <c r="E515" s="311"/>
      <c r="F515" s="311"/>
      <c r="G515" s="311"/>
      <c r="H515" s="312"/>
    </row>
    <row r="516" spans="2:8" x14ac:dyDescent="0.25">
      <c r="B516" s="309"/>
      <c r="C516" s="310"/>
      <c r="D516" s="310"/>
      <c r="E516" s="311"/>
      <c r="F516" s="311"/>
      <c r="G516" s="311"/>
      <c r="H516" s="312"/>
    </row>
    <row r="517" spans="2:8" x14ac:dyDescent="0.25">
      <c r="B517" s="309"/>
      <c r="C517" s="310"/>
      <c r="D517" s="310"/>
      <c r="E517" s="311"/>
      <c r="F517" s="311"/>
      <c r="G517" s="311"/>
      <c r="H517" s="312"/>
    </row>
    <row r="518" spans="2:8" x14ac:dyDescent="0.25">
      <c r="B518" s="309"/>
      <c r="C518" s="310"/>
      <c r="D518" s="310"/>
      <c r="E518" s="311"/>
      <c r="F518" s="311"/>
      <c r="G518" s="311"/>
      <c r="H518" s="312"/>
    </row>
    <row r="519" spans="2:8" x14ac:dyDescent="0.25">
      <c r="B519" s="309"/>
      <c r="C519" s="310"/>
      <c r="D519" s="310"/>
      <c r="E519" s="311"/>
      <c r="F519" s="311"/>
      <c r="G519" s="311"/>
      <c r="H519" s="312"/>
    </row>
    <row r="520" spans="2:8" x14ac:dyDescent="0.25">
      <c r="B520" s="309"/>
      <c r="C520" s="310"/>
      <c r="D520" s="310"/>
      <c r="E520" s="311"/>
      <c r="F520" s="311"/>
      <c r="G520" s="311"/>
      <c r="H520" s="312"/>
    </row>
    <row r="521" spans="2:8" x14ac:dyDescent="0.25">
      <c r="B521" s="309"/>
      <c r="C521" s="310"/>
      <c r="D521" s="310"/>
      <c r="E521" s="311"/>
      <c r="F521" s="311"/>
      <c r="G521" s="311"/>
      <c r="H521" s="312"/>
    </row>
    <row r="522" spans="2:8" x14ac:dyDescent="0.25">
      <c r="B522" s="309"/>
      <c r="C522" s="310"/>
      <c r="D522" s="310"/>
      <c r="E522" s="311"/>
      <c r="F522" s="311"/>
      <c r="G522" s="311"/>
      <c r="H522" s="312"/>
    </row>
    <row r="523" spans="2:8" x14ac:dyDescent="0.25">
      <c r="B523" s="309"/>
      <c r="C523" s="310"/>
      <c r="D523" s="310"/>
      <c r="E523" s="311"/>
      <c r="F523" s="311"/>
      <c r="G523" s="311"/>
      <c r="H523" s="312"/>
    </row>
    <row r="524" spans="2:8" x14ac:dyDescent="0.25">
      <c r="B524" s="309"/>
      <c r="C524" s="310"/>
      <c r="D524" s="310"/>
      <c r="E524" s="311"/>
      <c r="F524" s="311"/>
      <c r="G524" s="311"/>
      <c r="H524" s="312"/>
    </row>
    <row r="525" spans="2:8" x14ac:dyDescent="0.25">
      <c r="B525" s="309"/>
      <c r="C525" s="310"/>
      <c r="D525" s="310"/>
      <c r="E525" s="311"/>
      <c r="F525" s="311"/>
      <c r="G525" s="311"/>
      <c r="H525" s="312"/>
    </row>
    <row r="526" spans="2:8" x14ac:dyDescent="0.25">
      <c r="B526" s="309"/>
      <c r="C526" s="310"/>
      <c r="D526" s="310"/>
      <c r="E526" s="311"/>
      <c r="F526" s="311"/>
      <c r="G526" s="311"/>
      <c r="H526" s="312"/>
    </row>
    <row r="527" spans="2:8" x14ac:dyDescent="0.25">
      <c r="B527" s="309"/>
      <c r="C527" s="310"/>
      <c r="D527" s="310"/>
      <c r="E527" s="311"/>
      <c r="F527" s="311"/>
      <c r="G527" s="311"/>
      <c r="H527" s="312"/>
    </row>
    <row r="528" spans="2:8" x14ac:dyDescent="0.25">
      <c r="B528" s="309"/>
      <c r="C528" s="310"/>
      <c r="D528" s="310"/>
      <c r="E528" s="311"/>
      <c r="F528" s="311"/>
      <c r="G528" s="311"/>
      <c r="H528" s="312"/>
    </row>
    <row r="529" spans="2:8" x14ac:dyDescent="0.25">
      <c r="B529" s="309"/>
      <c r="C529" s="310"/>
      <c r="D529" s="310"/>
      <c r="E529" s="311"/>
      <c r="F529" s="311"/>
      <c r="G529" s="311"/>
      <c r="H529" s="312"/>
    </row>
    <row r="530" spans="2:8" x14ac:dyDescent="0.25">
      <c r="B530" s="309"/>
      <c r="C530" s="310"/>
      <c r="D530" s="310"/>
      <c r="E530" s="311"/>
      <c r="F530" s="311"/>
      <c r="G530" s="311"/>
      <c r="H530" s="312"/>
    </row>
    <row r="531" spans="2:8" x14ac:dyDescent="0.25">
      <c r="B531" s="309"/>
      <c r="C531" s="310"/>
      <c r="D531" s="310"/>
      <c r="E531" s="311"/>
      <c r="F531" s="311"/>
      <c r="G531" s="311"/>
      <c r="H531" s="312"/>
    </row>
    <row r="532" spans="2:8" x14ac:dyDescent="0.25">
      <c r="B532" s="309"/>
      <c r="C532" s="310"/>
      <c r="D532" s="310"/>
      <c r="E532" s="311"/>
      <c r="F532" s="311"/>
      <c r="G532" s="311"/>
      <c r="H532" s="312"/>
    </row>
    <row r="533" spans="2:8" x14ac:dyDescent="0.25">
      <c r="B533" s="309"/>
      <c r="C533" s="310"/>
      <c r="D533" s="310"/>
      <c r="E533" s="311"/>
      <c r="F533" s="311"/>
      <c r="G533" s="311"/>
      <c r="H533" s="312"/>
    </row>
    <row r="534" spans="2:8" x14ac:dyDescent="0.25">
      <c r="B534" s="309"/>
      <c r="C534" s="310"/>
      <c r="D534" s="310"/>
      <c r="E534" s="311"/>
      <c r="F534" s="311"/>
      <c r="G534" s="311"/>
      <c r="H534" s="312"/>
    </row>
    <row r="535" spans="2:8" x14ac:dyDescent="0.25">
      <c r="B535" s="309"/>
      <c r="C535" s="310"/>
      <c r="D535" s="310"/>
      <c r="E535" s="311"/>
      <c r="F535" s="311"/>
      <c r="G535" s="311"/>
      <c r="H535" s="312"/>
    </row>
    <row r="536" spans="2:8" x14ac:dyDescent="0.25">
      <c r="B536" s="309"/>
      <c r="C536" s="310"/>
      <c r="D536" s="310"/>
      <c r="E536" s="311"/>
      <c r="F536" s="311"/>
      <c r="G536" s="311"/>
      <c r="H536" s="312"/>
    </row>
    <row r="537" spans="2:8" x14ac:dyDescent="0.25">
      <c r="B537" s="309"/>
      <c r="C537" s="310"/>
      <c r="D537" s="310"/>
      <c r="E537" s="311"/>
      <c r="F537" s="311"/>
      <c r="G537" s="311"/>
      <c r="H537" s="312"/>
    </row>
    <row r="538" spans="2:8" x14ac:dyDescent="0.25">
      <c r="B538" s="309"/>
      <c r="C538" s="310"/>
      <c r="D538" s="310"/>
      <c r="E538" s="311"/>
      <c r="F538" s="311"/>
      <c r="G538" s="311"/>
      <c r="H538" s="312"/>
    </row>
    <row r="539" spans="2:8" x14ac:dyDescent="0.25">
      <c r="B539" s="309"/>
      <c r="C539" s="310"/>
      <c r="D539" s="310"/>
      <c r="E539" s="311"/>
      <c r="F539" s="311"/>
      <c r="G539" s="311"/>
      <c r="H539" s="312"/>
    </row>
    <row r="540" spans="2:8" x14ac:dyDescent="0.25">
      <c r="B540" s="309"/>
      <c r="C540" s="310"/>
      <c r="D540" s="310"/>
      <c r="E540" s="311"/>
      <c r="F540" s="311"/>
      <c r="G540" s="311"/>
      <c r="H540" s="312"/>
    </row>
    <row r="541" spans="2:8" x14ac:dyDescent="0.25">
      <c r="B541" s="309"/>
      <c r="C541" s="310"/>
      <c r="D541" s="310"/>
      <c r="E541" s="311"/>
      <c r="F541" s="311"/>
      <c r="G541" s="311"/>
      <c r="H541" s="312"/>
    </row>
    <row r="542" spans="2:8" x14ac:dyDescent="0.25">
      <c r="B542" s="309"/>
      <c r="C542" s="310"/>
      <c r="D542" s="310"/>
      <c r="E542" s="311"/>
      <c r="F542" s="311"/>
      <c r="G542" s="311"/>
      <c r="H542" s="312"/>
    </row>
    <row r="543" spans="2:8" x14ac:dyDescent="0.25">
      <c r="B543" s="309"/>
      <c r="C543" s="310"/>
      <c r="D543" s="310"/>
      <c r="E543" s="311"/>
      <c r="F543" s="311"/>
      <c r="G543" s="311"/>
      <c r="H543" s="312"/>
    </row>
    <row r="544" spans="2:8" x14ac:dyDescent="0.25">
      <c r="B544" s="309"/>
      <c r="C544" s="310"/>
      <c r="D544" s="310"/>
      <c r="E544" s="311"/>
      <c r="F544" s="311"/>
      <c r="G544" s="311"/>
      <c r="H544" s="312"/>
    </row>
    <row r="545" spans="2:8" x14ac:dyDescent="0.25">
      <c r="B545" s="309"/>
      <c r="C545" s="310"/>
      <c r="D545" s="310"/>
      <c r="E545" s="311"/>
      <c r="F545" s="311"/>
      <c r="G545" s="311"/>
      <c r="H545" s="312"/>
    </row>
    <row r="546" spans="2:8" x14ac:dyDescent="0.25">
      <c r="B546" s="309"/>
      <c r="C546" s="310"/>
      <c r="D546" s="310"/>
      <c r="E546" s="311"/>
      <c r="F546" s="311"/>
      <c r="G546" s="311"/>
      <c r="H546" s="312"/>
    </row>
    <row r="547" spans="2:8" x14ac:dyDescent="0.25">
      <c r="B547" s="309"/>
      <c r="C547" s="310"/>
      <c r="D547" s="310"/>
      <c r="E547" s="311"/>
      <c r="F547" s="311"/>
      <c r="G547" s="311"/>
      <c r="H547" s="312"/>
    </row>
    <row r="548" spans="2:8" x14ac:dyDescent="0.25">
      <c r="B548" s="309"/>
      <c r="C548" s="310"/>
      <c r="D548" s="310"/>
      <c r="E548" s="311"/>
      <c r="F548" s="311"/>
      <c r="G548" s="311"/>
      <c r="H548" s="312"/>
    </row>
    <row r="549" spans="2:8" x14ac:dyDescent="0.25">
      <c r="B549" s="309"/>
      <c r="C549" s="310"/>
      <c r="D549" s="310"/>
      <c r="E549" s="311"/>
      <c r="F549" s="311"/>
      <c r="G549" s="311"/>
      <c r="H549" s="312"/>
    </row>
    <row r="550" spans="2:8" x14ac:dyDescent="0.25">
      <c r="B550" s="309"/>
      <c r="C550" s="310"/>
      <c r="D550" s="310"/>
      <c r="E550" s="311"/>
      <c r="F550" s="311"/>
      <c r="G550" s="311"/>
      <c r="H550" s="312"/>
    </row>
    <row r="551" spans="2:8" x14ac:dyDescent="0.25">
      <c r="B551" s="309"/>
      <c r="C551" s="310"/>
      <c r="D551" s="310"/>
      <c r="E551" s="311"/>
      <c r="F551" s="311"/>
      <c r="G551" s="311"/>
      <c r="H551" s="312"/>
    </row>
    <row r="552" spans="2:8" x14ac:dyDescent="0.25">
      <c r="B552" s="309"/>
      <c r="C552" s="310"/>
      <c r="D552" s="310"/>
      <c r="E552" s="311"/>
      <c r="F552" s="311"/>
      <c r="G552" s="311"/>
      <c r="H552" s="312"/>
    </row>
    <row r="553" spans="2:8" x14ac:dyDescent="0.25">
      <c r="B553" s="309"/>
      <c r="C553" s="310"/>
      <c r="D553" s="310"/>
      <c r="E553" s="311"/>
      <c r="F553" s="311"/>
      <c r="G553" s="311"/>
      <c r="H553" s="312"/>
    </row>
    <row r="554" spans="2:8" x14ac:dyDescent="0.25">
      <c r="B554" s="309"/>
      <c r="C554" s="310"/>
      <c r="D554" s="310"/>
      <c r="E554" s="311"/>
      <c r="F554" s="311"/>
      <c r="G554" s="311"/>
      <c r="H554" s="312"/>
    </row>
    <row r="555" spans="2:8" x14ac:dyDescent="0.25">
      <c r="B555" s="309"/>
      <c r="C555" s="310"/>
      <c r="D555" s="310"/>
      <c r="E555" s="311"/>
      <c r="F555" s="311"/>
      <c r="G555" s="311"/>
      <c r="H555" s="312"/>
    </row>
    <row r="556" spans="2:8" x14ac:dyDescent="0.25">
      <c r="B556" s="309"/>
      <c r="C556" s="310"/>
      <c r="D556" s="310"/>
      <c r="E556" s="311"/>
      <c r="F556" s="311"/>
      <c r="G556" s="311"/>
      <c r="H556" s="312"/>
    </row>
    <row r="557" spans="2:8" x14ac:dyDescent="0.25">
      <c r="B557" s="309"/>
      <c r="C557" s="310"/>
      <c r="D557" s="310"/>
      <c r="E557" s="311"/>
      <c r="F557" s="311"/>
      <c r="G557" s="311"/>
      <c r="H557" s="312"/>
    </row>
    <row r="558" spans="2:8" x14ac:dyDescent="0.25">
      <c r="B558" s="309"/>
      <c r="C558" s="310"/>
      <c r="D558" s="310"/>
      <c r="E558" s="311"/>
      <c r="F558" s="311"/>
      <c r="G558" s="311"/>
      <c r="H558" s="312"/>
    </row>
    <row r="559" spans="2:8" x14ac:dyDescent="0.25">
      <c r="B559" s="309"/>
      <c r="C559" s="310"/>
      <c r="D559" s="310"/>
      <c r="E559" s="311"/>
      <c r="F559" s="311"/>
      <c r="G559" s="311"/>
      <c r="H559" s="312"/>
    </row>
    <row r="560" spans="2:8" x14ac:dyDescent="0.25">
      <c r="B560" s="309"/>
      <c r="C560" s="310"/>
      <c r="D560" s="310"/>
      <c r="E560" s="311"/>
      <c r="F560" s="311"/>
      <c r="G560" s="311"/>
      <c r="H560" s="312"/>
    </row>
    <row r="561" spans="2:8" x14ac:dyDescent="0.25">
      <c r="B561" s="309"/>
      <c r="C561" s="310"/>
      <c r="D561" s="310"/>
      <c r="E561" s="311"/>
      <c r="F561" s="311"/>
      <c r="G561" s="311"/>
      <c r="H561" s="312"/>
    </row>
    <row r="562" spans="2:8" x14ac:dyDescent="0.25">
      <c r="B562" s="309"/>
      <c r="C562" s="310"/>
      <c r="D562" s="310"/>
      <c r="E562" s="311"/>
      <c r="F562" s="311"/>
      <c r="G562" s="311"/>
      <c r="H562" s="312"/>
    </row>
    <row r="563" spans="2:8" x14ac:dyDescent="0.25">
      <c r="B563" s="309"/>
      <c r="C563" s="310"/>
      <c r="D563" s="310"/>
      <c r="E563" s="311"/>
      <c r="F563" s="311"/>
      <c r="G563" s="311"/>
      <c r="H563" s="312"/>
    </row>
    <row r="564" spans="2:8" x14ac:dyDescent="0.25">
      <c r="B564" s="309"/>
      <c r="C564" s="310"/>
      <c r="D564" s="310"/>
      <c r="E564" s="311"/>
      <c r="F564" s="311"/>
      <c r="G564" s="311"/>
      <c r="H564" s="312"/>
    </row>
    <row r="565" spans="2:8" x14ac:dyDescent="0.25">
      <c r="B565" s="309"/>
      <c r="C565" s="310"/>
      <c r="D565" s="310"/>
      <c r="E565" s="311"/>
      <c r="F565" s="311"/>
      <c r="G565" s="311"/>
      <c r="H565" s="312"/>
    </row>
    <row r="566" spans="2:8" x14ac:dyDescent="0.25">
      <c r="B566" s="309"/>
      <c r="C566" s="310"/>
      <c r="D566" s="310"/>
      <c r="E566" s="311"/>
      <c r="F566" s="311"/>
      <c r="G566" s="311"/>
      <c r="H566" s="312"/>
    </row>
    <row r="567" spans="2:8" x14ac:dyDescent="0.25">
      <c r="B567" s="309"/>
      <c r="C567" s="310"/>
      <c r="D567" s="310"/>
      <c r="E567" s="311"/>
      <c r="F567" s="311"/>
      <c r="G567" s="311"/>
      <c r="H567" s="312"/>
    </row>
    <row r="568" spans="2:8" x14ac:dyDescent="0.25">
      <c r="B568" s="309"/>
      <c r="C568" s="310"/>
      <c r="D568" s="310"/>
      <c r="E568" s="311"/>
      <c r="F568" s="311"/>
      <c r="G568" s="311"/>
      <c r="H568" s="312"/>
    </row>
    <row r="569" spans="2:8" x14ac:dyDescent="0.25">
      <c r="B569" s="309"/>
      <c r="C569" s="310"/>
      <c r="D569" s="310"/>
      <c r="E569" s="311"/>
      <c r="F569" s="311"/>
      <c r="G569" s="311"/>
      <c r="H569" s="312"/>
    </row>
    <row r="570" spans="2:8" x14ac:dyDescent="0.25">
      <c r="B570" s="309"/>
      <c r="C570" s="310"/>
      <c r="D570" s="310"/>
      <c r="E570" s="311"/>
      <c r="F570" s="311"/>
      <c r="G570" s="311"/>
      <c r="H570" s="312"/>
    </row>
    <row r="571" spans="2:8" x14ac:dyDescent="0.25">
      <c r="B571" s="309"/>
      <c r="C571" s="310"/>
      <c r="D571" s="310"/>
      <c r="E571" s="311"/>
      <c r="F571" s="311"/>
      <c r="G571" s="311"/>
      <c r="H571" s="312"/>
    </row>
    <row r="572" spans="2:8" x14ac:dyDescent="0.25">
      <c r="B572" s="309"/>
      <c r="C572" s="310"/>
      <c r="D572" s="310"/>
      <c r="E572" s="311"/>
      <c r="F572" s="311"/>
      <c r="G572" s="311"/>
      <c r="H572" s="312"/>
    </row>
    <row r="573" spans="2:8" x14ac:dyDescent="0.25">
      <c r="B573" s="309"/>
      <c r="C573" s="310"/>
      <c r="D573" s="310"/>
      <c r="E573" s="311"/>
      <c r="F573" s="311"/>
      <c r="G573" s="311"/>
      <c r="H573" s="312"/>
    </row>
    <row r="574" spans="2:8" x14ac:dyDescent="0.25">
      <c r="B574" s="309"/>
      <c r="C574" s="310"/>
      <c r="D574" s="310"/>
      <c r="E574" s="311"/>
      <c r="F574" s="311"/>
      <c r="G574" s="311"/>
      <c r="H574" s="312"/>
    </row>
    <row r="575" spans="2:8" x14ac:dyDescent="0.25">
      <c r="B575" s="309"/>
      <c r="C575" s="310"/>
      <c r="D575" s="310"/>
      <c r="E575" s="311"/>
      <c r="F575" s="311"/>
      <c r="G575" s="311"/>
      <c r="H575" s="312"/>
    </row>
    <row r="576" spans="2:8" x14ac:dyDescent="0.25">
      <c r="B576" s="309"/>
      <c r="C576" s="310"/>
      <c r="D576" s="310"/>
      <c r="E576" s="311"/>
      <c r="F576" s="311"/>
      <c r="G576" s="311"/>
      <c r="H576" s="312"/>
    </row>
    <row r="577" spans="2:8" x14ac:dyDescent="0.25">
      <c r="B577" s="309"/>
      <c r="C577" s="310"/>
      <c r="D577" s="310"/>
      <c r="E577" s="311"/>
      <c r="F577" s="311"/>
      <c r="G577" s="311"/>
      <c r="H577" s="312"/>
    </row>
    <row r="578" spans="2:8" x14ac:dyDescent="0.25">
      <c r="B578" s="309"/>
      <c r="C578" s="310"/>
      <c r="D578" s="310"/>
      <c r="E578" s="311"/>
      <c r="F578" s="311"/>
      <c r="G578" s="311"/>
      <c r="H578" s="312"/>
    </row>
    <row r="579" spans="2:8" x14ac:dyDescent="0.25">
      <c r="B579" s="309"/>
      <c r="C579" s="310"/>
      <c r="D579" s="310"/>
      <c r="E579" s="311"/>
      <c r="F579" s="311"/>
      <c r="G579" s="311"/>
      <c r="H579" s="312"/>
    </row>
    <row r="580" spans="2:8" x14ac:dyDescent="0.25">
      <c r="B580" s="309"/>
      <c r="C580" s="310"/>
      <c r="D580" s="310"/>
      <c r="E580" s="311"/>
      <c r="F580" s="311"/>
      <c r="G580" s="311"/>
      <c r="H580" s="312"/>
    </row>
    <row r="581" spans="2:8" x14ac:dyDescent="0.25">
      <c r="B581" s="309"/>
      <c r="C581" s="310"/>
      <c r="D581" s="310"/>
      <c r="E581" s="311"/>
      <c r="F581" s="311"/>
      <c r="G581" s="311"/>
      <c r="H581" s="312"/>
    </row>
    <row r="582" spans="2:8" x14ac:dyDescent="0.25">
      <c r="B582" s="309"/>
      <c r="C582" s="310"/>
      <c r="D582" s="310"/>
      <c r="E582" s="311"/>
      <c r="F582" s="311"/>
      <c r="G582" s="311"/>
      <c r="H582" s="312"/>
    </row>
    <row r="583" spans="2:8" x14ac:dyDescent="0.25">
      <c r="B583" s="309"/>
      <c r="C583" s="310"/>
      <c r="D583" s="310"/>
      <c r="E583" s="311"/>
      <c r="F583" s="311"/>
      <c r="G583" s="311"/>
      <c r="H583" s="312"/>
    </row>
    <row r="584" spans="2:8" x14ac:dyDescent="0.25">
      <c r="B584" s="309"/>
      <c r="C584" s="310"/>
      <c r="D584" s="310"/>
      <c r="E584" s="311"/>
      <c r="F584" s="311"/>
      <c r="G584" s="311"/>
      <c r="H584" s="312"/>
    </row>
    <row r="585" spans="2:8" x14ac:dyDescent="0.25">
      <c r="B585" s="309"/>
      <c r="C585" s="310"/>
      <c r="D585" s="310"/>
      <c r="E585" s="311"/>
      <c r="F585" s="311"/>
      <c r="G585" s="311"/>
      <c r="H585" s="312"/>
    </row>
    <row r="586" spans="2:8" x14ac:dyDescent="0.25">
      <c r="B586" s="309"/>
      <c r="C586" s="310"/>
      <c r="D586" s="310"/>
      <c r="E586" s="311"/>
      <c r="F586" s="311"/>
      <c r="G586" s="311"/>
      <c r="H586" s="312"/>
    </row>
    <row r="587" spans="2:8" x14ac:dyDescent="0.25">
      <c r="B587" s="309"/>
      <c r="C587" s="310"/>
      <c r="D587" s="310"/>
      <c r="E587" s="311"/>
      <c r="F587" s="311"/>
      <c r="G587" s="311"/>
      <c r="H587" s="312"/>
    </row>
    <row r="588" spans="2:8" x14ac:dyDescent="0.25">
      <c r="B588" s="309"/>
      <c r="C588" s="310"/>
      <c r="D588" s="310"/>
      <c r="E588" s="311"/>
      <c r="F588" s="311"/>
      <c r="G588" s="311"/>
      <c r="H588" s="312"/>
    </row>
    <row r="589" spans="2:8" x14ac:dyDescent="0.25">
      <c r="B589" s="309"/>
      <c r="C589" s="310"/>
      <c r="D589" s="310"/>
      <c r="E589" s="311"/>
      <c r="F589" s="311"/>
      <c r="G589" s="311"/>
      <c r="H589" s="312"/>
    </row>
    <row r="590" spans="2:8" x14ac:dyDescent="0.25">
      <c r="B590" s="309"/>
      <c r="C590" s="310"/>
      <c r="D590" s="310"/>
      <c r="E590" s="311"/>
      <c r="F590" s="311"/>
      <c r="G590" s="311"/>
      <c r="H590" s="312"/>
    </row>
    <row r="591" spans="2:8" x14ac:dyDescent="0.25">
      <c r="B591" s="309"/>
      <c r="C591" s="310"/>
      <c r="D591" s="310"/>
      <c r="E591" s="311"/>
      <c r="F591" s="311"/>
      <c r="G591" s="311"/>
      <c r="H591" s="312"/>
    </row>
    <row r="592" spans="2:8" x14ac:dyDescent="0.25">
      <c r="B592" s="309"/>
      <c r="C592" s="310"/>
      <c r="D592" s="310"/>
      <c r="E592" s="311"/>
      <c r="F592" s="311"/>
      <c r="G592" s="311"/>
      <c r="H592" s="312"/>
    </row>
    <row r="593" spans="2:8" x14ac:dyDescent="0.25">
      <c r="B593" s="309"/>
      <c r="C593" s="310"/>
      <c r="D593" s="310"/>
      <c r="E593" s="311"/>
      <c r="F593" s="311"/>
      <c r="G593" s="311"/>
      <c r="H593" s="312"/>
    </row>
    <row r="594" spans="2:8" x14ac:dyDescent="0.25">
      <c r="B594" s="309"/>
      <c r="C594" s="310"/>
      <c r="D594" s="310"/>
      <c r="E594" s="311"/>
      <c r="F594" s="311"/>
      <c r="G594" s="311"/>
      <c r="H594" s="312"/>
    </row>
    <row r="595" spans="2:8" x14ac:dyDescent="0.25">
      <c r="B595" s="309"/>
      <c r="C595" s="310"/>
      <c r="D595" s="310"/>
      <c r="E595" s="311"/>
      <c r="F595" s="311"/>
      <c r="G595" s="311"/>
      <c r="H595" s="312"/>
    </row>
    <row r="596" spans="2:8" x14ac:dyDescent="0.25">
      <c r="B596" s="309"/>
      <c r="C596" s="310"/>
      <c r="D596" s="310"/>
      <c r="E596" s="311"/>
      <c r="F596" s="311"/>
      <c r="G596" s="311"/>
      <c r="H596" s="312"/>
    </row>
    <row r="597" spans="2:8" x14ac:dyDescent="0.25">
      <c r="B597" s="309"/>
      <c r="C597" s="310"/>
      <c r="D597" s="310"/>
      <c r="E597" s="311"/>
      <c r="F597" s="311"/>
      <c r="G597" s="311"/>
      <c r="H597" s="312"/>
    </row>
    <row r="598" spans="2:8" x14ac:dyDescent="0.25">
      <c r="B598" s="309"/>
      <c r="C598" s="310"/>
      <c r="D598" s="310"/>
      <c r="E598" s="311"/>
      <c r="F598" s="311"/>
      <c r="G598" s="311"/>
      <c r="H598" s="312"/>
    </row>
    <row r="599" spans="2:8" x14ac:dyDescent="0.25">
      <c r="B599" s="309"/>
      <c r="C599" s="310"/>
      <c r="D599" s="310"/>
      <c r="E599" s="311"/>
      <c r="F599" s="311"/>
      <c r="G599" s="311"/>
      <c r="H599" s="312"/>
    </row>
    <row r="600" spans="2:8" x14ac:dyDescent="0.25">
      <c r="B600" s="309"/>
      <c r="C600" s="310"/>
      <c r="D600" s="310"/>
      <c r="E600" s="311"/>
      <c r="F600" s="311"/>
      <c r="G600" s="311"/>
      <c r="H600" s="312"/>
    </row>
    <row r="601" spans="2:8" x14ac:dyDescent="0.25">
      <c r="B601" s="309"/>
      <c r="C601" s="310"/>
      <c r="D601" s="310"/>
      <c r="E601" s="311"/>
      <c r="F601" s="311"/>
      <c r="G601" s="311"/>
      <c r="H601" s="312"/>
    </row>
    <row r="602" spans="2:8" x14ac:dyDescent="0.25">
      <c r="B602" s="309"/>
      <c r="C602" s="310"/>
      <c r="D602" s="310"/>
      <c r="E602" s="311"/>
      <c r="F602" s="311"/>
      <c r="G602" s="311"/>
      <c r="H602" s="312"/>
    </row>
    <row r="603" spans="2:8" x14ac:dyDescent="0.25">
      <c r="B603" s="309"/>
      <c r="C603" s="310"/>
      <c r="D603" s="310"/>
      <c r="E603" s="311"/>
      <c r="F603" s="311"/>
      <c r="G603" s="311"/>
      <c r="H603" s="312"/>
    </row>
    <row r="604" spans="2:8" x14ac:dyDescent="0.25">
      <c r="B604" s="309"/>
      <c r="C604" s="310"/>
      <c r="D604" s="310"/>
      <c r="E604" s="311"/>
      <c r="F604" s="311"/>
      <c r="G604" s="311"/>
      <c r="H604" s="312"/>
    </row>
    <row r="605" spans="2:8" x14ac:dyDescent="0.25">
      <c r="B605" s="309"/>
      <c r="C605" s="310"/>
      <c r="D605" s="310"/>
      <c r="E605" s="311"/>
      <c r="F605" s="311"/>
      <c r="G605" s="311"/>
      <c r="H605" s="312"/>
    </row>
    <row r="606" spans="2:8" x14ac:dyDescent="0.25">
      <c r="B606" s="309"/>
      <c r="C606" s="310"/>
      <c r="D606" s="310"/>
      <c r="E606" s="311"/>
      <c r="F606" s="311"/>
      <c r="G606" s="311"/>
      <c r="H606" s="312"/>
    </row>
    <row r="607" spans="2:8" x14ac:dyDescent="0.25">
      <c r="B607" s="309"/>
      <c r="C607" s="310"/>
      <c r="D607" s="310"/>
      <c r="E607" s="311"/>
      <c r="F607" s="311"/>
      <c r="G607" s="311"/>
      <c r="H607" s="312"/>
    </row>
    <row r="608" spans="2:8" x14ac:dyDescent="0.25">
      <c r="B608" s="309"/>
      <c r="C608" s="310"/>
      <c r="D608" s="310"/>
      <c r="E608" s="311"/>
      <c r="F608" s="311"/>
      <c r="G608" s="311"/>
      <c r="H608" s="312"/>
    </row>
    <row r="609" spans="2:8" x14ac:dyDescent="0.25">
      <c r="B609" s="309"/>
      <c r="C609" s="310"/>
      <c r="D609" s="310"/>
      <c r="E609" s="311"/>
      <c r="F609" s="311"/>
      <c r="G609" s="311"/>
      <c r="H609" s="312"/>
    </row>
    <row r="610" spans="2:8" x14ac:dyDescent="0.25">
      <c r="B610" s="309"/>
      <c r="C610" s="310"/>
      <c r="D610" s="310"/>
      <c r="E610" s="311"/>
      <c r="F610" s="311"/>
      <c r="G610" s="311"/>
      <c r="H610" s="312"/>
    </row>
    <row r="611" spans="2:8" x14ac:dyDescent="0.25">
      <c r="B611" s="309"/>
      <c r="C611" s="310"/>
      <c r="D611" s="310"/>
      <c r="E611" s="311"/>
      <c r="F611" s="311"/>
      <c r="G611" s="311"/>
      <c r="H611" s="312"/>
    </row>
    <row r="612" spans="2:8" x14ac:dyDescent="0.25">
      <c r="B612" s="309"/>
      <c r="C612" s="310"/>
      <c r="D612" s="310"/>
      <c r="E612" s="311"/>
      <c r="F612" s="311"/>
      <c r="G612" s="311"/>
      <c r="H612" s="312"/>
    </row>
    <row r="613" spans="2:8" x14ac:dyDescent="0.25">
      <c r="B613" s="309"/>
      <c r="C613" s="310"/>
      <c r="D613" s="310"/>
      <c r="E613" s="311"/>
      <c r="F613" s="311"/>
      <c r="G613" s="311"/>
      <c r="H613" s="312"/>
    </row>
    <row r="614" spans="2:8" x14ac:dyDescent="0.25">
      <c r="B614" s="309"/>
      <c r="C614" s="310"/>
      <c r="D614" s="310"/>
      <c r="E614" s="311"/>
      <c r="F614" s="311"/>
      <c r="G614" s="311"/>
      <c r="H614" s="312"/>
    </row>
    <row r="615" spans="2:8" x14ac:dyDescent="0.25">
      <c r="B615" s="309"/>
      <c r="C615" s="310"/>
      <c r="D615" s="310"/>
      <c r="E615" s="311"/>
      <c r="F615" s="311"/>
      <c r="G615" s="311"/>
      <c r="H615" s="312"/>
    </row>
    <row r="616" spans="2:8" x14ac:dyDescent="0.25">
      <c r="B616" s="309"/>
      <c r="C616" s="310"/>
      <c r="D616" s="310"/>
      <c r="E616" s="311"/>
      <c r="F616" s="311"/>
      <c r="G616" s="311"/>
      <c r="H616" s="312"/>
    </row>
    <row r="617" spans="2:8" x14ac:dyDescent="0.25">
      <c r="B617" s="309"/>
      <c r="C617" s="310"/>
      <c r="D617" s="310"/>
      <c r="E617" s="311"/>
      <c r="F617" s="311"/>
      <c r="G617" s="311"/>
      <c r="H617" s="312"/>
    </row>
    <row r="618" spans="2:8" x14ac:dyDescent="0.25">
      <c r="B618" s="309"/>
      <c r="C618" s="310"/>
      <c r="D618" s="310"/>
      <c r="E618" s="311"/>
      <c r="F618" s="311"/>
      <c r="G618" s="311"/>
      <c r="H618" s="312"/>
    </row>
    <row r="619" spans="2:8" x14ac:dyDescent="0.25">
      <c r="B619" s="309"/>
      <c r="C619" s="310"/>
      <c r="D619" s="310"/>
      <c r="E619" s="311"/>
      <c r="F619" s="311"/>
      <c r="G619" s="311"/>
      <c r="H619" s="312"/>
    </row>
    <row r="620" spans="2:8" x14ac:dyDescent="0.25">
      <c r="B620" s="309"/>
      <c r="C620" s="310"/>
      <c r="D620" s="310"/>
      <c r="E620" s="311"/>
      <c r="F620" s="311"/>
      <c r="G620" s="311"/>
      <c r="H620" s="312"/>
    </row>
    <row r="621" spans="2:8" x14ac:dyDescent="0.25">
      <c r="B621" s="309"/>
      <c r="C621" s="310"/>
      <c r="D621" s="310"/>
      <c r="E621" s="311"/>
      <c r="F621" s="311"/>
      <c r="G621" s="311"/>
      <c r="H621" s="312"/>
    </row>
    <row r="622" spans="2:8" x14ac:dyDescent="0.25">
      <c r="B622" s="309"/>
      <c r="C622" s="310"/>
      <c r="D622" s="310"/>
      <c r="E622" s="311"/>
      <c r="F622" s="311"/>
      <c r="G622" s="311"/>
      <c r="H622" s="312"/>
    </row>
    <row r="623" spans="2:8" x14ac:dyDescent="0.25">
      <c r="B623" s="309"/>
      <c r="C623" s="310"/>
      <c r="D623" s="310"/>
      <c r="E623" s="311"/>
      <c r="F623" s="311"/>
      <c r="G623" s="311"/>
      <c r="H623" s="312"/>
    </row>
    <row r="624" spans="2:8" x14ac:dyDescent="0.25">
      <c r="B624" s="309"/>
      <c r="C624" s="310"/>
      <c r="D624" s="310"/>
      <c r="E624" s="311"/>
      <c r="F624" s="311"/>
      <c r="G624" s="311"/>
      <c r="H624" s="312"/>
    </row>
    <row r="625" spans="2:8" x14ac:dyDescent="0.25">
      <c r="B625" s="309"/>
      <c r="C625" s="310"/>
      <c r="D625" s="310"/>
      <c r="E625" s="311"/>
      <c r="F625" s="311"/>
      <c r="G625" s="311"/>
      <c r="H625" s="312"/>
    </row>
    <row r="626" spans="2:8" x14ac:dyDescent="0.25">
      <c r="B626" s="309"/>
      <c r="C626" s="310"/>
      <c r="D626" s="310"/>
      <c r="E626" s="311"/>
      <c r="F626" s="311"/>
      <c r="G626" s="311"/>
      <c r="H626" s="312"/>
    </row>
    <row r="627" spans="2:8" x14ac:dyDescent="0.25">
      <c r="B627" s="309"/>
      <c r="C627" s="310"/>
      <c r="D627" s="310"/>
      <c r="E627" s="311"/>
      <c r="F627" s="311"/>
      <c r="G627" s="311"/>
      <c r="H627" s="312"/>
    </row>
    <row r="628" spans="2:8" x14ac:dyDescent="0.25">
      <c r="B628" s="309"/>
      <c r="C628" s="310"/>
      <c r="D628" s="310"/>
      <c r="E628" s="311"/>
      <c r="F628" s="311"/>
      <c r="G628" s="311"/>
      <c r="H628" s="312"/>
    </row>
    <row r="629" spans="2:8" x14ac:dyDescent="0.25">
      <c r="B629" s="309"/>
      <c r="C629" s="310"/>
      <c r="D629" s="310"/>
      <c r="E629" s="311"/>
      <c r="F629" s="311"/>
      <c r="G629" s="311"/>
      <c r="H629" s="312"/>
    </row>
    <row r="630" spans="2:8" x14ac:dyDescent="0.25">
      <c r="B630" s="309"/>
      <c r="C630" s="310"/>
      <c r="D630" s="310"/>
      <c r="E630" s="311"/>
      <c r="F630" s="311"/>
      <c r="G630" s="311"/>
      <c r="H630" s="312"/>
    </row>
    <row r="631" spans="2:8" x14ac:dyDescent="0.25">
      <c r="B631" s="309"/>
      <c r="C631" s="310"/>
      <c r="D631" s="310"/>
      <c r="E631" s="311"/>
      <c r="F631" s="311"/>
      <c r="G631" s="311"/>
      <c r="H631" s="312"/>
    </row>
    <row r="632" spans="2:8" x14ac:dyDescent="0.25">
      <c r="B632" s="309"/>
      <c r="C632" s="310"/>
      <c r="D632" s="310"/>
      <c r="E632" s="311"/>
      <c r="F632" s="311"/>
      <c r="G632" s="311"/>
      <c r="H632" s="312"/>
    </row>
    <row r="633" spans="2:8" x14ac:dyDescent="0.25">
      <c r="B633" s="309"/>
      <c r="C633" s="310"/>
      <c r="D633" s="310"/>
      <c r="E633" s="311"/>
      <c r="F633" s="311"/>
      <c r="G633" s="311"/>
      <c r="H633" s="312"/>
    </row>
    <row r="634" spans="2:8" x14ac:dyDescent="0.25">
      <c r="B634" s="309"/>
      <c r="C634" s="310"/>
      <c r="D634" s="310"/>
      <c r="E634" s="311"/>
      <c r="F634" s="311"/>
      <c r="G634" s="311"/>
      <c r="H634" s="312"/>
    </row>
    <row r="635" spans="2:8" x14ac:dyDescent="0.25">
      <c r="B635" s="309"/>
      <c r="C635" s="310"/>
      <c r="D635" s="310"/>
      <c r="E635" s="311"/>
      <c r="F635" s="311"/>
      <c r="G635" s="311"/>
      <c r="H635" s="312"/>
    </row>
    <row r="636" spans="2:8" x14ac:dyDescent="0.25">
      <c r="B636" s="309"/>
      <c r="C636" s="310"/>
      <c r="D636" s="310"/>
      <c r="E636" s="311"/>
      <c r="F636" s="311"/>
      <c r="G636" s="311"/>
      <c r="H636" s="312"/>
    </row>
    <row r="637" spans="2:8" x14ac:dyDescent="0.25">
      <c r="B637" s="309"/>
      <c r="C637" s="310"/>
      <c r="D637" s="310"/>
      <c r="E637" s="311"/>
      <c r="F637" s="311"/>
      <c r="G637" s="311"/>
      <c r="H637" s="312"/>
    </row>
    <row r="638" spans="2:8" x14ac:dyDescent="0.25">
      <c r="B638" s="309"/>
      <c r="C638" s="310"/>
      <c r="D638" s="310"/>
      <c r="E638" s="311"/>
      <c r="F638" s="311"/>
      <c r="G638" s="311"/>
      <c r="H638" s="312"/>
    </row>
    <row r="639" spans="2:8" x14ac:dyDescent="0.25">
      <c r="B639" s="309"/>
      <c r="C639" s="310"/>
      <c r="D639" s="310"/>
      <c r="E639" s="311"/>
      <c r="F639" s="311"/>
      <c r="G639" s="311"/>
      <c r="H639" s="312"/>
    </row>
    <row r="640" spans="2:8" x14ac:dyDescent="0.25">
      <c r="B640" s="309"/>
      <c r="C640" s="310"/>
      <c r="D640" s="310"/>
      <c r="E640" s="311"/>
      <c r="F640" s="311"/>
      <c r="G640" s="311"/>
      <c r="H640" s="312"/>
    </row>
    <row r="641" spans="2:8" x14ac:dyDescent="0.25">
      <c r="B641" s="309"/>
      <c r="C641" s="310"/>
      <c r="D641" s="310"/>
      <c r="E641" s="311"/>
      <c r="F641" s="311"/>
      <c r="G641" s="311"/>
      <c r="H641" s="312"/>
    </row>
    <row r="642" spans="2:8" x14ac:dyDescent="0.25">
      <c r="B642" s="309"/>
      <c r="C642" s="310"/>
      <c r="D642" s="310"/>
      <c r="E642" s="311"/>
      <c r="F642" s="311"/>
      <c r="G642" s="311"/>
      <c r="H642" s="312"/>
    </row>
    <row r="643" spans="2:8" x14ac:dyDescent="0.25">
      <c r="B643" s="309"/>
      <c r="C643" s="310"/>
      <c r="D643" s="310"/>
      <c r="E643" s="311"/>
      <c r="F643" s="311"/>
      <c r="G643" s="311"/>
      <c r="H643" s="312"/>
    </row>
    <row r="644" spans="2:8" x14ac:dyDescent="0.25">
      <c r="B644" s="309"/>
      <c r="C644" s="310"/>
      <c r="D644" s="310"/>
      <c r="E644" s="311"/>
      <c r="F644" s="311"/>
      <c r="G644" s="311"/>
      <c r="H644" s="312"/>
    </row>
    <row r="645" spans="2:8" x14ac:dyDescent="0.25">
      <c r="B645" s="309"/>
      <c r="C645" s="310"/>
      <c r="D645" s="310"/>
      <c r="E645" s="311"/>
      <c r="F645" s="311"/>
      <c r="G645" s="311"/>
      <c r="H645" s="312"/>
    </row>
    <row r="646" spans="2:8" x14ac:dyDescent="0.25">
      <c r="B646" s="309"/>
      <c r="C646" s="310"/>
      <c r="D646" s="310"/>
      <c r="E646" s="311"/>
      <c r="F646" s="311"/>
      <c r="G646" s="311"/>
      <c r="H646" s="312"/>
    </row>
    <row r="647" spans="2:8" x14ac:dyDescent="0.25">
      <c r="B647" s="309"/>
      <c r="C647" s="310"/>
      <c r="D647" s="310"/>
      <c r="E647" s="311"/>
      <c r="F647" s="311"/>
      <c r="G647" s="311"/>
      <c r="H647" s="312"/>
    </row>
    <row r="648" spans="2:8" x14ac:dyDescent="0.25">
      <c r="B648" s="309"/>
      <c r="C648" s="310"/>
      <c r="D648" s="310"/>
      <c r="E648" s="311"/>
      <c r="F648" s="311"/>
      <c r="G648" s="311"/>
      <c r="H648" s="312"/>
    </row>
    <row r="649" spans="2:8" x14ac:dyDescent="0.25">
      <c r="B649" s="309"/>
      <c r="C649" s="310"/>
      <c r="D649" s="310"/>
      <c r="E649" s="311"/>
      <c r="F649" s="311"/>
      <c r="G649" s="311"/>
      <c r="H649" s="312"/>
    </row>
    <row r="650" spans="2:8" x14ac:dyDescent="0.25">
      <c r="B650" s="309"/>
      <c r="C650" s="310"/>
      <c r="D650" s="310"/>
      <c r="E650" s="311"/>
      <c r="F650" s="311"/>
      <c r="G650" s="311"/>
      <c r="H650" s="312"/>
    </row>
    <row r="651" spans="2:8" x14ac:dyDescent="0.25">
      <c r="B651" s="309"/>
      <c r="C651" s="310"/>
      <c r="D651" s="310"/>
      <c r="E651" s="311"/>
      <c r="F651" s="311"/>
      <c r="G651" s="311"/>
      <c r="H651" s="312"/>
    </row>
    <row r="652" spans="2:8" x14ac:dyDescent="0.25">
      <c r="B652" s="309"/>
      <c r="C652" s="310"/>
      <c r="D652" s="310"/>
      <c r="E652" s="311"/>
      <c r="F652" s="311"/>
      <c r="G652" s="311"/>
      <c r="H652" s="312"/>
    </row>
    <row r="653" spans="2:8" x14ac:dyDescent="0.25">
      <c r="B653" s="309"/>
      <c r="C653" s="310"/>
      <c r="D653" s="310"/>
      <c r="E653" s="311"/>
      <c r="F653" s="311"/>
      <c r="G653" s="311"/>
      <c r="H653" s="312"/>
    </row>
    <row r="654" spans="2:8" x14ac:dyDescent="0.25">
      <c r="B654" s="309"/>
      <c r="C654" s="310"/>
      <c r="D654" s="310"/>
      <c r="E654" s="311"/>
      <c r="F654" s="311"/>
      <c r="G654" s="311"/>
      <c r="H654" s="312"/>
    </row>
    <row r="655" spans="2:8" x14ac:dyDescent="0.25">
      <c r="B655" s="309"/>
      <c r="C655" s="310"/>
      <c r="D655" s="310"/>
      <c r="E655" s="311"/>
      <c r="F655" s="311"/>
      <c r="G655" s="311"/>
      <c r="H655" s="312"/>
    </row>
    <row r="656" spans="2:8" x14ac:dyDescent="0.25">
      <c r="B656" s="309"/>
      <c r="C656" s="310"/>
      <c r="D656" s="310"/>
      <c r="E656" s="311"/>
      <c r="F656" s="311"/>
      <c r="G656" s="311"/>
      <c r="H656" s="312"/>
    </row>
    <row r="657" spans="2:8" x14ac:dyDescent="0.25">
      <c r="B657" s="309"/>
      <c r="C657" s="310"/>
      <c r="D657" s="310"/>
      <c r="E657" s="311"/>
      <c r="F657" s="311"/>
      <c r="G657" s="311"/>
      <c r="H657" s="312"/>
    </row>
    <row r="658" spans="2:8" x14ac:dyDescent="0.25">
      <c r="B658" s="309"/>
      <c r="C658" s="310"/>
      <c r="D658" s="310"/>
      <c r="E658" s="311"/>
      <c r="F658" s="311"/>
      <c r="G658" s="311"/>
      <c r="H658" s="312"/>
    </row>
    <row r="659" spans="2:8" x14ac:dyDescent="0.25">
      <c r="B659" s="309"/>
      <c r="C659" s="310"/>
      <c r="D659" s="310"/>
      <c r="E659" s="311"/>
      <c r="F659" s="311"/>
      <c r="G659" s="311"/>
      <c r="H659" s="312"/>
    </row>
    <row r="660" spans="2:8" x14ac:dyDescent="0.25">
      <c r="B660" s="309"/>
      <c r="C660" s="310"/>
      <c r="D660" s="310"/>
      <c r="E660" s="311"/>
      <c r="F660" s="311"/>
      <c r="G660" s="311"/>
      <c r="H660" s="312"/>
    </row>
    <row r="661" spans="2:8" x14ac:dyDescent="0.25">
      <c r="B661" s="309"/>
      <c r="C661" s="310"/>
      <c r="D661" s="310"/>
      <c r="E661" s="311"/>
      <c r="F661" s="311"/>
      <c r="G661" s="311"/>
      <c r="H661" s="312"/>
    </row>
    <row r="662" spans="2:8" x14ac:dyDescent="0.25">
      <c r="B662" s="309"/>
      <c r="C662" s="310"/>
      <c r="D662" s="310"/>
      <c r="E662" s="311"/>
      <c r="F662" s="311"/>
      <c r="G662" s="311"/>
      <c r="H662" s="312"/>
    </row>
    <row r="663" spans="2:8" x14ac:dyDescent="0.25">
      <c r="B663" s="309"/>
      <c r="C663" s="310"/>
      <c r="D663" s="310"/>
      <c r="E663" s="311"/>
      <c r="F663" s="311"/>
      <c r="G663" s="311"/>
      <c r="H663" s="312"/>
    </row>
    <row r="664" spans="2:8" x14ac:dyDescent="0.25">
      <c r="B664" s="309"/>
      <c r="C664" s="310"/>
      <c r="D664" s="310"/>
      <c r="E664" s="311"/>
      <c r="F664" s="311"/>
      <c r="G664" s="311"/>
      <c r="H664" s="312"/>
    </row>
    <row r="665" spans="2:8" x14ac:dyDescent="0.25">
      <c r="B665" s="309"/>
      <c r="C665" s="310"/>
      <c r="D665" s="310"/>
      <c r="E665" s="311"/>
      <c r="F665" s="311"/>
      <c r="G665" s="311"/>
      <c r="H665" s="312"/>
    </row>
    <row r="666" spans="2:8" x14ac:dyDescent="0.25">
      <c r="B666" s="309"/>
      <c r="C666" s="310"/>
      <c r="D666" s="310"/>
      <c r="E666" s="311"/>
      <c r="F666" s="311"/>
      <c r="G666" s="311"/>
      <c r="H666" s="312"/>
    </row>
    <row r="667" spans="2:8" x14ac:dyDescent="0.25">
      <c r="B667" s="309"/>
      <c r="C667" s="310"/>
      <c r="D667" s="310"/>
      <c r="E667" s="311"/>
      <c r="F667" s="311"/>
      <c r="G667" s="311"/>
      <c r="H667" s="312"/>
    </row>
    <row r="668" spans="2:8" x14ac:dyDescent="0.25">
      <c r="B668" s="309"/>
      <c r="C668" s="310"/>
      <c r="D668" s="310"/>
      <c r="E668" s="311"/>
      <c r="F668" s="311"/>
      <c r="G668" s="311"/>
      <c r="H668" s="312"/>
    </row>
    <row r="669" spans="2:8" x14ac:dyDescent="0.25">
      <c r="B669" s="309"/>
      <c r="C669" s="310"/>
      <c r="D669" s="310"/>
      <c r="E669" s="311"/>
      <c r="F669" s="311"/>
      <c r="G669" s="311"/>
      <c r="H669" s="312"/>
    </row>
    <row r="670" spans="2:8" x14ac:dyDescent="0.25">
      <c r="B670" s="309"/>
      <c r="C670" s="310"/>
      <c r="D670" s="310"/>
      <c r="E670" s="311"/>
      <c r="F670" s="311"/>
      <c r="G670" s="311"/>
      <c r="H670" s="312"/>
    </row>
    <row r="671" spans="2:8" x14ac:dyDescent="0.25">
      <c r="B671" s="309"/>
      <c r="C671" s="310"/>
      <c r="D671" s="310"/>
      <c r="E671" s="311"/>
      <c r="F671" s="311"/>
      <c r="G671" s="311"/>
      <c r="H671" s="312"/>
    </row>
    <row r="672" spans="2:8" x14ac:dyDescent="0.25">
      <c r="B672" s="309"/>
      <c r="C672" s="310"/>
      <c r="D672" s="310"/>
      <c r="E672" s="311"/>
      <c r="F672" s="311"/>
      <c r="G672" s="311"/>
      <c r="H672" s="312"/>
    </row>
    <row r="673" spans="2:8" x14ac:dyDescent="0.25">
      <c r="B673" s="309"/>
      <c r="C673" s="310"/>
      <c r="D673" s="310"/>
      <c r="E673" s="311"/>
      <c r="F673" s="311"/>
      <c r="G673" s="311"/>
      <c r="H673" s="312"/>
    </row>
    <row r="674" spans="2:8" x14ac:dyDescent="0.25">
      <c r="B674" s="309"/>
      <c r="C674" s="310"/>
      <c r="D674" s="310"/>
      <c r="E674" s="311"/>
      <c r="F674" s="311"/>
      <c r="G674" s="311"/>
      <c r="H674" s="312"/>
    </row>
    <row r="675" spans="2:8" x14ac:dyDescent="0.25">
      <c r="B675" s="309"/>
      <c r="C675" s="310"/>
      <c r="D675" s="310"/>
      <c r="E675" s="311"/>
      <c r="F675" s="311"/>
      <c r="G675" s="311"/>
      <c r="H675" s="312"/>
    </row>
    <row r="676" spans="2:8" x14ac:dyDescent="0.25">
      <c r="B676" s="309"/>
      <c r="C676" s="310"/>
      <c r="D676" s="310"/>
      <c r="E676" s="311"/>
      <c r="F676" s="311"/>
      <c r="G676" s="311"/>
      <c r="H676" s="312"/>
    </row>
    <row r="677" spans="2:8" x14ac:dyDescent="0.25">
      <c r="B677" s="309"/>
      <c r="C677" s="310"/>
      <c r="D677" s="310"/>
      <c r="E677" s="311"/>
      <c r="F677" s="311"/>
      <c r="G677" s="311"/>
      <c r="H677" s="312"/>
    </row>
    <row r="678" spans="2:8" x14ac:dyDescent="0.25">
      <c r="B678" s="309"/>
      <c r="C678" s="310"/>
      <c r="D678" s="310"/>
      <c r="E678" s="311"/>
      <c r="F678" s="311"/>
      <c r="G678" s="311"/>
      <c r="H678" s="312"/>
    </row>
    <row r="679" spans="2:8" x14ac:dyDescent="0.25">
      <c r="B679" s="309"/>
      <c r="C679" s="310"/>
      <c r="D679" s="310"/>
      <c r="E679" s="311"/>
      <c r="F679" s="311"/>
      <c r="G679" s="311"/>
      <c r="H679" s="312"/>
    </row>
    <row r="680" spans="2:8" x14ac:dyDescent="0.25">
      <c r="B680" s="309"/>
      <c r="C680" s="310"/>
      <c r="D680" s="310"/>
      <c r="E680" s="311"/>
      <c r="F680" s="311"/>
      <c r="G680" s="311"/>
      <c r="H680" s="312"/>
    </row>
    <row r="681" spans="2:8" x14ac:dyDescent="0.25">
      <c r="B681" s="309"/>
      <c r="C681" s="310"/>
      <c r="D681" s="310"/>
      <c r="E681" s="311"/>
      <c r="F681" s="311"/>
      <c r="G681" s="311"/>
      <c r="H681" s="312"/>
    </row>
    <row r="682" spans="2:8" x14ac:dyDescent="0.25">
      <c r="B682" s="309"/>
      <c r="C682" s="310"/>
      <c r="D682" s="310"/>
      <c r="E682" s="311"/>
      <c r="F682" s="311"/>
      <c r="G682" s="311"/>
      <c r="H682" s="312"/>
    </row>
    <row r="683" spans="2:8" x14ac:dyDescent="0.25">
      <c r="B683" s="309"/>
      <c r="C683" s="310"/>
      <c r="D683" s="310"/>
      <c r="E683" s="311"/>
      <c r="F683" s="311"/>
      <c r="G683" s="311"/>
      <c r="H683" s="312"/>
    </row>
    <row r="684" spans="2:8" x14ac:dyDescent="0.25">
      <c r="B684" s="309"/>
      <c r="C684" s="310"/>
      <c r="D684" s="310"/>
      <c r="E684" s="311"/>
      <c r="F684" s="311"/>
      <c r="G684" s="311"/>
      <c r="H684" s="312"/>
    </row>
    <row r="685" spans="2:8" x14ac:dyDescent="0.25">
      <c r="B685" s="309"/>
      <c r="C685" s="310"/>
      <c r="D685" s="310"/>
      <c r="E685" s="311"/>
      <c r="F685" s="311"/>
      <c r="G685" s="311"/>
      <c r="H685" s="312"/>
    </row>
    <row r="686" spans="2:8" x14ac:dyDescent="0.25">
      <c r="B686" s="309"/>
      <c r="C686" s="310"/>
      <c r="D686" s="310"/>
      <c r="E686" s="311"/>
      <c r="F686" s="311"/>
      <c r="G686" s="311"/>
      <c r="H686" s="312"/>
    </row>
    <row r="687" spans="2:8" x14ac:dyDescent="0.25">
      <c r="B687" s="309"/>
      <c r="C687" s="310"/>
      <c r="D687" s="310"/>
      <c r="E687" s="311"/>
      <c r="F687" s="311"/>
      <c r="G687" s="311"/>
      <c r="H687" s="312"/>
    </row>
    <row r="688" spans="2:8" x14ac:dyDescent="0.25">
      <c r="B688" s="309"/>
      <c r="C688" s="310"/>
      <c r="D688" s="310"/>
      <c r="E688" s="311"/>
      <c r="F688" s="311"/>
      <c r="G688" s="311"/>
      <c r="H688" s="312"/>
    </row>
    <row r="689" spans="2:8" x14ac:dyDescent="0.25">
      <c r="B689" s="309"/>
      <c r="C689" s="310"/>
      <c r="D689" s="310"/>
      <c r="E689" s="311"/>
      <c r="F689" s="311"/>
      <c r="G689" s="311"/>
      <c r="H689" s="312"/>
    </row>
    <row r="690" spans="2:8" x14ac:dyDescent="0.25">
      <c r="B690" s="309"/>
      <c r="C690" s="310"/>
      <c r="D690" s="310"/>
      <c r="E690" s="311"/>
      <c r="F690" s="311"/>
      <c r="G690" s="311"/>
      <c r="H690" s="312"/>
    </row>
    <row r="691" spans="2:8" x14ac:dyDescent="0.25">
      <c r="B691" s="309"/>
      <c r="C691" s="310"/>
      <c r="D691" s="310"/>
      <c r="E691" s="311"/>
      <c r="F691" s="311"/>
      <c r="G691" s="311"/>
      <c r="H691" s="312"/>
    </row>
    <row r="692" spans="2:8" x14ac:dyDescent="0.25">
      <c r="B692" s="309"/>
      <c r="C692" s="310"/>
      <c r="D692" s="310"/>
      <c r="E692" s="311"/>
      <c r="F692" s="311"/>
      <c r="G692" s="311"/>
      <c r="H692" s="312"/>
    </row>
    <row r="693" spans="2:8" x14ac:dyDescent="0.25">
      <c r="B693" s="309"/>
      <c r="C693" s="310"/>
      <c r="D693" s="310"/>
      <c r="E693" s="311"/>
      <c r="F693" s="311"/>
      <c r="G693" s="311"/>
      <c r="H693" s="312"/>
    </row>
    <row r="694" spans="2:8" x14ac:dyDescent="0.25">
      <c r="B694" s="309"/>
      <c r="C694" s="310"/>
      <c r="D694" s="310"/>
      <c r="E694" s="311"/>
      <c r="F694" s="311"/>
      <c r="G694" s="311"/>
      <c r="H694" s="312"/>
    </row>
    <row r="695" spans="2:8" x14ac:dyDescent="0.25">
      <c r="B695" s="309"/>
      <c r="C695" s="310"/>
      <c r="D695" s="310"/>
      <c r="E695" s="311"/>
      <c r="F695" s="311"/>
      <c r="G695" s="311"/>
      <c r="H695" s="312"/>
    </row>
    <row r="696" spans="2:8" x14ac:dyDescent="0.25">
      <c r="B696" s="309"/>
      <c r="C696" s="310"/>
      <c r="D696" s="310"/>
      <c r="E696" s="311"/>
      <c r="F696" s="311"/>
      <c r="G696" s="311"/>
      <c r="H696" s="312"/>
    </row>
    <row r="697" spans="2:8" x14ac:dyDescent="0.25">
      <c r="B697" s="309"/>
      <c r="C697" s="310"/>
      <c r="D697" s="310"/>
      <c r="E697" s="311"/>
      <c r="F697" s="311"/>
      <c r="G697" s="311"/>
      <c r="H697" s="312"/>
    </row>
    <row r="698" spans="2:8" x14ac:dyDescent="0.25">
      <c r="B698" s="309"/>
      <c r="C698" s="310"/>
      <c r="D698" s="310"/>
      <c r="E698" s="311"/>
      <c r="F698" s="311"/>
      <c r="G698" s="311"/>
      <c r="H698" s="312"/>
    </row>
    <row r="699" spans="2:8" x14ac:dyDescent="0.25">
      <c r="B699" s="309"/>
      <c r="C699" s="310"/>
      <c r="D699" s="310"/>
      <c r="E699" s="311"/>
      <c r="F699" s="311"/>
      <c r="G699" s="311"/>
      <c r="H699" s="312"/>
    </row>
    <row r="700" spans="2:8" x14ac:dyDescent="0.25">
      <c r="B700" s="309"/>
      <c r="C700" s="310"/>
      <c r="D700" s="310"/>
      <c r="E700" s="311"/>
      <c r="F700" s="311"/>
      <c r="G700" s="311"/>
      <c r="H700" s="312"/>
    </row>
    <row r="701" spans="2:8" x14ac:dyDescent="0.25">
      <c r="B701" s="309"/>
      <c r="C701" s="310"/>
      <c r="D701" s="310"/>
      <c r="E701" s="311"/>
      <c r="F701" s="311"/>
      <c r="G701" s="311"/>
      <c r="H701" s="312"/>
    </row>
    <row r="702" spans="2:8" x14ac:dyDescent="0.25">
      <c r="B702" s="309"/>
      <c r="C702" s="310"/>
      <c r="D702" s="310"/>
      <c r="E702" s="311"/>
      <c r="F702" s="311"/>
      <c r="G702" s="311"/>
      <c r="H702" s="312"/>
    </row>
    <row r="703" spans="2:8" x14ac:dyDescent="0.25">
      <c r="B703" s="309"/>
      <c r="C703" s="310"/>
      <c r="D703" s="310"/>
      <c r="E703" s="311"/>
      <c r="F703" s="311"/>
      <c r="G703" s="311"/>
      <c r="H703" s="312"/>
    </row>
    <row r="704" spans="2:8" x14ac:dyDescent="0.25">
      <c r="B704" s="309"/>
      <c r="C704" s="310"/>
      <c r="D704" s="310"/>
      <c r="E704" s="311"/>
      <c r="F704" s="311"/>
      <c r="G704" s="311"/>
      <c r="H704" s="312"/>
    </row>
    <row r="705" spans="2:8" x14ac:dyDescent="0.25">
      <c r="B705" s="309"/>
      <c r="C705" s="310"/>
      <c r="D705" s="310"/>
      <c r="E705" s="311"/>
      <c r="F705" s="311"/>
      <c r="G705" s="311"/>
      <c r="H705" s="312"/>
    </row>
    <row r="706" spans="2:8" x14ac:dyDescent="0.25">
      <c r="B706" s="309"/>
      <c r="C706" s="310"/>
      <c r="D706" s="310"/>
      <c r="E706" s="311"/>
      <c r="F706" s="311"/>
      <c r="G706" s="311"/>
      <c r="H706" s="312"/>
    </row>
    <row r="707" spans="2:8" x14ac:dyDescent="0.25">
      <c r="B707" s="309"/>
      <c r="C707" s="310"/>
      <c r="D707" s="310"/>
      <c r="E707" s="311"/>
      <c r="F707" s="311"/>
      <c r="G707" s="311"/>
      <c r="H707" s="312"/>
    </row>
    <row r="708" spans="2:8" x14ac:dyDescent="0.25">
      <c r="B708" s="309"/>
      <c r="C708" s="310"/>
      <c r="D708" s="310"/>
      <c r="E708" s="311"/>
      <c r="F708" s="311"/>
      <c r="G708" s="311"/>
      <c r="H708" s="312"/>
    </row>
    <row r="709" spans="2:8" x14ac:dyDescent="0.25">
      <c r="B709" s="309"/>
      <c r="C709" s="310"/>
      <c r="D709" s="310"/>
      <c r="E709" s="311"/>
      <c r="F709" s="311"/>
      <c r="G709" s="311"/>
      <c r="H709" s="312"/>
    </row>
    <row r="710" spans="2:8" x14ac:dyDescent="0.25">
      <c r="B710" s="309"/>
      <c r="C710" s="310"/>
      <c r="D710" s="310"/>
      <c r="E710" s="311"/>
      <c r="F710" s="311"/>
      <c r="G710" s="311"/>
      <c r="H710" s="312"/>
    </row>
    <row r="711" spans="2:8" x14ac:dyDescent="0.25">
      <c r="B711" s="309"/>
      <c r="C711" s="310"/>
      <c r="D711" s="310"/>
      <c r="E711" s="311"/>
      <c r="F711" s="311"/>
      <c r="G711" s="311"/>
      <c r="H711" s="312"/>
    </row>
    <row r="712" spans="2:8" x14ac:dyDescent="0.25">
      <c r="B712" s="309"/>
      <c r="C712" s="310"/>
      <c r="D712" s="310"/>
      <c r="E712" s="311"/>
      <c r="F712" s="311"/>
      <c r="G712" s="311"/>
      <c r="H712" s="312"/>
    </row>
    <row r="713" spans="2:8" x14ac:dyDescent="0.25">
      <c r="B713" s="309"/>
      <c r="C713" s="310"/>
      <c r="D713" s="310"/>
      <c r="E713" s="311"/>
      <c r="F713" s="311"/>
      <c r="G713" s="311"/>
      <c r="H713" s="312"/>
    </row>
    <row r="714" spans="2:8" x14ac:dyDescent="0.25">
      <c r="B714" s="309"/>
      <c r="C714" s="310"/>
      <c r="D714" s="310"/>
      <c r="E714" s="311"/>
      <c r="F714" s="311"/>
      <c r="G714" s="311"/>
      <c r="H714" s="312"/>
    </row>
    <row r="715" spans="2:8" x14ac:dyDescent="0.25">
      <c r="B715" s="309"/>
      <c r="C715" s="310"/>
      <c r="D715" s="310"/>
      <c r="E715" s="311"/>
      <c r="F715" s="311"/>
      <c r="G715" s="311"/>
      <c r="H715" s="312"/>
    </row>
    <row r="716" spans="2:8" x14ac:dyDescent="0.25">
      <c r="B716" s="309"/>
      <c r="C716" s="310"/>
      <c r="D716" s="310"/>
      <c r="E716" s="311"/>
      <c r="F716" s="311"/>
      <c r="G716" s="311"/>
      <c r="H716" s="312"/>
    </row>
    <row r="717" spans="2:8" x14ac:dyDescent="0.25">
      <c r="B717" s="309"/>
      <c r="C717" s="310"/>
      <c r="D717" s="310"/>
      <c r="E717" s="311"/>
      <c r="F717" s="311"/>
      <c r="G717" s="311"/>
      <c r="H717" s="312"/>
    </row>
    <row r="718" spans="2:8" x14ac:dyDescent="0.25">
      <c r="B718" s="309"/>
      <c r="C718" s="310"/>
      <c r="D718" s="310"/>
      <c r="E718" s="311"/>
      <c r="F718" s="311"/>
      <c r="G718" s="311"/>
      <c r="H718" s="312"/>
    </row>
    <row r="719" spans="2:8" x14ac:dyDescent="0.25">
      <c r="B719" s="309"/>
      <c r="C719" s="310"/>
      <c r="D719" s="310"/>
      <c r="E719" s="311"/>
      <c r="F719" s="311"/>
      <c r="G719" s="311"/>
      <c r="H719" s="312"/>
    </row>
    <row r="720" spans="2:8" x14ac:dyDescent="0.25">
      <c r="B720" s="309"/>
      <c r="C720" s="310"/>
      <c r="D720" s="310"/>
      <c r="E720" s="311"/>
      <c r="F720" s="311"/>
      <c r="G720" s="311"/>
      <c r="H720" s="312"/>
    </row>
    <row r="721" spans="2:8" x14ac:dyDescent="0.25">
      <c r="B721" s="309"/>
      <c r="C721" s="310"/>
      <c r="D721" s="310"/>
      <c r="E721" s="311"/>
      <c r="F721" s="311"/>
      <c r="G721" s="311"/>
      <c r="H721" s="312"/>
    </row>
    <row r="722" spans="2:8" x14ac:dyDescent="0.25">
      <c r="B722" s="309"/>
      <c r="C722" s="310"/>
      <c r="D722" s="310"/>
      <c r="E722" s="311"/>
      <c r="F722" s="311"/>
      <c r="G722" s="311"/>
      <c r="H722" s="312"/>
    </row>
    <row r="723" spans="2:8" x14ac:dyDescent="0.25">
      <c r="B723" s="309"/>
      <c r="C723" s="310"/>
      <c r="D723" s="310"/>
      <c r="E723" s="311"/>
      <c r="F723" s="311"/>
      <c r="G723" s="311"/>
      <c r="H723" s="312"/>
    </row>
    <row r="724" spans="2:8" x14ac:dyDescent="0.25">
      <c r="B724" s="309"/>
      <c r="C724" s="310"/>
      <c r="D724" s="310"/>
      <c r="E724" s="311"/>
      <c r="F724" s="311"/>
      <c r="G724" s="311"/>
      <c r="H724" s="312"/>
    </row>
    <row r="725" spans="2:8" x14ac:dyDescent="0.25">
      <c r="B725" s="309"/>
      <c r="C725" s="310"/>
      <c r="D725" s="310"/>
      <c r="E725" s="311"/>
      <c r="F725" s="311"/>
      <c r="G725" s="311"/>
      <c r="H725" s="312"/>
    </row>
    <row r="726" spans="2:8" x14ac:dyDescent="0.25">
      <c r="B726" s="309"/>
      <c r="C726" s="310"/>
      <c r="D726" s="310"/>
      <c r="E726" s="311"/>
      <c r="F726" s="311"/>
      <c r="G726" s="311"/>
      <c r="H726" s="312"/>
    </row>
    <row r="727" spans="2:8" x14ac:dyDescent="0.25">
      <c r="B727" s="309"/>
      <c r="C727" s="310"/>
      <c r="D727" s="310"/>
      <c r="E727" s="311"/>
      <c r="F727" s="311"/>
      <c r="G727" s="311"/>
      <c r="H727" s="312"/>
    </row>
    <row r="728" spans="2:8" x14ac:dyDescent="0.25">
      <c r="B728" s="309"/>
      <c r="C728" s="310"/>
      <c r="D728" s="310"/>
      <c r="E728" s="311"/>
      <c r="F728" s="311"/>
      <c r="G728" s="311"/>
      <c r="H728" s="312"/>
    </row>
    <row r="729" spans="2:8" x14ac:dyDescent="0.25">
      <c r="B729" s="309"/>
      <c r="C729" s="310"/>
      <c r="D729" s="310"/>
      <c r="E729" s="311"/>
      <c r="F729" s="311"/>
      <c r="G729" s="311"/>
      <c r="H729" s="312"/>
    </row>
    <row r="730" spans="2:8" x14ac:dyDescent="0.25">
      <c r="B730" s="309"/>
      <c r="C730" s="310"/>
      <c r="D730" s="310"/>
      <c r="E730" s="311"/>
      <c r="F730" s="311"/>
      <c r="G730" s="311"/>
      <c r="H730" s="312"/>
    </row>
    <row r="731" spans="2:8" x14ac:dyDescent="0.25">
      <c r="B731" s="309"/>
      <c r="C731" s="310"/>
      <c r="D731" s="310"/>
      <c r="E731" s="311"/>
      <c r="F731" s="311"/>
      <c r="G731" s="311"/>
      <c r="H731" s="312"/>
    </row>
    <row r="732" spans="2:8" x14ac:dyDescent="0.25">
      <c r="B732" s="309"/>
      <c r="C732" s="310"/>
      <c r="D732" s="310"/>
      <c r="E732" s="311"/>
      <c r="F732" s="311"/>
      <c r="G732" s="311"/>
      <c r="H732" s="312"/>
    </row>
    <row r="733" spans="2:8" x14ac:dyDescent="0.25">
      <c r="B733" s="309"/>
      <c r="C733" s="310"/>
      <c r="D733" s="310"/>
      <c r="E733" s="311"/>
      <c r="F733" s="311"/>
      <c r="G733" s="311"/>
      <c r="H733" s="312"/>
    </row>
    <row r="734" spans="2:8" x14ac:dyDescent="0.25">
      <c r="B734" s="309"/>
      <c r="C734" s="310"/>
      <c r="D734" s="310"/>
      <c r="E734" s="311"/>
      <c r="F734" s="311"/>
      <c r="G734" s="311"/>
      <c r="H734" s="312"/>
    </row>
    <row r="735" spans="2:8" x14ac:dyDescent="0.25">
      <c r="B735" s="309"/>
      <c r="C735" s="310"/>
      <c r="D735" s="310"/>
      <c r="E735" s="311"/>
      <c r="F735" s="311"/>
      <c r="G735" s="311"/>
      <c r="H735" s="312"/>
    </row>
    <row r="736" spans="2:8" x14ac:dyDescent="0.25">
      <c r="B736" s="309"/>
      <c r="C736" s="310"/>
      <c r="D736" s="310"/>
      <c r="E736" s="311"/>
      <c r="F736" s="311"/>
      <c r="G736" s="311"/>
      <c r="H736" s="312"/>
    </row>
    <row r="737" spans="2:8" x14ac:dyDescent="0.25">
      <c r="B737" s="309"/>
      <c r="C737" s="310"/>
      <c r="D737" s="310"/>
      <c r="E737" s="311"/>
      <c r="F737" s="311"/>
      <c r="G737" s="311"/>
      <c r="H737" s="312"/>
    </row>
    <row r="738" spans="2:8" x14ac:dyDescent="0.25">
      <c r="B738" s="309"/>
      <c r="C738" s="310"/>
      <c r="D738" s="310"/>
      <c r="E738" s="311"/>
      <c r="F738" s="311"/>
      <c r="G738" s="311"/>
      <c r="H738" s="312"/>
    </row>
    <row r="739" spans="2:8" x14ac:dyDescent="0.25">
      <c r="B739" s="309"/>
      <c r="C739" s="310"/>
      <c r="D739" s="310"/>
      <c r="E739" s="311"/>
      <c r="F739" s="311"/>
      <c r="G739" s="311"/>
      <c r="H739" s="312"/>
    </row>
    <row r="740" spans="2:8" x14ac:dyDescent="0.25">
      <c r="B740" s="309"/>
      <c r="C740" s="310"/>
      <c r="D740" s="310"/>
      <c r="E740" s="311"/>
      <c r="F740" s="311"/>
      <c r="G740" s="311"/>
      <c r="H740" s="312"/>
    </row>
    <row r="741" spans="2:8" x14ac:dyDescent="0.25">
      <c r="B741" s="309"/>
      <c r="C741" s="310"/>
      <c r="D741" s="310"/>
      <c r="E741" s="311"/>
      <c r="F741" s="311"/>
      <c r="G741" s="311"/>
      <c r="H741" s="312"/>
    </row>
    <row r="742" spans="2:8" x14ac:dyDescent="0.25">
      <c r="B742" s="309"/>
      <c r="C742" s="310"/>
      <c r="D742" s="310"/>
      <c r="E742" s="311"/>
      <c r="F742" s="311"/>
      <c r="G742" s="311"/>
      <c r="H742" s="312"/>
    </row>
    <row r="743" spans="2:8" x14ac:dyDescent="0.25">
      <c r="B743" s="309"/>
      <c r="C743" s="310"/>
      <c r="D743" s="310"/>
      <c r="E743" s="311"/>
      <c r="F743" s="311"/>
      <c r="G743" s="311"/>
      <c r="H743" s="312"/>
    </row>
    <row r="744" spans="2:8" x14ac:dyDescent="0.25">
      <c r="B744" s="309"/>
      <c r="C744" s="310"/>
      <c r="D744" s="310"/>
      <c r="E744" s="311"/>
      <c r="F744" s="311"/>
      <c r="G744" s="311"/>
      <c r="H744" s="312"/>
    </row>
    <row r="745" spans="2:8" x14ac:dyDescent="0.25">
      <c r="B745" s="309"/>
      <c r="C745" s="310"/>
      <c r="D745" s="310"/>
      <c r="E745" s="311"/>
      <c r="F745" s="311"/>
      <c r="G745" s="311"/>
      <c r="H745" s="312"/>
    </row>
    <row r="746" spans="2:8" x14ac:dyDescent="0.25">
      <c r="B746" s="309"/>
      <c r="C746" s="310"/>
      <c r="D746" s="310"/>
      <c r="E746" s="311"/>
      <c r="F746" s="311"/>
      <c r="G746" s="311"/>
      <c r="H746" s="312"/>
    </row>
    <row r="747" spans="2:8" x14ac:dyDescent="0.25">
      <c r="B747" s="309"/>
      <c r="C747" s="310"/>
      <c r="D747" s="310"/>
      <c r="E747" s="311"/>
      <c r="F747" s="311"/>
      <c r="G747" s="311"/>
      <c r="H747" s="312"/>
    </row>
    <row r="748" spans="2:8" x14ac:dyDescent="0.25">
      <c r="B748" s="309"/>
      <c r="C748" s="310"/>
      <c r="D748" s="310"/>
      <c r="E748" s="311"/>
      <c r="F748" s="311"/>
      <c r="G748" s="311"/>
      <c r="H748" s="312"/>
    </row>
    <row r="749" spans="2:8" x14ac:dyDescent="0.25">
      <c r="B749" s="309"/>
      <c r="C749" s="310"/>
      <c r="D749" s="310"/>
      <c r="E749" s="311"/>
      <c r="F749" s="311"/>
      <c r="G749" s="311"/>
      <c r="H749" s="312"/>
    </row>
    <row r="750" spans="2:8" x14ac:dyDescent="0.25">
      <c r="B750" s="309"/>
      <c r="C750" s="310"/>
      <c r="D750" s="310"/>
      <c r="E750" s="311"/>
      <c r="F750" s="311"/>
      <c r="G750" s="311"/>
      <c r="H750" s="312"/>
    </row>
    <row r="751" spans="2:8" x14ac:dyDescent="0.25">
      <c r="B751" s="309"/>
      <c r="C751" s="310"/>
      <c r="D751" s="310"/>
      <c r="E751" s="311"/>
      <c r="F751" s="311"/>
      <c r="G751" s="311"/>
      <c r="H751" s="312"/>
    </row>
    <row r="752" spans="2:8" x14ac:dyDescent="0.25">
      <c r="B752" s="309"/>
      <c r="C752" s="310"/>
      <c r="D752" s="310"/>
      <c r="E752" s="311"/>
      <c r="F752" s="311"/>
      <c r="G752" s="311"/>
      <c r="H752" s="312"/>
    </row>
    <row r="753" spans="2:8" x14ac:dyDescent="0.25">
      <c r="B753" s="309"/>
      <c r="C753" s="310"/>
      <c r="D753" s="310"/>
      <c r="E753" s="311"/>
      <c r="F753" s="311"/>
      <c r="G753" s="311"/>
      <c r="H753" s="312"/>
    </row>
    <row r="754" spans="2:8" x14ac:dyDescent="0.25">
      <c r="B754" s="309"/>
      <c r="C754" s="310"/>
      <c r="D754" s="310"/>
      <c r="E754" s="311"/>
      <c r="F754" s="311"/>
      <c r="G754" s="311"/>
      <c r="H754" s="312"/>
    </row>
    <row r="755" spans="2:8" x14ac:dyDescent="0.25">
      <c r="B755" s="309"/>
      <c r="C755" s="310"/>
      <c r="D755" s="310"/>
      <c r="E755" s="311"/>
      <c r="F755" s="311"/>
      <c r="G755" s="311"/>
      <c r="H755" s="312"/>
    </row>
    <row r="756" spans="2:8" x14ac:dyDescent="0.25">
      <c r="B756" s="309"/>
      <c r="C756" s="310"/>
      <c r="D756" s="310"/>
      <c r="E756" s="311"/>
      <c r="F756" s="311"/>
      <c r="G756" s="311"/>
      <c r="H756" s="312"/>
    </row>
    <row r="757" spans="2:8" x14ac:dyDescent="0.25">
      <c r="B757" s="309"/>
      <c r="C757" s="310"/>
      <c r="D757" s="310"/>
      <c r="E757" s="311"/>
      <c r="F757" s="311"/>
      <c r="G757" s="311"/>
      <c r="H757" s="312"/>
    </row>
    <row r="758" spans="2:8" x14ac:dyDescent="0.25">
      <c r="B758" s="309"/>
      <c r="C758" s="310"/>
      <c r="D758" s="310"/>
      <c r="E758" s="311"/>
      <c r="F758" s="311"/>
      <c r="G758" s="311"/>
      <c r="H758" s="312"/>
    </row>
    <row r="759" spans="2:8" x14ac:dyDescent="0.25">
      <c r="B759" s="309"/>
      <c r="C759" s="310"/>
      <c r="D759" s="310"/>
      <c r="E759" s="311"/>
      <c r="F759" s="311"/>
      <c r="G759" s="311"/>
      <c r="H759" s="312"/>
    </row>
    <row r="760" spans="2:8" x14ac:dyDescent="0.25">
      <c r="B760" s="309"/>
      <c r="C760" s="310"/>
      <c r="D760" s="310"/>
      <c r="E760" s="311"/>
      <c r="F760" s="311"/>
      <c r="G760" s="311"/>
      <c r="H760" s="312"/>
    </row>
    <row r="761" spans="2:8" x14ac:dyDescent="0.25">
      <c r="B761" s="309"/>
      <c r="C761" s="310"/>
      <c r="D761" s="310"/>
      <c r="E761" s="311"/>
      <c r="F761" s="311"/>
      <c r="G761" s="311"/>
      <c r="H761" s="312"/>
    </row>
    <row r="762" spans="2:8" x14ac:dyDescent="0.25">
      <c r="B762" s="309"/>
      <c r="C762" s="310"/>
      <c r="D762" s="310"/>
      <c r="E762" s="311"/>
      <c r="F762" s="311"/>
      <c r="G762" s="311"/>
      <c r="H762" s="312"/>
    </row>
    <row r="763" spans="2:8" x14ac:dyDescent="0.25">
      <c r="B763" s="309"/>
      <c r="C763" s="310"/>
      <c r="D763" s="310"/>
      <c r="E763" s="311"/>
      <c r="F763" s="311"/>
      <c r="G763" s="311"/>
      <c r="H763" s="312"/>
    </row>
    <row r="764" spans="2:8" x14ac:dyDescent="0.25">
      <c r="B764" s="309"/>
      <c r="C764" s="310"/>
      <c r="D764" s="310"/>
      <c r="E764" s="311"/>
      <c r="F764" s="311"/>
      <c r="G764" s="311"/>
      <c r="H764" s="312"/>
    </row>
    <row r="765" spans="2:8" x14ac:dyDescent="0.25">
      <c r="B765" s="309"/>
      <c r="C765" s="310"/>
      <c r="D765" s="310"/>
      <c r="E765" s="311"/>
      <c r="F765" s="311"/>
      <c r="G765" s="311"/>
      <c r="H765" s="312"/>
    </row>
    <row r="766" spans="2:8" x14ac:dyDescent="0.25">
      <c r="B766" s="309"/>
      <c r="C766" s="310"/>
      <c r="D766" s="310"/>
      <c r="E766" s="311"/>
      <c r="F766" s="311"/>
      <c r="G766" s="311"/>
      <c r="H766" s="312"/>
    </row>
    <row r="767" spans="2:8" x14ac:dyDescent="0.25">
      <c r="B767" s="309"/>
      <c r="C767" s="310"/>
      <c r="D767" s="310"/>
      <c r="E767" s="311"/>
      <c r="F767" s="311"/>
      <c r="G767" s="311"/>
      <c r="H767" s="312"/>
    </row>
    <row r="768" spans="2:8" x14ac:dyDescent="0.25">
      <c r="B768" s="309"/>
      <c r="C768" s="310"/>
      <c r="D768" s="310"/>
      <c r="E768" s="311"/>
      <c r="F768" s="311"/>
      <c r="G768" s="311"/>
      <c r="H768" s="312"/>
    </row>
    <row r="769" spans="2:8" x14ac:dyDescent="0.25">
      <c r="B769" s="309"/>
      <c r="C769" s="310"/>
      <c r="D769" s="310"/>
      <c r="E769" s="311"/>
      <c r="F769" s="311"/>
      <c r="G769" s="311"/>
      <c r="H769" s="312"/>
    </row>
    <row r="770" spans="2:8" x14ac:dyDescent="0.25">
      <c r="B770" s="309"/>
      <c r="C770" s="310"/>
      <c r="D770" s="310"/>
      <c r="E770" s="311"/>
      <c r="F770" s="311"/>
      <c r="G770" s="311"/>
      <c r="H770" s="312"/>
    </row>
    <row r="771" spans="2:8" x14ac:dyDescent="0.25">
      <c r="B771" s="309"/>
      <c r="C771" s="310"/>
      <c r="D771" s="310"/>
      <c r="E771" s="311"/>
      <c r="F771" s="311"/>
      <c r="G771" s="311"/>
      <c r="H771" s="312"/>
    </row>
    <row r="772" spans="2:8" x14ac:dyDescent="0.25">
      <c r="B772" s="309"/>
      <c r="C772" s="310"/>
      <c r="D772" s="310"/>
      <c r="E772" s="311"/>
      <c r="F772" s="311"/>
      <c r="G772" s="311"/>
      <c r="H772" s="312"/>
    </row>
    <row r="773" spans="2:8" x14ac:dyDescent="0.25">
      <c r="B773" s="309"/>
      <c r="C773" s="310"/>
      <c r="D773" s="310"/>
      <c r="E773" s="311"/>
      <c r="F773" s="311"/>
      <c r="G773" s="311"/>
      <c r="H773" s="312"/>
    </row>
    <row r="774" spans="2:8" x14ac:dyDescent="0.25">
      <c r="B774" s="309"/>
      <c r="C774" s="310"/>
      <c r="D774" s="310"/>
      <c r="E774" s="311"/>
      <c r="F774" s="311"/>
      <c r="G774" s="311"/>
      <c r="H774" s="312"/>
    </row>
    <row r="775" spans="2:8" x14ac:dyDescent="0.25">
      <c r="B775" s="309"/>
      <c r="C775" s="310"/>
      <c r="D775" s="310"/>
      <c r="E775" s="311"/>
      <c r="F775" s="311"/>
      <c r="G775" s="311"/>
      <c r="H775" s="312"/>
    </row>
    <row r="776" spans="2:8" x14ac:dyDescent="0.25">
      <c r="B776" s="309"/>
      <c r="C776" s="310"/>
      <c r="D776" s="310"/>
      <c r="E776" s="311"/>
      <c r="F776" s="311"/>
      <c r="G776" s="311"/>
      <c r="H776" s="312"/>
    </row>
    <row r="777" spans="2:8" x14ac:dyDescent="0.25">
      <c r="B777" s="309"/>
      <c r="C777" s="310"/>
      <c r="D777" s="310"/>
      <c r="E777" s="311"/>
      <c r="F777" s="311"/>
      <c r="G777" s="311"/>
      <c r="H777" s="312"/>
    </row>
    <row r="778" spans="2:8" x14ac:dyDescent="0.25">
      <c r="B778" s="309"/>
      <c r="C778" s="310"/>
      <c r="D778" s="310"/>
      <c r="E778" s="311"/>
      <c r="F778" s="311"/>
      <c r="G778" s="311"/>
      <c r="H778" s="312"/>
    </row>
    <row r="779" spans="2:8" x14ac:dyDescent="0.25">
      <c r="B779" s="309"/>
      <c r="C779" s="310"/>
      <c r="D779" s="310"/>
      <c r="E779" s="311"/>
      <c r="F779" s="311"/>
      <c r="G779" s="311"/>
      <c r="H779" s="312"/>
    </row>
    <row r="780" spans="2:8" x14ac:dyDescent="0.25">
      <c r="B780" s="309"/>
      <c r="C780" s="310"/>
      <c r="D780" s="310"/>
      <c r="E780" s="311"/>
      <c r="F780" s="311"/>
      <c r="G780" s="311"/>
      <c r="H780" s="312"/>
    </row>
    <row r="781" spans="2:8" x14ac:dyDescent="0.25">
      <c r="B781" s="309"/>
      <c r="C781" s="310"/>
      <c r="D781" s="310"/>
      <c r="E781" s="311"/>
      <c r="F781" s="311"/>
      <c r="G781" s="311"/>
      <c r="H781" s="312"/>
    </row>
    <row r="782" spans="2:8" x14ac:dyDescent="0.25">
      <c r="B782" s="309"/>
      <c r="C782" s="310"/>
      <c r="D782" s="310"/>
      <c r="E782" s="311"/>
      <c r="F782" s="311"/>
      <c r="G782" s="311"/>
      <c r="H782" s="312"/>
    </row>
    <row r="783" spans="2:8" x14ac:dyDescent="0.25">
      <c r="B783" s="309"/>
      <c r="C783" s="310"/>
      <c r="D783" s="310"/>
      <c r="E783" s="311"/>
      <c r="F783" s="311"/>
      <c r="G783" s="311"/>
      <c r="H783" s="312"/>
    </row>
    <row r="784" spans="2:8" x14ac:dyDescent="0.25">
      <c r="B784" s="309"/>
      <c r="C784" s="310"/>
      <c r="D784" s="310"/>
      <c r="E784" s="311"/>
      <c r="F784" s="311"/>
      <c r="G784" s="311"/>
      <c r="H784" s="312"/>
    </row>
    <row r="785" spans="2:8" x14ac:dyDescent="0.25">
      <c r="B785" s="309"/>
      <c r="C785" s="310"/>
      <c r="D785" s="310"/>
      <c r="E785" s="311"/>
      <c r="F785" s="311"/>
      <c r="G785" s="311"/>
      <c r="H785" s="312"/>
    </row>
    <row r="786" spans="2:8" x14ac:dyDescent="0.25">
      <c r="B786" s="309"/>
      <c r="C786" s="310"/>
      <c r="D786" s="310"/>
      <c r="E786" s="311"/>
      <c r="F786" s="311"/>
      <c r="G786" s="311"/>
      <c r="H786" s="312"/>
    </row>
    <row r="787" spans="2:8" x14ac:dyDescent="0.25">
      <c r="B787" s="309"/>
      <c r="C787" s="310"/>
      <c r="D787" s="310"/>
      <c r="E787" s="311"/>
      <c r="F787" s="311"/>
      <c r="G787" s="311"/>
      <c r="H787" s="312"/>
    </row>
    <row r="788" spans="2:8" x14ac:dyDescent="0.25">
      <c r="B788" s="309"/>
      <c r="C788" s="310"/>
      <c r="D788" s="310"/>
      <c r="E788" s="311"/>
      <c r="F788" s="311"/>
      <c r="G788" s="311"/>
      <c r="H788" s="312"/>
    </row>
    <row r="789" spans="2:8" x14ac:dyDescent="0.25">
      <c r="B789" s="309"/>
      <c r="C789" s="310"/>
      <c r="D789" s="310"/>
      <c r="E789" s="311"/>
      <c r="F789" s="311"/>
      <c r="G789" s="311"/>
      <c r="H789" s="312"/>
    </row>
    <row r="790" spans="2:8" x14ac:dyDescent="0.25">
      <c r="B790" s="309"/>
      <c r="C790" s="310"/>
      <c r="D790" s="310"/>
      <c r="E790" s="311"/>
      <c r="F790" s="311"/>
      <c r="G790" s="311"/>
      <c r="H790" s="312"/>
    </row>
    <row r="791" spans="2:8" x14ac:dyDescent="0.25">
      <c r="B791" s="309"/>
      <c r="C791" s="310"/>
      <c r="D791" s="310"/>
      <c r="E791" s="311"/>
      <c r="F791" s="311"/>
      <c r="G791" s="311"/>
      <c r="H791" s="312"/>
    </row>
    <row r="792" spans="2:8" x14ac:dyDescent="0.25">
      <c r="B792" s="309"/>
      <c r="C792" s="310"/>
      <c r="D792" s="310"/>
      <c r="E792" s="311"/>
      <c r="F792" s="311"/>
      <c r="G792" s="311"/>
      <c r="H792" s="312"/>
    </row>
    <row r="793" spans="2:8" x14ac:dyDescent="0.25">
      <c r="B793" s="309"/>
      <c r="C793" s="310"/>
      <c r="D793" s="310"/>
      <c r="E793" s="311"/>
      <c r="F793" s="311"/>
      <c r="G793" s="311"/>
      <c r="H793" s="312"/>
    </row>
    <row r="794" spans="2:8" x14ac:dyDescent="0.25">
      <c r="B794" s="309"/>
      <c r="C794" s="310"/>
      <c r="D794" s="310"/>
      <c r="E794" s="311"/>
      <c r="F794" s="311"/>
      <c r="G794" s="311"/>
      <c r="H794" s="312"/>
    </row>
    <row r="795" spans="2:8" x14ac:dyDescent="0.25">
      <c r="B795" s="309"/>
      <c r="C795" s="310"/>
      <c r="D795" s="310"/>
      <c r="E795" s="311"/>
      <c r="F795" s="311"/>
      <c r="G795" s="311"/>
      <c r="H795" s="312"/>
    </row>
    <row r="796" spans="2:8" x14ac:dyDescent="0.25">
      <c r="B796" s="309"/>
      <c r="C796" s="310"/>
      <c r="D796" s="310"/>
      <c r="E796" s="311"/>
      <c r="F796" s="311"/>
      <c r="G796" s="311"/>
      <c r="H796" s="312"/>
    </row>
    <row r="797" spans="2:8" x14ac:dyDescent="0.25">
      <c r="B797" s="309"/>
      <c r="C797" s="310"/>
      <c r="D797" s="310"/>
      <c r="E797" s="311"/>
      <c r="F797" s="311"/>
      <c r="G797" s="311"/>
      <c r="H797" s="312"/>
    </row>
    <row r="798" spans="2:8" x14ac:dyDescent="0.25">
      <c r="B798" s="309"/>
      <c r="C798" s="310"/>
      <c r="D798" s="310"/>
      <c r="E798" s="311"/>
      <c r="F798" s="311"/>
      <c r="G798" s="311"/>
      <c r="H798" s="312"/>
    </row>
    <row r="799" spans="2:8" x14ac:dyDescent="0.25">
      <c r="B799" s="309"/>
      <c r="C799" s="310"/>
      <c r="D799" s="310"/>
      <c r="E799" s="311"/>
      <c r="F799" s="311"/>
      <c r="G799" s="311"/>
      <c r="H799" s="312"/>
    </row>
    <row r="800" spans="2:8" x14ac:dyDescent="0.25">
      <c r="B800" s="309"/>
      <c r="C800" s="310"/>
      <c r="D800" s="310"/>
      <c r="E800" s="311"/>
      <c r="F800" s="311"/>
      <c r="G800" s="311"/>
      <c r="H800" s="312"/>
    </row>
    <row r="801" spans="2:8" x14ac:dyDescent="0.25">
      <c r="B801" s="309"/>
      <c r="C801" s="310"/>
      <c r="D801" s="310"/>
      <c r="E801" s="311"/>
      <c r="F801" s="311"/>
      <c r="G801" s="311"/>
      <c r="H801" s="312"/>
    </row>
    <row r="802" spans="2:8" x14ac:dyDescent="0.25">
      <c r="B802" s="309"/>
      <c r="C802" s="310"/>
      <c r="D802" s="310"/>
      <c r="E802" s="311"/>
      <c r="F802" s="311"/>
      <c r="G802" s="311"/>
      <c r="H802" s="312"/>
    </row>
    <row r="803" spans="2:8" x14ac:dyDescent="0.25">
      <c r="B803" s="309"/>
      <c r="C803" s="310"/>
      <c r="D803" s="310"/>
      <c r="E803" s="311"/>
      <c r="F803" s="311"/>
      <c r="G803" s="311"/>
      <c r="H803" s="312"/>
    </row>
    <row r="804" spans="2:8" x14ac:dyDescent="0.25">
      <c r="B804" s="309"/>
      <c r="C804" s="310"/>
      <c r="D804" s="310"/>
      <c r="E804" s="311"/>
      <c r="F804" s="311"/>
      <c r="G804" s="311"/>
      <c r="H804" s="312"/>
    </row>
    <row r="805" spans="2:8" x14ac:dyDescent="0.25">
      <c r="B805" s="309"/>
      <c r="C805" s="310"/>
      <c r="D805" s="310"/>
      <c r="E805" s="311"/>
      <c r="F805" s="311"/>
      <c r="G805" s="311"/>
      <c r="H805" s="312"/>
    </row>
    <row r="806" spans="2:8" x14ac:dyDescent="0.25">
      <c r="B806" s="309"/>
      <c r="C806" s="310"/>
      <c r="D806" s="310"/>
      <c r="E806" s="311"/>
      <c r="F806" s="311"/>
      <c r="G806" s="311"/>
      <c r="H806" s="312"/>
    </row>
    <row r="807" spans="2:8" x14ac:dyDescent="0.25">
      <c r="B807" s="309"/>
      <c r="C807" s="310"/>
      <c r="D807" s="310"/>
      <c r="E807" s="311"/>
      <c r="F807" s="311"/>
      <c r="G807" s="311"/>
      <c r="H807" s="312"/>
    </row>
    <row r="808" spans="2:8" x14ac:dyDescent="0.25">
      <c r="B808" s="309"/>
      <c r="C808" s="310"/>
      <c r="D808" s="310"/>
      <c r="E808" s="311"/>
      <c r="F808" s="311"/>
      <c r="G808" s="311"/>
      <c r="H808" s="312"/>
    </row>
    <row r="809" spans="2:8" x14ac:dyDescent="0.25">
      <c r="B809" s="309"/>
      <c r="C809" s="310"/>
      <c r="D809" s="310"/>
      <c r="E809" s="311"/>
      <c r="F809" s="311"/>
      <c r="G809" s="311"/>
      <c r="H809" s="312"/>
    </row>
    <row r="810" spans="2:8" x14ac:dyDescent="0.25">
      <c r="B810" s="309"/>
      <c r="C810" s="310"/>
      <c r="D810" s="310"/>
      <c r="E810" s="311"/>
      <c r="F810" s="311"/>
      <c r="G810" s="311"/>
      <c r="H810" s="312"/>
    </row>
    <row r="811" spans="2:8" x14ac:dyDescent="0.25">
      <c r="B811" s="309"/>
      <c r="C811" s="310"/>
      <c r="D811" s="310"/>
      <c r="E811" s="311"/>
      <c r="F811" s="311"/>
      <c r="G811" s="311"/>
      <c r="H811" s="312"/>
    </row>
    <row r="812" spans="2:8" x14ac:dyDescent="0.25">
      <c r="B812" s="309"/>
      <c r="C812" s="310"/>
      <c r="D812" s="310"/>
      <c r="E812" s="311"/>
      <c r="F812" s="311"/>
      <c r="G812" s="311"/>
      <c r="H812" s="312"/>
    </row>
    <row r="813" spans="2:8" x14ac:dyDescent="0.25">
      <c r="B813" s="309"/>
      <c r="C813" s="310"/>
      <c r="D813" s="310"/>
      <c r="E813" s="311"/>
      <c r="F813" s="311"/>
      <c r="G813" s="311"/>
      <c r="H813" s="312"/>
    </row>
    <row r="814" spans="2:8" x14ac:dyDescent="0.25">
      <c r="B814" s="309"/>
      <c r="C814" s="310"/>
      <c r="D814" s="310"/>
      <c r="E814" s="311"/>
      <c r="F814" s="311"/>
      <c r="G814" s="311"/>
      <c r="H814" s="312"/>
    </row>
    <row r="815" spans="2:8" x14ac:dyDescent="0.25">
      <c r="B815" s="309"/>
      <c r="C815" s="310"/>
      <c r="D815" s="310"/>
      <c r="E815" s="311"/>
      <c r="F815" s="311"/>
      <c r="G815" s="311"/>
      <c r="H815" s="312"/>
    </row>
    <row r="816" spans="2:8" x14ac:dyDescent="0.25">
      <c r="B816" s="309"/>
      <c r="C816" s="310"/>
      <c r="D816" s="310"/>
      <c r="E816" s="311"/>
      <c r="F816" s="311"/>
      <c r="G816" s="311"/>
      <c r="H816" s="312"/>
    </row>
    <row r="817" spans="2:8" x14ac:dyDescent="0.25">
      <c r="B817" s="309"/>
      <c r="C817" s="310"/>
      <c r="D817" s="310"/>
      <c r="E817" s="311"/>
      <c r="F817" s="311"/>
      <c r="G817" s="311"/>
      <c r="H817" s="312"/>
    </row>
    <row r="818" spans="2:8" x14ac:dyDescent="0.25">
      <c r="B818" s="309"/>
      <c r="C818" s="310"/>
      <c r="D818" s="310"/>
      <c r="E818" s="311"/>
      <c r="F818" s="311"/>
      <c r="G818" s="311"/>
      <c r="H818" s="312"/>
    </row>
    <row r="819" spans="2:8" x14ac:dyDescent="0.25">
      <c r="B819" s="309"/>
      <c r="C819" s="310"/>
      <c r="D819" s="310"/>
      <c r="E819" s="311"/>
      <c r="F819" s="311"/>
      <c r="G819" s="311"/>
      <c r="H819" s="312"/>
    </row>
    <row r="820" spans="2:8" x14ac:dyDescent="0.25">
      <c r="B820" s="309"/>
      <c r="C820" s="310"/>
      <c r="D820" s="310"/>
      <c r="E820" s="311"/>
      <c r="F820" s="311"/>
      <c r="G820" s="311"/>
      <c r="H820" s="312"/>
    </row>
    <row r="821" spans="2:8" x14ac:dyDescent="0.25">
      <c r="B821" s="309"/>
      <c r="C821" s="310"/>
      <c r="D821" s="310"/>
      <c r="E821" s="311"/>
      <c r="F821" s="311"/>
      <c r="G821" s="311"/>
      <c r="H821" s="312"/>
    </row>
    <row r="822" spans="2:8" x14ac:dyDescent="0.25">
      <c r="B822" s="309"/>
      <c r="C822" s="310"/>
      <c r="D822" s="310"/>
      <c r="E822" s="311"/>
      <c r="F822" s="311"/>
      <c r="G822" s="311"/>
      <c r="H822" s="312"/>
    </row>
    <row r="823" spans="2:8" x14ac:dyDescent="0.25">
      <c r="B823" s="309"/>
      <c r="C823" s="310"/>
      <c r="D823" s="310"/>
      <c r="E823" s="311"/>
      <c r="F823" s="311"/>
      <c r="G823" s="311"/>
      <c r="H823" s="312"/>
    </row>
    <row r="824" spans="2:8" x14ac:dyDescent="0.25">
      <c r="B824" s="309"/>
      <c r="C824" s="310"/>
      <c r="D824" s="310"/>
      <c r="E824" s="311"/>
      <c r="F824" s="311"/>
      <c r="G824" s="311"/>
      <c r="H824" s="312"/>
    </row>
    <row r="825" spans="2:8" x14ac:dyDescent="0.25">
      <c r="B825" s="309"/>
      <c r="C825" s="310"/>
      <c r="D825" s="310"/>
      <c r="E825" s="311"/>
      <c r="F825" s="311"/>
      <c r="G825" s="311"/>
      <c r="H825" s="312"/>
    </row>
    <row r="826" spans="2:8" x14ac:dyDescent="0.25">
      <c r="B826" s="309"/>
      <c r="C826" s="310"/>
      <c r="D826" s="310"/>
      <c r="E826" s="311"/>
      <c r="F826" s="311"/>
      <c r="G826" s="311"/>
      <c r="H826" s="312"/>
    </row>
    <row r="827" spans="2:8" x14ac:dyDescent="0.25">
      <c r="B827" s="309"/>
      <c r="C827" s="310"/>
      <c r="D827" s="310"/>
      <c r="E827" s="311"/>
      <c r="F827" s="311"/>
      <c r="G827" s="311"/>
      <c r="H827" s="312"/>
    </row>
    <row r="828" spans="2:8" x14ac:dyDescent="0.25">
      <c r="B828" s="309"/>
      <c r="C828" s="310"/>
      <c r="D828" s="310"/>
      <c r="E828" s="311"/>
      <c r="F828" s="311"/>
      <c r="G828" s="311"/>
      <c r="H828" s="312"/>
    </row>
    <row r="829" spans="2:8" x14ac:dyDescent="0.25">
      <c r="B829" s="309"/>
      <c r="C829" s="310"/>
      <c r="D829" s="310"/>
      <c r="E829" s="311"/>
      <c r="F829" s="311"/>
      <c r="G829" s="311"/>
      <c r="H829" s="312"/>
    </row>
    <row r="830" spans="2:8" x14ac:dyDescent="0.25">
      <c r="B830" s="309"/>
      <c r="C830" s="310"/>
      <c r="D830" s="310"/>
      <c r="E830" s="311"/>
      <c r="F830" s="311"/>
      <c r="G830" s="311"/>
      <c r="H830" s="312"/>
    </row>
    <row r="831" spans="2:8" x14ac:dyDescent="0.25">
      <c r="B831" s="309"/>
      <c r="C831" s="310"/>
      <c r="D831" s="310"/>
      <c r="E831" s="311"/>
      <c r="F831" s="311"/>
      <c r="G831" s="311"/>
      <c r="H831" s="312"/>
    </row>
    <row r="832" spans="2:8" x14ac:dyDescent="0.25">
      <c r="B832" s="309"/>
      <c r="C832" s="310"/>
      <c r="D832" s="310"/>
      <c r="E832" s="311"/>
      <c r="F832" s="311"/>
      <c r="G832" s="311"/>
      <c r="H832" s="312"/>
    </row>
    <row r="833" spans="2:8" x14ac:dyDescent="0.25">
      <c r="B833" s="309"/>
      <c r="C833" s="310"/>
      <c r="D833" s="310"/>
      <c r="E833" s="311"/>
      <c r="F833" s="311"/>
      <c r="G833" s="311"/>
      <c r="H833" s="312"/>
    </row>
    <row r="834" spans="2:8" x14ac:dyDescent="0.25">
      <c r="B834" s="309"/>
      <c r="C834" s="310"/>
      <c r="D834" s="310"/>
      <c r="E834" s="311"/>
      <c r="F834" s="311"/>
      <c r="G834" s="311"/>
      <c r="H834" s="312"/>
    </row>
    <row r="835" spans="2:8" x14ac:dyDescent="0.25">
      <c r="B835" s="309"/>
      <c r="C835" s="310"/>
      <c r="D835" s="310"/>
      <c r="E835" s="311"/>
      <c r="F835" s="311"/>
      <c r="G835" s="311"/>
      <c r="H835" s="312"/>
    </row>
    <row r="836" spans="2:8" x14ac:dyDescent="0.25">
      <c r="B836" s="309"/>
      <c r="C836" s="310"/>
      <c r="D836" s="310"/>
      <c r="E836" s="311"/>
      <c r="F836" s="311"/>
      <c r="G836" s="311"/>
      <c r="H836" s="312"/>
    </row>
    <row r="837" spans="2:8" x14ac:dyDescent="0.25">
      <c r="B837" s="309"/>
      <c r="C837" s="310"/>
      <c r="D837" s="310"/>
      <c r="E837" s="311"/>
      <c r="F837" s="311"/>
      <c r="G837" s="311"/>
      <c r="H837" s="312"/>
    </row>
    <row r="838" spans="2:8" x14ac:dyDescent="0.25">
      <c r="B838" s="309"/>
      <c r="C838" s="310"/>
      <c r="D838" s="310"/>
      <c r="E838" s="311"/>
      <c r="F838" s="311"/>
      <c r="G838" s="311"/>
      <c r="H838" s="312"/>
    </row>
    <row r="839" spans="2:8" x14ac:dyDescent="0.25">
      <c r="B839" s="309"/>
      <c r="C839" s="310"/>
      <c r="D839" s="310"/>
      <c r="E839" s="311"/>
      <c r="F839" s="311"/>
      <c r="G839" s="311"/>
      <c r="H839" s="312"/>
    </row>
    <row r="840" spans="2:8" x14ac:dyDescent="0.25">
      <c r="B840" s="309"/>
      <c r="C840" s="310"/>
      <c r="D840" s="310"/>
      <c r="E840" s="311"/>
      <c r="F840" s="311"/>
      <c r="G840" s="311"/>
      <c r="H840" s="312"/>
    </row>
    <row r="841" spans="2:8" x14ac:dyDescent="0.25">
      <c r="B841" s="309"/>
      <c r="C841" s="310"/>
      <c r="D841" s="310"/>
      <c r="E841" s="311"/>
      <c r="F841" s="311"/>
      <c r="G841" s="311"/>
      <c r="H841" s="312"/>
    </row>
    <row r="842" spans="2:8" x14ac:dyDescent="0.25">
      <c r="B842" s="309"/>
      <c r="C842" s="310"/>
      <c r="D842" s="310"/>
      <c r="E842" s="311"/>
      <c r="F842" s="311"/>
      <c r="G842" s="311"/>
      <c r="H842" s="312"/>
    </row>
    <row r="843" spans="2:8" x14ac:dyDescent="0.25">
      <c r="B843" s="309"/>
      <c r="C843" s="310"/>
      <c r="D843" s="310"/>
      <c r="E843" s="311"/>
      <c r="F843" s="311"/>
      <c r="G843" s="311"/>
      <c r="H843" s="312"/>
    </row>
    <row r="844" spans="2:8" x14ac:dyDescent="0.25">
      <c r="B844" s="309"/>
      <c r="C844" s="310"/>
      <c r="D844" s="310"/>
      <c r="E844" s="311"/>
      <c r="F844" s="311"/>
      <c r="G844" s="311"/>
      <c r="H844" s="312"/>
    </row>
    <row r="845" spans="2:8" x14ac:dyDescent="0.25">
      <c r="B845" s="309"/>
      <c r="C845" s="310"/>
      <c r="D845" s="310"/>
      <c r="E845" s="311"/>
      <c r="F845" s="311"/>
      <c r="G845" s="311"/>
      <c r="H845" s="312"/>
    </row>
    <row r="846" spans="2:8" x14ac:dyDescent="0.25">
      <c r="B846" s="309"/>
      <c r="C846" s="310"/>
      <c r="D846" s="310"/>
      <c r="E846" s="311"/>
      <c r="F846" s="311"/>
      <c r="G846" s="311"/>
      <c r="H846" s="312"/>
    </row>
    <row r="847" spans="2:8" x14ac:dyDescent="0.25">
      <c r="B847" s="309"/>
      <c r="C847" s="310"/>
      <c r="D847" s="310"/>
      <c r="E847" s="311"/>
      <c r="F847" s="311"/>
      <c r="G847" s="311"/>
      <c r="H847" s="312"/>
    </row>
    <row r="848" spans="2:8" x14ac:dyDescent="0.25">
      <c r="B848" s="309"/>
      <c r="C848" s="310"/>
      <c r="D848" s="310"/>
      <c r="E848" s="311"/>
      <c r="F848" s="311"/>
      <c r="G848" s="311"/>
      <c r="H848" s="312"/>
    </row>
    <row r="849" spans="2:8" x14ac:dyDescent="0.25">
      <c r="B849" s="309"/>
      <c r="C849" s="310"/>
      <c r="D849" s="310"/>
      <c r="E849" s="311"/>
      <c r="F849" s="311"/>
      <c r="G849" s="311"/>
      <c r="H849" s="312"/>
    </row>
    <row r="850" spans="2:8" x14ac:dyDescent="0.25">
      <c r="B850" s="309"/>
      <c r="C850" s="310"/>
      <c r="D850" s="310"/>
      <c r="E850" s="311"/>
      <c r="F850" s="311"/>
      <c r="G850" s="311"/>
      <c r="H850" s="312"/>
    </row>
    <row r="851" spans="2:8" x14ac:dyDescent="0.25">
      <c r="B851" s="309"/>
      <c r="C851" s="310"/>
      <c r="D851" s="310"/>
      <c r="E851" s="311"/>
      <c r="F851" s="311"/>
      <c r="G851" s="311"/>
      <c r="H851" s="312"/>
    </row>
    <row r="852" spans="2:8" x14ac:dyDescent="0.25">
      <c r="B852" s="309"/>
      <c r="C852" s="310"/>
      <c r="D852" s="310"/>
      <c r="E852" s="311"/>
      <c r="F852" s="311"/>
      <c r="G852" s="311"/>
      <c r="H852" s="312"/>
    </row>
    <row r="853" spans="2:8" x14ac:dyDescent="0.25">
      <c r="B853" s="309"/>
      <c r="C853" s="310"/>
      <c r="D853" s="310"/>
      <c r="E853" s="311"/>
      <c r="F853" s="311"/>
      <c r="G853" s="311"/>
      <c r="H853" s="312"/>
    </row>
    <row r="854" spans="2:8" x14ac:dyDescent="0.25">
      <c r="B854" s="309"/>
      <c r="C854" s="310"/>
      <c r="D854" s="310"/>
      <c r="E854" s="311"/>
      <c r="F854" s="311"/>
      <c r="G854" s="311"/>
      <c r="H854" s="312"/>
    </row>
    <row r="855" spans="2:8" x14ac:dyDescent="0.25">
      <c r="B855" s="309"/>
      <c r="C855" s="310"/>
      <c r="D855" s="310"/>
      <c r="E855" s="311"/>
      <c r="F855" s="311"/>
      <c r="G855" s="311"/>
      <c r="H855" s="312"/>
    </row>
    <row r="856" spans="2:8" x14ac:dyDescent="0.25">
      <c r="B856" s="309"/>
      <c r="C856" s="310"/>
      <c r="D856" s="310"/>
      <c r="E856" s="311"/>
      <c r="F856" s="311"/>
      <c r="G856" s="311"/>
      <c r="H856" s="312"/>
    </row>
    <row r="857" spans="2:8" x14ac:dyDescent="0.25">
      <c r="B857" s="309"/>
      <c r="C857" s="310"/>
      <c r="D857" s="310"/>
      <c r="E857" s="311"/>
      <c r="F857" s="311"/>
      <c r="G857" s="311"/>
      <c r="H857" s="312"/>
    </row>
    <row r="858" spans="2:8" x14ac:dyDescent="0.25">
      <c r="B858" s="309"/>
      <c r="C858" s="310"/>
      <c r="D858" s="310"/>
      <c r="E858" s="311"/>
      <c r="F858" s="311"/>
      <c r="G858" s="311"/>
      <c r="H858" s="312"/>
    </row>
    <row r="859" spans="2:8" x14ac:dyDescent="0.25">
      <c r="B859" s="309"/>
      <c r="C859" s="310"/>
      <c r="D859" s="310"/>
      <c r="E859" s="311"/>
      <c r="F859" s="311"/>
      <c r="G859" s="311"/>
      <c r="H859" s="312"/>
    </row>
    <row r="860" spans="2:8" x14ac:dyDescent="0.25">
      <c r="B860" s="309"/>
      <c r="C860" s="310"/>
      <c r="D860" s="310"/>
      <c r="E860" s="311"/>
      <c r="F860" s="311"/>
      <c r="G860" s="311"/>
      <c r="H860" s="312"/>
    </row>
    <row r="861" spans="2:8" x14ac:dyDescent="0.25">
      <c r="B861" s="309"/>
      <c r="C861" s="310"/>
      <c r="D861" s="310"/>
      <c r="E861" s="311"/>
      <c r="F861" s="311"/>
      <c r="G861" s="311"/>
      <c r="H861" s="312"/>
    </row>
    <row r="862" spans="2:8" x14ac:dyDescent="0.25">
      <c r="B862" s="309"/>
      <c r="C862" s="310"/>
      <c r="D862" s="310"/>
      <c r="E862" s="311"/>
      <c r="F862" s="311"/>
      <c r="G862" s="311"/>
      <c r="H862" s="312"/>
    </row>
    <row r="863" spans="2:8" x14ac:dyDescent="0.25">
      <c r="B863" s="309"/>
      <c r="C863" s="310"/>
      <c r="D863" s="310"/>
      <c r="E863" s="311"/>
      <c r="F863" s="311"/>
      <c r="G863" s="311"/>
      <c r="H863" s="312"/>
    </row>
    <row r="864" spans="2:8" x14ac:dyDescent="0.25">
      <c r="B864" s="309"/>
      <c r="C864" s="310"/>
      <c r="D864" s="310"/>
      <c r="E864" s="311"/>
      <c r="F864" s="311"/>
      <c r="G864" s="311"/>
      <c r="H864" s="312"/>
    </row>
    <row r="865" spans="2:8" x14ac:dyDescent="0.25">
      <c r="B865" s="309"/>
      <c r="C865" s="310"/>
      <c r="D865" s="310"/>
      <c r="E865" s="311"/>
      <c r="F865" s="311"/>
      <c r="G865" s="311"/>
      <c r="H865" s="312"/>
    </row>
    <row r="866" spans="2:8" x14ac:dyDescent="0.25">
      <c r="B866" s="309"/>
      <c r="C866" s="310"/>
      <c r="D866" s="310"/>
      <c r="E866" s="311"/>
      <c r="F866" s="311"/>
      <c r="G866" s="311"/>
      <c r="H866" s="312"/>
    </row>
    <row r="867" spans="2:8" x14ac:dyDescent="0.25">
      <c r="B867" s="309"/>
      <c r="C867" s="310"/>
      <c r="D867" s="310"/>
      <c r="E867" s="311"/>
      <c r="F867" s="311"/>
      <c r="G867" s="311"/>
      <c r="H867" s="312"/>
    </row>
    <row r="868" spans="2:8" x14ac:dyDescent="0.25">
      <c r="B868" s="309"/>
      <c r="C868" s="310"/>
      <c r="D868" s="310"/>
      <c r="E868" s="311"/>
      <c r="F868" s="311"/>
      <c r="G868" s="311"/>
      <c r="H868" s="312"/>
    </row>
    <row r="869" spans="2:8" x14ac:dyDescent="0.25">
      <c r="B869" s="309"/>
      <c r="C869" s="310"/>
      <c r="D869" s="310"/>
      <c r="E869" s="311"/>
      <c r="F869" s="311"/>
      <c r="G869" s="311"/>
      <c r="H869" s="312"/>
    </row>
    <row r="870" spans="2:8" x14ac:dyDescent="0.25">
      <c r="B870" s="309"/>
      <c r="C870" s="310"/>
      <c r="D870" s="310"/>
      <c r="E870" s="311"/>
      <c r="F870" s="311"/>
      <c r="G870" s="311"/>
      <c r="H870" s="312"/>
    </row>
    <row r="871" spans="2:8" x14ac:dyDescent="0.25">
      <c r="B871" s="309"/>
      <c r="C871" s="310"/>
      <c r="D871" s="310"/>
      <c r="E871" s="311"/>
      <c r="F871" s="311"/>
      <c r="G871" s="311"/>
      <c r="H871" s="312"/>
    </row>
    <row r="872" spans="2:8" x14ac:dyDescent="0.25">
      <c r="B872" s="309"/>
      <c r="C872" s="310"/>
      <c r="D872" s="310"/>
      <c r="E872" s="311"/>
      <c r="F872" s="311"/>
      <c r="G872" s="311"/>
      <c r="H872" s="312"/>
    </row>
    <row r="873" spans="2:8" x14ac:dyDescent="0.25">
      <c r="B873" s="309"/>
      <c r="C873" s="310"/>
      <c r="D873" s="310"/>
      <c r="E873" s="311"/>
      <c r="F873" s="311"/>
      <c r="G873" s="311"/>
      <c r="H873" s="312"/>
    </row>
    <row r="874" spans="2:8" x14ac:dyDescent="0.25">
      <c r="B874" s="309"/>
      <c r="C874" s="310"/>
      <c r="D874" s="310"/>
      <c r="E874" s="311"/>
      <c r="F874" s="311"/>
      <c r="G874" s="311"/>
      <c r="H874" s="312"/>
    </row>
    <row r="875" spans="2:8" x14ac:dyDescent="0.25">
      <c r="B875" s="309"/>
      <c r="C875" s="310"/>
      <c r="D875" s="310"/>
      <c r="E875" s="311"/>
      <c r="F875" s="311"/>
      <c r="G875" s="311"/>
      <c r="H875" s="312"/>
    </row>
    <row r="876" spans="2:8" x14ac:dyDescent="0.25">
      <c r="B876" s="309"/>
      <c r="C876" s="310"/>
      <c r="D876" s="310"/>
      <c r="E876" s="311"/>
      <c r="F876" s="311"/>
      <c r="G876" s="311"/>
      <c r="H876" s="312"/>
    </row>
    <row r="877" spans="2:8" x14ac:dyDescent="0.25">
      <c r="B877" s="309"/>
      <c r="C877" s="310"/>
      <c r="D877" s="310"/>
      <c r="E877" s="311"/>
      <c r="F877" s="311"/>
      <c r="G877" s="311"/>
      <c r="H877" s="312"/>
    </row>
    <row r="878" spans="2:8" x14ac:dyDescent="0.25">
      <c r="B878" s="309"/>
      <c r="C878" s="310"/>
      <c r="D878" s="310"/>
      <c r="E878" s="311"/>
      <c r="F878" s="311"/>
      <c r="G878" s="311"/>
      <c r="H878" s="312"/>
    </row>
    <row r="879" spans="2:8" x14ac:dyDescent="0.25">
      <c r="B879" s="309"/>
      <c r="C879" s="310"/>
      <c r="D879" s="310"/>
      <c r="E879" s="311"/>
      <c r="F879" s="311"/>
      <c r="G879" s="311"/>
      <c r="H879" s="312"/>
    </row>
    <row r="880" spans="2:8" x14ac:dyDescent="0.25">
      <c r="B880" s="309"/>
      <c r="C880" s="310"/>
      <c r="D880" s="310"/>
      <c r="E880" s="311"/>
      <c r="F880" s="311"/>
      <c r="G880" s="311"/>
      <c r="H880" s="312"/>
    </row>
    <row r="881" spans="2:8" x14ac:dyDescent="0.25">
      <c r="B881" s="309"/>
      <c r="C881" s="310"/>
      <c r="D881" s="310"/>
      <c r="E881" s="311"/>
      <c r="F881" s="311"/>
      <c r="G881" s="311"/>
      <c r="H881" s="312"/>
    </row>
    <row r="882" spans="2:8" x14ac:dyDescent="0.25">
      <c r="B882" s="309"/>
      <c r="C882" s="310"/>
      <c r="D882" s="310"/>
      <c r="E882" s="311"/>
      <c r="F882" s="311"/>
      <c r="G882" s="311"/>
      <c r="H882" s="312"/>
    </row>
    <row r="883" spans="2:8" x14ac:dyDescent="0.25">
      <c r="B883" s="309"/>
      <c r="C883" s="310"/>
      <c r="D883" s="310"/>
      <c r="E883" s="311"/>
      <c r="F883" s="311"/>
      <c r="G883" s="311"/>
      <c r="H883" s="312"/>
    </row>
    <row r="884" spans="2:8" x14ac:dyDescent="0.25">
      <c r="B884" s="309"/>
      <c r="C884" s="310"/>
      <c r="D884" s="310"/>
      <c r="E884" s="311"/>
      <c r="F884" s="311"/>
      <c r="G884" s="311"/>
      <c r="H884" s="312"/>
    </row>
    <row r="885" spans="2:8" x14ac:dyDescent="0.25">
      <c r="B885" s="309"/>
      <c r="C885" s="310"/>
      <c r="D885" s="310"/>
      <c r="E885" s="311"/>
      <c r="F885" s="311"/>
      <c r="G885" s="311"/>
      <c r="H885" s="312"/>
    </row>
    <row r="886" spans="2:8" x14ac:dyDescent="0.25">
      <c r="B886" s="309"/>
      <c r="C886" s="310"/>
      <c r="D886" s="310"/>
      <c r="E886" s="311"/>
      <c r="F886" s="311"/>
      <c r="G886" s="311"/>
      <c r="H886" s="312"/>
    </row>
    <row r="887" spans="2:8" x14ac:dyDescent="0.25">
      <c r="B887" s="309"/>
      <c r="C887" s="310"/>
      <c r="D887" s="310"/>
      <c r="E887" s="311"/>
      <c r="F887" s="311"/>
      <c r="G887" s="311"/>
      <c r="H887" s="312"/>
    </row>
    <row r="888" spans="2:8" x14ac:dyDescent="0.25">
      <c r="B888" s="309"/>
      <c r="C888" s="310"/>
      <c r="D888" s="310"/>
      <c r="E888" s="311"/>
      <c r="F888" s="311"/>
      <c r="G888" s="311"/>
      <c r="H888" s="312"/>
    </row>
    <row r="889" spans="2:8" x14ac:dyDescent="0.25">
      <c r="B889" s="309"/>
      <c r="C889" s="310"/>
      <c r="D889" s="310"/>
      <c r="E889" s="311"/>
      <c r="F889" s="311"/>
      <c r="G889" s="311"/>
      <c r="H889" s="312"/>
    </row>
    <row r="890" spans="2:8" x14ac:dyDescent="0.25">
      <c r="B890" s="309"/>
      <c r="C890" s="310"/>
      <c r="D890" s="310"/>
      <c r="E890" s="311"/>
      <c r="F890" s="311"/>
      <c r="G890" s="311"/>
      <c r="H890" s="312"/>
    </row>
    <row r="891" spans="2:8" x14ac:dyDescent="0.25">
      <c r="B891" s="309"/>
      <c r="C891" s="310"/>
      <c r="D891" s="310"/>
      <c r="E891" s="311"/>
      <c r="F891" s="311"/>
      <c r="G891" s="311"/>
      <c r="H891" s="312"/>
    </row>
    <row r="892" spans="2:8" x14ac:dyDescent="0.25">
      <c r="B892" s="309"/>
      <c r="C892" s="310"/>
      <c r="D892" s="310"/>
      <c r="E892" s="311"/>
      <c r="F892" s="311"/>
      <c r="G892" s="311"/>
      <c r="H892" s="312"/>
    </row>
    <row r="893" spans="2:8" x14ac:dyDescent="0.25">
      <c r="B893" s="309"/>
      <c r="C893" s="310"/>
      <c r="D893" s="310"/>
      <c r="E893" s="311"/>
      <c r="F893" s="311"/>
      <c r="G893" s="311"/>
      <c r="H893" s="312"/>
    </row>
    <row r="894" spans="2:8" x14ac:dyDescent="0.25">
      <c r="B894" s="309"/>
      <c r="C894" s="310"/>
      <c r="D894" s="310"/>
      <c r="E894" s="311"/>
      <c r="F894" s="311"/>
      <c r="G894" s="311"/>
      <c r="H894" s="312"/>
    </row>
    <row r="895" spans="2:8" x14ac:dyDescent="0.25">
      <c r="B895" s="309"/>
      <c r="C895" s="310"/>
      <c r="D895" s="310"/>
      <c r="E895" s="311"/>
      <c r="F895" s="311"/>
      <c r="G895" s="311"/>
      <c r="H895" s="312"/>
    </row>
    <row r="896" spans="2:8" x14ac:dyDescent="0.25">
      <c r="B896" s="309"/>
      <c r="C896" s="310"/>
      <c r="D896" s="310"/>
      <c r="E896" s="311"/>
      <c r="F896" s="311"/>
      <c r="G896" s="311"/>
      <c r="H896" s="312"/>
    </row>
    <row r="897" spans="2:8" x14ac:dyDescent="0.25">
      <c r="B897" s="309"/>
      <c r="C897" s="310"/>
      <c r="D897" s="310"/>
      <c r="E897" s="311"/>
      <c r="F897" s="311"/>
      <c r="G897" s="311"/>
      <c r="H897" s="312"/>
    </row>
    <row r="898" spans="2:8" x14ac:dyDescent="0.25">
      <c r="B898" s="309"/>
      <c r="C898" s="310"/>
      <c r="D898" s="310"/>
      <c r="E898" s="311"/>
      <c r="F898" s="311"/>
      <c r="G898" s="311"/>
      <c r="H898" s="312"/>
    </row>
    <row r="899" spans="2:8" x14ac:dyDescent="0.25">
      <c r="B899" s="309"/>
      <c r="C899" s="310"/>
      <c r="D899" s="310"/>
      <c r="E899" s="311"/>
      <c r="F899" s="311"/>
      <c r="G899" s="311"/>
      <c r="H899" s="312"/>
    </row>
    <row r="900" spans="2:8" x14ac:dyDescent="0.25">
      <c r="B900" s="309"/>
      <c r="C900" s="310"/>
      <c r="D900" s="310"/>
      <c r="E900" s="311"/>
      <c r="F900" s="311"/>
      <c r="G900" s="311"/>
      <c r="H900" s="312"/>
    </row>
    <row r="901" spans="2:8" x14ac:dyDescent="0.25">
      <c r="B901" s="309"/>
      <c r="C901" s="310"/>
      <c r="D901" s="310"/>
      <c r="E901" s="311"/>
      <c r="F901" s="311"/>
      <c r="G901" s="311"/>
      <c r="H901" s="312"/>
    </row>
    <row r="902" spans="2:8" x14ac:dyDescent="0.25">
      <c r="B902" s="309"/>
      <c r="C902" s="310"/>
      <c r="D902" s="310"/>
      <c r="E902" s="311"/>
      <c r="F902" s="311"/>
      <c r="G902" s="311"/>
      <c r="H902" s="312"/>
    </row>
    <row r="903" spans="2:8" x14ac:dyDescent="0.25">
      <c r="B903" s="309"/>
      <c r="C903" s="310"/>
      <c r="D903" s="310"/>
      <c r="E903" s="311"/>
      <c r="F903" s="311"/>
      <c r="G903" s="311"/>
      <c r="H903" s="312"/>
    </row>
    <row r="904" spans="2:8" x14ac:dyDescent="0.25">
      <c r="B904" s="309"/>
      <c r="C904" s="310"/>
      <c r="D904" s="310"/>
      <c r="E904" s="311"/>
      <c r="F904" s="311"/>
      <c r="G904" s="311"/>
      <c r="H904" s="312"/>
    </row>
    <row r="905" spans="2:8" x14ac:dyDescent="0.25">
      <c r="B905" s="309"/>
      <c r="C905" s="310"/>
      <c r="D905" s="310"/>
      <c r="E905" s="311"/>
      <c r="F905" s="311"/>
      <c r="G905" s="311"/>
      <c r="H905" s="312"/>
    </row>
    <row r="906" spans="2:8" x14ac:dyDescent="0.25">
      <c r="B906" s="309"/>
      <c r="C906" s="310"/>
      <c r="D906" s="310"/>
      <c r="E906" s="311"/>
      <c r="F906" s="311"/>
      <c r="G906" s="311"/>
      <c r="H906" s="312"/>
    </row>
    <row r="907" spans="2:8" x14ac:dyDescent="0.25">
      <c r="B907" s="309"/>
      <c r="C907" s="310"/>
      <c r="D907" s="310"/>
      <c r="E907" s="311"/>
      <c r="F907" s="311"/>
      <c r="G907" s="311"/>
      <c r="H907" s="312"/>
    </row>
    <row r="908" spans="2:8" x14ac:dyDescent="0.25">
      <c r="B908" s="309"/>
      <c r="C908" s="310"/>
      <c r="D908" s="310"/>
      <c r="E908" s="311"/>
      <c r="F908" s="311"/>
      <c r="G908" s="311"/>
      <c r="H908" s="312"/>
    </row>
    <row r="909" spans="2:8" x14ac:dyDescent="0.25">
      <c r="B909" s="309"/>
      <c r="C909" s="310"/>
      <c r="D909" s="310"/>
      <c r="E909" s="311"/>
      <c r="F909" s="311"/>
      <c r="G909" s="311"/>
      <c r="H909" s="312"/>
    </row>
    <row r="910" spans="2:8" x14ac:dyDescent="0.25">
      <c r="B910" s="309"/>
      <c r="C910" s="310"/>
      <c r="D910" s="310"/>
      <c r="E910" s="311"/>
      <c r="F910" s="311"/>
      <c r="G910" s="311"/>
      <c r="H910" s="312"/>
    </row>
    <row r="911" spans="2:8" x14ac:dyDescent="0.25">
      <c r="B911" s="309"/>
      <c r="C911" s="310"/>
      <c r="D911" s="310"/>
      <c r="E911" s="311"/>
      <c r="F911" s="311"/>
      <c r="G911" s="311"/>
      <c r="H911" s="312"/>
    </row>
    <row r="912" spans="2:8" x14ac:dyDescent="0.25">
      <c r="B912" s="309"/>
      <c r="C912" s="310"/>
      <c r="D912" s="310"/>
      <c r="E912" s="311"/>
      <c r="F912" s="311"/>
      <c r="G912" s="311"/>
      <c r="H912" s="312"/>
    </row>
    <row r="913" spans="2:8" x14ac:dyDescent="0.25">
      <c r="B913" s="309"/>
      <c r="C913" s="310"/>
      <c r="D913" s="310"/>
      <c r="E913" s="311"/>
      <c r="F913" s="311"/>
      <c r="G913" s="311"/>
      <c r="H913" s="312"/>
    </row>
    <row r="914" spans="2:8" x14ac:dyDescent="0.25">
      <c r="B914" s="309"/>
      <c r="C914" s="310"/>
      <c r="D914" s="310"/>
      <c r="E914" s="311"/>
      <c r="F914" s="311"/>
      <c r="G914" s="311"/>
      <c r="H914" s="312"/>
    </row>
    <row r="915" spans="2:8" x14ac:dyDescent="0.25">
      <c r="B915" s="309"/>
      <c r="C915" s="310"/>
      <c r="D915" s="310"/>
      <c r="E915" s="311"/>
      <c r="F915" s="311"/>
      <c r="G915" s="311"/>
      <c r="H915" s="312"/>
    </row>
    <row r="916" spans="2:8" x14ac:dyDescent="0.25">
      <c r="B916" s="309"/>
      <c r="C916" s="310"/>
      <c r="D916" s="310"/>
      <c r="E916" s="311"/>
      <c r="F916" s="311"/>
      <c r="G916" s="311"/>
      <c r="H916" s="312"/>
    </row>
    <row r="917" spans="2:8" x14ac:dyDescent="0.25">
      <c r="B917" s="309"/>
      <c r="C917" s="310"/>
      <c r="D917" s="310"/>
      <c r="E917" s="311"/>
      <c r="F917" s="311"/>
      <c r="G917" s="311"/>
      <c r="H917" s="312"/>
    </row>
    <row r="918" spans="2:8" x14ac:dyDescent="0.25">
      <c r="B918" s="309"/>
      <c r="C918" s="310"/>
      <c r="D918" s="310"/>
      <c r="E918" s="311"/>
      <c r="F918" s="311"/>
      <c r="G918" s="311"/>
      <c r="H918" s="312"/>
    </row>
    <row r="919" spans="2:8" x14ac:dyDescent="0.25">
      <c r="B919" s="309"/>
      <c r="C919" s="310"/>
      <c r="D919" s="310"/>
      <c r="E919" s="311"/>
      <c r="F919" s="311"/>
      <c r="G919" s="311"/>
      <c r="H919" s="312"/>
    </row>
    <row r="920" spans="2:8" x14ac:dyDescent="0.25">
      <c r="B920" s="309"/>
      <c r="C920" s="310"/>
      <c r="D920" s="310"/>
      <c r="E920" s="311"/>
      <c r="F920" s="311"/>
      <c r="G920" s="311"/>
      <c r="H920" s="312"/>
    </row>
    <row r="921" spans="2:8" x14ac:dyDescent="0.25">
      <c r="B921" s="309"/>
      <c r="C921" s="310"/>
      <c r="D921" s="310"/>
      <c r="E921" s="311"/>
      <c r="F921" s="311"/>
      <c r="G921" s="311"/>
      <c r="H921" s="312"/>
    </row>
    <row r="922" spans="2:8" x14ac:dyDescent="0.25">
      <c r="B922" s="309"/>
      <c r="C922" s="310"/>
      <c r="D922" s="310"/>
      <c r="E922" s="311"/>
      <c r="F922" s="311"/>
      <c r="G922" s="311"/>
      <c r="H922" s="312"/>
    </row>
    <row r="923" spans="2:8" x14ac:dyDescent="0.25">
      <c r="B923" s="309"/>
      <c r="C923" s="310"/>
      <c r="D923" s="310"/>
      <c r="E923" s="311"/>
      <c r="F923" s="311"/>
      <c r="G923" s="311"/>
      <c r="H923" s="312"/>
    </row>
    <row r="924" spans="2:8" x14ac:dyDescent="0.25">
      <c r="B924" s="309"/>
      <c r="C924" s="310"/>
      <c r="D924" s="310"/>
      <c r="E924" s="311"/>
      <c r="F924" s="311"/>
      <c r="G924" s="311"/>
      <c r="H924" s="312"/>
    </row>
    <row r="925" spans="2:8" x14ac:dyDescent="0.25">
      <c r="B925" s="309"/>
      <c r="C925" s="310"/>
      <c r="D925" s="310"/>
      <c r="E925" s="311"/>
      <c r="F925" s="311"/>
      <c r="G925" s="311"/>
      <c r="H925" s="312"/>
    </row>
    <row r="926" spans="2:8" x14ac:dyDescent="0.25">
      <c r="B926" s="309"/>
      <c r="C926" s="310"/>
      <c r="D926" s="310"/>
      <c r="E926" s="311"/>
      <c r="F926" s="311"/>
      <c r="G926" s="311"/>
      <c r="H926" s="312"/>
    </row>
    <row r="927" spans="2:8" x14ac:dyDescent="0.25">
      <c r="B927" s="309"/>
      <c r="C927" s="310"/>
      <c r="D927" s="310"/>
      <c r="E927" s="311"/>
      <c r="F927" s="311"/>
      <c r="G927" s="311"/>
      <c r="H927" s="312"/>
    </row>
    <row r="928" spans="2:8" x14ac:dyDescent="0.25">
      <c r="B928" s="309"/>
      <c r="C928" s="310"/>
      <c r="D928" s="310"/>
      <c r="E928" s="311"/>
      <c r="F928" s="311"/>
      <c r="G928" s="311"/>
      <c r="H928" s="312"/>
    </row>
    <row r="929" spans="2:8" x14ac:dyDescent="0.25">
      <c r="B929" s="309"/>
      <c r="C929" s="310"/>
      <c r="D929" s="310"/>
      <c r="E929" s="311"/>
      <c r="F929" s="311"/>
      <c r="G929" s="311"/>
      <c r="H929" s="312"/>
    </row>
    <row r="930" spans="2:8" x14ac:dyDescent="0.25">
      <c r="B930" s="309"/>
      <c r="C930" s="310"/>
      <c r="D930" s="310"/>
      <c r="E930" s="311"/>
      <c r="F930" s="311"/>
      <c r="G930" s="311"/>
      <c r="H930" s="312"/>
    </row>
    <row r="931" spans="2:8" x14ac:dyDescent="0.25">
      <c r="B931" s="309"/>
      <c r="C931" s="310"/>
      <c r="D931" s="310"/>
      <c r="E931" s="311"/>
      <c r="F931" s="311"/>
      <c r="G931" s="311"/>
      <c r="H931" s="312"/>
    </row>
    <row r="932" spans="2:8" x14ac:dyDescent="0.25">
      <c r="B932" s="309"/>
      <c r="C932" s="310"/>
      <c r="D932" s="310"/>
      <c r="E932" s="311"/>
      <c r="F932" s="311"/>
      <c r="G932" s="311"/>
      <c r="H932" s="312"/>
    </row>
    <row r="933" spans="2:8" x14ac:dyDescent="0.25">
      <c r="B933" s="309"/>
      <c r="C933" s="310"/>
      <c r="D933" s="310"/>
      <c r="E933" s="311"/>
      <c r="F933" s="311"/>
      <c r="G933" s="311"/>
      <c r="H933" s="312"/>
    </row>
    <row r="934" spans="2:8" x14ac:dyDescent="0.25">
      <c r="B934" s="309"/>
      <c r="C934" s="310"/>
      <c r="D934" s="310"/>
      <c r="E934" s="311"/>
      <c r="F934" s="311"/>
      <c r="G934" s="311"/>
      <c r="H934" s="312"/>
    </row>
    <row r="935" spans="2:8" x14ac:dyDescent="0.25">
      <c r="B935" s="309"/>
      <c r="C935" s="310"/>
      <c r="D935" s="310"/>
      <c r="E935" s="311"/>
      <c r="F935" s="311"/>
      <c r="G935" s="311"/>
      <c r="H935" s="312"/>
    </row>
    <row r="936" spans="2:8" x14ac:dyDescent="0.25">
      <c r="B936" s="309"/>
      <c r="C936" s="310"/>
      <c r="D936" s="310"/>
      <c r="E936" s="311"/>
      <c r="F936" s="311"/>
      <c r="G936" s="311"/>
      <c r="H936" s="312"/>
    </row>
    <row r="937" spans="2:8" x14ac:dyDescent="0.25">
      <c r="B937" s="309"/>
      <c r="C937" s="310"/>
      <c r="D937" s="310"/>
      <c r="E937" s="311"/>
      <c r="F937" s="311"/>
      <c r="G937" s="311"/>
      <c r="H937" s="312"/>
    </row>
    <row r="938" spans="2:8" x14ac:dyDescent="0.25">
      <c r="B938" s="309"/>
      <c r="C938" s="310"/>
      <c r="D938" s="310"/>
      <c r="E938" s="311"/>
      <c r="F938" s="311"/>
      <c r="G938" s="311"/>
      <c r="H938" s="312"/>
    </row>
    <row r="939" spans="2:8" x14ac:dyDescent="0.25">
      <c r="B939" s="309"/>
      <c r="C939" s="310"/>
      <c r="D939" s="310"/>
      <c r="E939" s="311"/>
      <c r="F939" s="311"/>
      <c r="G939" s="311"/>
      <c r="H939" s="312"/>
    </row>
    <row r="940" spans="2:8" x14ac:dyDescent="0.25">
      <c r="B940" s="309"/>
      <c r="C940" s="310"/>
      <c r="D940" s="310"/>
      <c r="E940" s="311"/>
      <c r="F940" s="311"/>
      <c r="G940" s="311"/>
      <c r="H940" s="312"/>
    </row>
    <row r="941" spans="2:8" x14ac:dyDescent="0.25">
      <c r="B941" s="309"/>
      <c r="C941" s="310"/>
      <c r="D941" s="310"/>
      <c r="E941" s="311"/>
      <c r="F941" s="311"/>
      <c r="G941" s="311"/>
      <c r="H941" s="312"/>
    </row>
    <row r="942" spans="2:8" x14ac:dyDescent="0.25">
      <c r="B942" s="309"/>
      <c r="C942" s="310"/>
      <c r="D942" s="310"/>
      <c r="E942" s="311"/>
      <c r="F942" s="311"/>
      <c r="G942" s="311"/>
      <c r="H942" s="312"/>
    </row>
    <row r="943" spans="2:8" x14ac:dyDescent="0.25">
      <c r="B943" s="309"/>
      <c r="C943" s="310"/>
      <c r="D943" s="310"/>
      <c r="E943" s="311"/>
      <c r="F943" s="311"/>
      <c r="G943" s="311"/>
      <c r="H943" s="312"/>
    </row>
    <row r="944" spans="2:8" x14ac:dyDescent="0.25">
      <c r="B944" s="309"/>
      <c r="C944" s="310"/>
      <c r="D944" s="310"/>
      <c r="E944" s="311"/>
      <c r="F944" s="311"/>
      <c r="G944" s="311"/>
      <c r="H944" s="312"/>
    </row>
    <row r="945" spans="2:8" x14ac:dyDescent="0.25">
      <c r="B945" s="309"/>
      <c r="C945" s="310"/>
      <c r="D945" s="310"/>
      <c r="E945" s="311"/>
      <c r="F945" s="311"/>
      <c r="G945" s="311"/>
      <c r="H945" s="312"/>
    </row>
    <row r="946" spans="2:8" x14ac:dyDescent="0.25">
      <c r="B946" s="309"/>
      <c r="C946" s="310"/>
      <c r="D946" s="310"/>
      <c r="E946" s="311"/>
      <c r="F946" s="311"/>
      <c r="G946" s="311"/>
      <c r="H946" s="312"/>
    </row>
    <row r="947" spans="2:8" x14ac:dyDescent="0.25">
      <c r="B947" s="309"/>
      <c r="C947" s="310"/>
      <c r="D947" s="310"/>
      <c r="E947" s="311"/>
      <c r="F947" s="311"/>
      <c r="G947" s="311"/>
      <c r="H947" s="312"/>
    </row>
    <row r="948" spans="2:8" x14ac:dyDescent="0.25">
      <c r="B948" s="309"/>
      <c r="C948" s="310"/>
      <c r="D948" s="310"/>
      <c r="E948" s="311"/>
      <c r="F948" s="311"/>
      <c r="G948" s="311"/>
      <c r="H948" s="312"/>
    </row>
    <row r="949" spans="2:8" x14ac:dyDescent="0.25">
      <c r="B949" s="309"/>
      <c r="C949" s="310"/>
      <c r="D949" s="310"/>
      <c r="E949" s="311"/>
      <c r="F949" s="311"/>
      <c r="G949" s="311"/>
      <c r="H949" s="312"/>
    </row>
    <row r="950" spans="2:8" x14ac:dyDescent="0.25">
      <c r="B950" s="309"/>
      <c r="C950" s="310"/>
      <c r="D950" s="310"/>
      <c r="E950" s="311"/>
      <c r="F950" s="311"/>
      <c r="G950" s="311"/>
      <c r="H950" s="312"/>
    </row>
    <row r="951" spans="2:8" x14ac:dyDescent="0.25">
      <c r="B951" s="309"/>
      <c r="C951" s="310"/>
      <c r="D951" s="310"/>
      <c r="E951" s="311"/>
      <c r="F951" s="311"/>
      <c r="G951" s="311"/>
      <c r="H951" s="312"/>
    </row>
    <row r="952" spans="2:8" x14ac:dyDescent="0.25">
      <c r="B952" s="309"/>
      <c r="C952" s="310"/>
      <c r="D952" s="310"/>
      <c r="E952" s="311"/>
      <c r="F952" s="311"/>
      <c r="G952" s="311"/>
      <c r="H952" s="312"/>
    </row>
    <row r="953" spans="2:8" x14ac:dyDescent="0.25">
      <c r="B953" s="309"/>
      <c r="C953" s="310"/>
      <c r="D953" s="310"/>
      <c r="E953" s="311"/>
      <c r="F953" s="311"/>
      <c r="G953" s="311"/>
      <c r="H953" s="312"/>
    </row>
    <row r="954" spans="2:8" x14ac:dyDescent="0.25">
      <c r="B954" s="309"/>
      <c r="C954" s="310"/>
      <c r="D954" s="310"/>
      <c r="E954" s="311"/>
      <c r="F954" s="311"/>
      <c r="G954" s="311"/>
      <c r="H954" s="312"/>
    </row>
    <row r="955" spans="2:8" x14ac:dyDescent="0.25">
      <c r="B955" s="309"/>
      <c r="C955" s="310"/>
      <c r="D955" s="310"/>
      <c r="E955" s="311"/>
      <c r="F955" s="311"/>
      <c r="G955" s="311"/>
      <c r="H955" s="312"/>
    </row>
    <row r="956" spans="2:8" x14ac:dyDescent="0.25">
      <c r="B956" s="309"/>
      <c r="C956" s="310"/>
      <c r="D956" s="310"/>
      <c r="E956" s="311"/>
      <c r="F956" s="311"/>
      <c r="G956" s="311"/>
      <c r="H956" s="312"/>
    </row>
    <row r="957" spans="2:8" x14ac:dyDescent="0.25">
      <c r="B957" s="309"/>
      <c r="C957" s="310"/>
      <c r="D957" s="310"/>
      <c r="E957" s="311"/>
      <c r="F957" s="311"/>
      <c r="G957" s="311"/>
      <c r="H957" s="312"/>
    </row>
    <row r="958" spans="2:8" x14ac:dyDescent="0.25">
      <c r="B958" s="309"/>
      <c r="C958" s="310"/>
      <c r="D958" s="310"/>
      <c r="E958" s="311"/>
      <c r="F958" s="311"/>
      <c r="G958" s="311"/>
      <c r="H958" s="312"/>
    </row>
    <row r="959" spans="2:8" x14ac:dyDescent="0.25">
      <c r="B959" s="309"/>
      <c r="C959" s="310"/>
      <c r="D959" s="310"/>
      <c r="E959" s="311"/>
      <c r="F959" s="311"/>
      <c r="G959" s="311"/>
      <c r="H959" s="312"/>
    </row>
    <row r="960" spans="2:8" x14ac:dyDescent="0.25">
      <c r="B960" s="309"/>
      <c r="C960" s="310"/>
      <c r="D960" s="310"/>
      <c r="E960" s="311"/>
      <c r="F960" s="311"/>
      <c r="G960" s="311"/>
      <c r="H960" s="312"/>
    </row>
    <row r="961" spans="2:8" x14ac:dyDescent="0.25">
      <c r="B961" s="309"/>
      <c r="C961" s="310"/>
      <c r="D961" s="310"/>
      <c r="E961" s="311"/>
      <c r="F961" s="311"/>
      <c r="G961" s="311"/>
      <c r="H961" s="312"/>
    </row>
    <row r="962" spans="2:8" x14ac:dyDescent="0.25">
      <c r="B962" s="309"/>
      <c r="C962" s="310"/>
      <c r="D962" s="310"/>
      <c r="E962" s="311"/>
      <c r="F962" s="311"/>
      <c r="G962" s="311"/>
      <c r="H962" s="312"/>
    </row>
    <row r="963" spans="2:8" x14ac:dyDescent="0.25">
      <c r="B963" s="309"/>
      <c r="C963" s="310"/>
      <c r="D963" s="310"/>
      <c r="E963" s="311"/>
      <c r="F963" s="311"/>
      <c r="G963" s="311"/>
      <c r="H963" s="312"/>
    </row>
    <row r="964" spans="2:8" x14ac:dyDescent="0.25">
      <c r="B964" s="309"/>
      <c r="C964" s="310"/>
      <c r="D964" s="310"/>
      <c r="E964" s="311"/>
      <c r="F964" s="311"/>
      <c r="G964" s="311"/>
      <c r="H964" s="312"/>
    </row>
    <row r="965" spans="2:8" x14ac:dyDescent="0.25">
      <c r="B965" s="309"/>
      <c r="C965" s="310"/>
      <c r="D965" s="310"/>
      <c r="E965" s="311"/>
      <c r="F965" s="311"/>
      <c r="G965" s="311"/>
      <c r="H965" s="312"/>
    </row>
    <row r="966" spans="2:8" x14ac:dyDescent="0.25">
      <c r="B966" s="309"/>
      <c r="C966" s="310"/>
      <c r="D966" s="310"/>
      <c r="E966" s="311"/>
      <c r="F966" s="311"/>
      <c r="G966" s="311"/>
      <c r="H966" s="312"/>
    </row>
    <row r="967" spans="2:8" x14ac:dyDescent="0.25">
      <c r="B967" s="309"/>
      <c r="C967" s="310"/>
      <c r="D967" s="310"/>
      <c r="E967" s="311"/>
      <c r="F967" s="311"/>
      <c r="G967" s="311"/>
      <c r="H967" s="312"/>
    </row>
    <row r="968" spans="2:8" x14ac:dyDescent="0.25">
      <c r="B968" s="309"/>
      <c r="C968" s="310"/>
      <c r="D968" s="310"/>
      <c r="E968" s="311"/>
      <c r="F968" s="311"/>
      <c r="G968" s="311"/>
      <c r="H968" s="312"/>
    </row>
    <row r="969" spans="2:8" x14ac:dyDescent="0.25">
      <c r="B969" s="309"/>
      <c r="C969" s="310"/>
      <c r="D969" s="310"/>
      <c r="E969" s="311"/>
      <c r="F969" s="311"/>
      <c r="G969" s="311"/>
      <c r="H969" s="312"/>
    </row>
    <row r="970" spans="2:8" x14ac:dyDescent="0.25">
      <c r="B970" s="309"/>
      <c r="C970" s="310"/>
      <c r="D970" s="310"/>
      <c r="E970" s="311"/>
      <c r="F970" s="311"/>
      <c r="G970" s="311"/>
      <c r="H970" s="312"/>
    </row>
    <row r="971" spans="2:8" x14ac:dyDescent="0.25">
      <c r="B971" s="309"/>
      <c r="C971" s="310"/>
      <c r="D971" s="310"/>
      <c r="E971" s="311"/>
      <c r="F971" s="311"/>
      <c r="G971" s="311"/>
      <c r="H971" s="312"/>
    </row>
    <row r="972" spans="2:8" x14ac:dyDescent="0.25">
      <c r="B972" s="309"/>
      <c r="C972" s="310"/>
      <c r="D972" s="310"/>
      <c r="E972" s="311"/>
      <c r="F972" s="311"/>
      <c r="G972" s="311"/>
      <c r="H972" s="312"/>
    </row>
    <row r="973" spans="2:8" x14ac:dyDescent="0.25">
      <c r="B973" s="309"/>
      <c r="C973" s="310"/>
      <c r="D973" s="310"/>
      <c r="E973" s="311"/>
      <c r="F973" s="311"/>
      <c r="G973" s="311"/>
      <c r="H973" s="312"/>
    </row>
    <row r="974" spans="2:8" x14ac:dyDescent="0.25">
      <c r="B974" s="309"/>
      <c r="C974" s="310"/>
      <c r="D974" s="310"/>
      <c r="E974" s="311"/>
      <c r="F974" s="311"/>
      <c r="G974" s="311"/>
      <c r="H974" s="312"/>
    </row>
    <row r="975" spans="2:8" x14ac:dyDescent="0.25">
      <c r="B975" s="309"/>
      <c r="C975" s="310"/>
      <c r="D975" s="310"/>
      <c r="E975" s="311"/>
      <c r="F975" s="311"/>
      <c r="G975" s="311"/>
      <c r="H975" s="312"/>
    </row>
    <row r="976" spans="2:8" x14ac:dyDescent="0.25">
      <c r="B976" s="309"/>
      <c r="C976" s="310"/>
      <c r="D976" s="310"/>
      <c r="E976" s="311"/>
      <c r="F976" s="311"/>
      <c r="G976" s="311"/>
      <c r="H976" s="312"/>
    </row>
    <row r="977" spans="2:8" x14ac:dyDescent="0.25">
      <c r="B977" s="309"/>
      <c r="C977" s="310"/>
      <c r="D977" s="310"/>
      <c r="E977" s="311"/>
      <c r="F977" s="311"/>
      <c r="G977" s="311"/>
      <c r="H977" s="312"/>
    </row>
    <row r="978" spans="2:8" x14ac:dyDescent="0.25">
      <c r="B978" s="309"/>
      <c r="C978" s="310"/>
      <c r="D978" s="310"/>
      <c r="E978" s="311"/>
      <c r="F978" s="311"/>
      <c r="G978" s="311"/>
      <c r="H978" s="312"/>
    </row>
    <row r="979" spans="2:8" x14ac:dyDescent="0.25">
      <c r="B979" s="309"/>
      <c r="C979" s="310"/>
      <c r="D979" s="310"/>
      <c r="E979" s="311"/>
      <c r="F979" s="311"/>
      <c r="G979" s="311"/>
      <c r="H979" s="312"/>
    </row>
    <row r="980" spans="2:8" x14ac:dyDescent="0.25">
      <c r="B980" s="309"/>
      <c r="C980" s="310"/>
      <c r="D980" s="310"/>
      <c r="E980" s="311"/>
      <c r="F980" s="311"/>
      <c r="G980" s="311"/>
      <c r="H980" s="312"/>
    </row>
    <row r="981" spans="2:8" x14ac:dyDescent="0.25">
      <c r="B981" s="309"/>
      <c r="C981" s="310"/>
      <c r="D981" s="310"/>
      <c r="E981" s="311"/>
      <c r="F981" s="311"/>
      <c r="G981" s="311"/>
      <c r="H981" s="312"/>
    </row>
    <row r="982" spans="2:8" x14ac:dyDescent="0.25">
      <c r="B982" s="309"/>
      <c r="C982" s="310"/>
      <c r="D982" s="310"/>
      <c r="E982" s="311"/>
      <c r="F982" s="311"/>
      <c r="G982" s="311"/>
      <c r="H982" s="312"/>
    </row>
    <row r="983" spans="2:8" x14ac:dyDescent="0.25">
      <c r="B983" s="309"/>
      <c r="C983" s="310"/>
      <c r="D983" s="310"/>
      <c r="E983" s="311"/>
      <c r="F983" s="311"/>
      <c r="G983" s="311"/>
      <c r="H983" s="312"/>
    </row>
    <row r="984" spans="2:8" x14ac:dyDescent="0.25">
      <c r="B984" s="309"/>
      <c r="C984" s="310"/>
      <c r="D984" s="310"/>
      <c r="E984" s="311"/>
      <c r="F984" s="311"/>
      <c r="G984" s="311"/>
      <c r="H984" s="312"/>
    </row>
    <row r="985" spans="2:8" x14ac:dyDescent="0.25">
      <c r="B985" s="309"/>
      <c r="C985" s="310"/>
      <c r="D985" s="310"/>
      <c r="E985" s="311"/>
      <c r="F985" s="311"/>
      <c r="G985" s="311"/>
      <c r="H985" s="312"/>
    </row>
    <row r="986" spans="2:8" x14ac:dyDescent="0.25">
      <c r="B986" s="309"/>
      <c r="C986" s="310"/>
      <c r="D986" s="310"/>
      <c r="E986" s="311"/>
      <c r="F986" s="311"/>
      <c r="G986" s="311"/>
      <c r="H986" s="312"/>
    </row>
    <row r="987" spans="2:8" x14ac:dyDescent="0.25">
      <c r="B987" s="309"/>
      <c r="C987" s="310"/>
      <c r="D987" s="310"/>
      <c r="E987" s="311"/>
      <c r="F987" s="311"/>
      <c r="G987" s="311"/>
      <c r="H987" s="312"/>
    </row>
    <row r="988" spans="2:8" x14ac:dyDescent="0.25">
      <c r="B988" s="309"/>
      <c r="C988" s="310"/>
      <c r="D988" s="310"/>
      <c r="E988" s="311"/>
      <c r="F988" s="311"/>
      <c r="G988" s="311"/>
      <c r="H988" s="312"/>
    </row>
    <row r="989" spans="2:8" x14ac:dyDescent="0.25">
      <c r="B989" s="309"/>
      <c r="C989" s="310"/>
      <c r="D989" s="310"/>
      <c r="E989" s="311"/>
      <c r="F989" s="311"/>
      <c r="G989" s="311"/>
      <c r="H989" s="312"/>
    </row>
    <row r="990" spans="2:8" x14ac:dyDescent="0.25">
      <c r="B990" s="309"/>
      <c r="C990" s="310"/>
      <c r="D990" s="310"/>
      <c r="E990" s="311"/>
      <c r="F990" s="311"/>
      <c r="G990" s="311"/>
      <c r="H990" s="312"/>
    </row>
    <row r="991" spans="2:8" x14ac:dyDescent="0.25">
      <c r="B991" s="309"/>
      <c r="C991" s="310"/>
      <c r="D991" s="310"/>
      <c r="E991" s="311"/>
      <c r="F991" s="311"/>
      <c r="G991" s="311"/>
      <c r="H991" s="312"/>
    </row>
    <row r="992" spans="2:8" x14ac:dyDescent="0.25">
      <c r="B992" s="309"/>
      <c r="C992" s="310"/>
      <c r="D992" s="310"/>
      <c r="E992" s="311"/>
      <c r="F992" s="311"/>
      <c r="G992" s="311"/>
      <c r="H992" s="312"/>
    </row>
    <row r="993" spans="2:8" x14ac:dyDescent="0.25">
      <c r="B993" s="309"/>
      <c r="C993" s="310"/>
      <c r="D993" s="310"/>
      <c r="E993" s="311"/>
      <c r="F993" s="311"/>
      <c r="G993" s="311"/>
      <c r="H993" s="312"/>
    </row>
    <row r="994" spans="2:8" x14ac:dyDescent="0.25">
      <c r="B994" s="309"/>
      <c r="C994" s="310"/>
      <c r="D994" s="310"/>
      <c r="E994" s="311"/>
      <c r="F994" s="311"/>
      <c r="G994" s="311"/>
      <c r="H994" s="312"/>
    </row>
    <row r="995" spans="2:8" x14ac:dyDescent="0.25">
      <c r="B995" s="309"/>
      <c r="C995" s="310"/>
      <c r="D995" s="310"/>
      <c r="E995" s="311"/>
      <c r="F995" s="311"/>
      <c r="G995" s="311"/>
      <c r="H995" s="312"/>
    </row>
    <row r="996" spans="2:8" x14ac:dyDescent="0.25">
      <c r="B996" s="309"/>
      <c r="C996" s="310"/>
      <c r="D996" s="310"/>
      <c r="E996" s="311"/>
      <c r="F996" s="311"/>
      <c r="G996" s="311"/>
      <c r="H996" s="312"/>
    </row>
    <row r="997" spans="2:8" x14ac:dyDescent="0.25">
      <c r="B997" s="309"/>
      <c r="C997" s="310"/>
      <c r="D997" s="310"/>
      <c r="E997" s="311"/>
      <c r="F997" s="311"/>
      <c r="G997" s="311"/>
      <c r="H997" s="312"/>
    </row>
    <row r="998" spans="2:8" x14ac:dyDescent="0.25">
      <c r="B998" s="309"/>
      <c r="C998" s="310"/>
      <c r="D998" s="310"/>
      <c r="E998" s="311"/>
      <c r="F998" s="311"/>
      <c r="G998" s="311"/>
      <c r="H998" s="312"/>
    </row>
    <row r="999" spans="2:8" x14ac:dyDescent="0.25">
      <c r="B999" s="309"/>
      <c r="C999" s="310"/>
      <c r="D999" s="310"/>
      <c r="E999" s="311"/>
      <c r="F999" s="311"/>
      <c r="G999" s="311"/>
      <c r="H999" s="312"/>
    </row>
    <row r="1000" spans="2:8" x14ac:dyDescent="0.25">
      <c r="B1000" s="309"/>
      <c r="C1000" s="310"/>
      <c r="D1000" s="310"/>
      <c r="E1000" s="311"/>
      <c r="F1000" s="311"/>
      <c r="G1000" s="311"/>
      <c r="H1000" s="312"/>
    </row>
    <row r="1001" spans="2:8" x14ac:dyDescent="0.25">
      <c r="B1001" s="309"/>
      <c r="C1001" s="310"/>
      <c r="D1001" s="310"/>
      <c r="E1001" s="311"/>
      <c r="F1001" s="311"/>
      <c r="G1001" s="311"/>
      <c r="H1001" s="312"/>
    </row>
    <row r="1002" spans="2:8" x14ac:dyDescent="0.25">
      <c r="B1002" s="309"/>
      <c r="C1002" s="310"/>
      <c r="D1002" s="310"/>
      <c r="E1002" s="311"/>
      <c r="F1002" s="311"/>
      <c r="G1002" s="311"/>
      <c r="H1002" s="312"/>
    </row>
    <row r="1003" spans="2:8" x14ac:dyDescent="0.25">
      <c r="B1003" s="309"/>
      <c r="C1003" s="310"/>
      <c r="D1003" s="310"/>
      <c r="E1003" s="311"/>
      <c r="F1003" s="311"/>
      <c r="G1003" s="311"/>
      <c r="H1003" s="312"/>
    </row>
    <row r="1004" spans="2:8" x14ac:dyDescent="0.25">
      <c r="B1004" s="309"/>
      <c r="C1004" s="310"/>
      <c r="D1004" s="310"/>
      <c r="E1004" s="311"/>
      <c r="F1004" s="311"/>
      <c r="G1004" s="311"/>
      <c r="H1004" s="312"/>
    </row>
    <row r="1005" spans="2:8" x14ac:dyDescent="0.25">
      <c r="B1005" s="309"/>
      <c r="C1005" s="310"/>
      <c r="D1005" s="310"/>
      <c r="E1005" s="311"/>
      <c r="F1005" s="311"/>
      <c r="G1005" s="311"/>
      <c r="H1005" s="312"/>
    </row>
    <row r="1006" spans="2:8" x14ac:dyDescent="0.25">
      <c r="B1006" s="309"/>
      <c r="C1006" s="310"/>
      <c r="D1006" s="310"/>
      <c r="E1006" s="311"/>
      <c r="F1006" s="311"/>
      <c r="G1006" s="311"/>
      <c r="H1006" s="312"/>
    </row>
    <row r="1007" spans="2:8" x14ac:dyDescent="0.25">
      <c r="B1007" s="309"/>
      <c r="C1007" s="310"/>
      <c r="D1007" s="310"/>
      <c r="E1007" s="311"/>
      <c r="F1007" s="311"/>
      <c r="G1007" s="311"/>
      <c r="H1007" s="312"/>
    </row>
    <row r="1008" spans="2:8" x14ac:dyDescent="0.25">
      <c r="B1008" s="309"/>
      <c r="C1008" s="310"/>
      <c r="D1008" s="310"/>
      <c r="E1008" s="311"/>
      <c r="F1008" s="311"/>
      <c r="G1008" s="311"/>
      <c r="H1008" s="312"/>
    </row>
    <row r="1009" spans="2:8" x14ac:dyDescent="0.25">
      <c r="B1009" s="309"/>
      <c r="C1009" s="310"/>
      <c r="D1009" s="310"/>
      <c r="E1009" s="311"/>
      <c r="F1009" s="311"/>
      <c r="G1009" s="311"/>
      <c r="H1009" s="312"/>
    </row>
    <row r="1010" spans="2:8" x14ac:dyDescent="0.25">
      <c r="B1010" s="309"/>
      <c r="C1010" s="310"/>
      <c r="D1010" s="310"/>
      <c r="E1010" s="311"/>
      <c r="F1010" s="311"/>
      <c r="G1010" s="311"/>
      <c r="H1010" s="312"/>
    </row>
    <row r="1011" spans="2:8" x14ac:dyDescent="0.25">
      <c r="B1011" s="309"/>
      <c r="C1011" s="310"/>
      <c r="D1011" s="310"/>
      <c r="E1011" s="311"/>
      <c r="F1011" s="311"/>
      <c r="G1011" s="311"/>
      <c r="H1011" s="312"/>
    </row>
    <row r="1012" spans="2:8" x14ac:dyDescent="0.25">
      <c r="B1012" s="309"/>
      <c r="C1012" s="310"/>
      <c r="D1012" s="310"/>
      <c r="E1012" s="311"/>
      <c r="F1012" s="311"/>
      <c r="G1012" s="311"/>
      <c r="H1012" s="312"/>
    </row>
    <row r="1013" spans="2:8" x14ac:dyDescent="0.25">
      <c r="B1013" s="309"/>
      <c r="C1013" s="310"/>
      <c r="D1013" s="310"/>
      <c r="E1013" s="311"/>
      <c r="F1013" s="311"/>
      <c r="G1013" s="311"/>
      <c r="H1013" s="312"/>
    </row>
    <row r="1014" spans="2:8" x14ac:dyDescent="0.25">
      <c r="B1014" s="309"/>
      <c r="C1014" s="310"/>
      <c r="D1014" s="310"/>
      <c r="E1014" s="311"/>
      <c r="F1014" s="311"/>
      <c r="G1014" s="311"/>
      <c r="H1014" s="312"/>
    </row>
    <row r="1015" spans="2:8" x14ac:dyDescent="0.25">
      <c r="B1015" s="309"/>
      <c r="C1015" s="310"/>
      <c r="D1015" s="310"/>
      <c r="E1015" s="311"/>
      <c r="F1015" s="311"/>
      <c r="G1015" s="311"/>
      <c r="H1015" s="312"/>
    </row>
    <row r="1016" spans="2:8" x14ac:dyDescent="0.25">
      <c r="B1016" s="309"/>
      <c r="C1016" s="310"/>
      <c r="D1016" s="310"/>
      <c r="E1016" s="311"/>
      <c r="F1016" s="311"/>
      <c r="G1016" s="311"/>
      <c r="H1016" s="312"/>
    </row>
    <row r="1017" spans="2:8" x14ac:dyDescent="0.25">
      <c r="B1017" s="309"/>
      <c r="C1017" s="310"/>
      <c r="D1017" s="310"/>
      <c r="E1017" s="311"/>
      <c r="F1017" s="311"/>
      <c r="G1017" s="311"/>
      <c r="H1017" s="312"/>
    </row>
    <row r="1018" spans="2:8" x14ac:dyDescent="0.25">
      <c r="B1018" s="309"/>
      <c r="C1018" s="310"/>
      <c r="D1018" s="310"/>
      <c r="E1018" s="311"/>
      <c r="F1018" s="311"/>
      <c r="G1018" s="311"/>
      <c r="H1018" s="312"/>
    </row>
    <row r="1019" spans="2:8" x14ac:dyDescent="0.25">
      <c r="B1019" s="309"/>
      <c r="C1019" s="310"/>
      <c r="D1019" s="310"/>
      <c r="E1019" s="311"/>
      <c r="F1019" s="311"/>
      <c r="G1019" s="311"/>
      <c r="H1019" s="312"/>
    </row>
    <row r="1020" spans="2:8" x14ac:dyDescent="0.25">
      <c r="B1020" s="309"/>
      <c r="C1020" s="310"/>
      <c r="D1020" s="310"/>
      <c r="E1020" s="311"/>
      <c r="F1020" s="311"/>
      <c r="G1020" s="311"/>
      <c r="H1020" s="312"/>
    </row>
    <row r="1021" spans="2:8" x14ac:dyDescent="0.25">
      <c r="B1021" s="309"/>
      <c r="C1021" s="310"/>
      <c r="D1021" s="310"/>
      <c r="E1021" s="311"/>
      <c r="F1021" s="311"/>
      <c r="G1021" s="311"/>
      <c r="H1021" s="312"/>
    </row>
    <row r="1022" spans="2:8" x14ac:dyDescent="0.25">
      <c r="B1022" s="309"/>
      <c r="C1022" s="310"/>
      <c r="D1022" s="310"/>
      <c r="E1022" s="311"/>
      <c r="F1022" s="311"/>
      <c r="G1022" s="311"/>
      <c r="H1022" s="312"/>
    </row>
    <row r="1023" spans="2:8" x14ac:dyDescent="0.25">
      <c r="B1023" s="309"/>
      <c r="C1023" s="310"/>
      <c r="D1023" s="310"/>
      <c r="E1023" s="311"/>
      <c r="F1023" s="311"/>
      <c r="G1023" s="311"/>
      <c r="H1023" s="312"/>
    </row>
    <row r="1024" spans="2:8" x14ac:dyDescent="0.25">
      <c r="B1024" s="309"/>
      <c r="C1024" s="310"/>
      <c r="D1024" s="310"/>
      <c r="E1024" s="311"/>
      <c r="F1024" s="311"/>
      <c r="G1024" s="311"/>
      <c r="H1024" s="312"/>
    </row>
    <row r="1025" spans="2:8" x14ac:dyDescent="0.25">
      <c r="B1025" s="309"/>
      <c r="C1025" s="310"/>
      <c r="D1025" s="310"/>
      <c r="E1025" s="311"/>
      <c r="F1025" s="311"/>
      <c r="G1025" s="311"/>
      <c r="H1025" s="312"/>
    </row>
    <row r="1026" spans="2:8" x14ac:dyDescent="0.25">
      <c r="B1026" s="309"/>
      <c r="C1026" s="310"/>
      <c r="D1026" s="310"/>
      <c r="E1026" s="311"/>
      <c r="F1026" s="311"/>
      <c r="G1026" s="311"/>
      <c r="H1026" s="312"/>
    </row>
    <row r="1027" spans="2:8" x14ac:dyDescent="0.25">
      <c r="B1027" s="309"/>
      <c r="C1027" s="310"/>
      <c r="D1027" s="310"/>
      <c r="E1027" s="311"/>
      <c r="F1027" s="311"/>
      <c r="G1027" s="311"/>
      <c r="H1027" s="312"/>
    </row>
    <row r="1028" spans="2:8" x14ac:dyDescent="0.25">
      <c r="B1028" s="309"/>
      <c r="C1028" s="310"/>
      <c r="D1028" s="310"/>
      <c r="E1028" s="311"/>
      <c r="F1028" s="311"/>
      <c r="G1028" s="311"/>
      <c r="H1028" s="312"/>
    </row>
    <row r="1029" spans="2:8" x14ac:dyDescent="0.25">
      <c r="B1029" s="309"/>
      <c r="C1029" s="310"/>
      <c r="D1029" s="310"/>
      <c r="E1029" s="311"/>
      <c r="F1029" s="311"/>
      <c r="G1029" s="311"/>
      <c r="H1029" s="312"/>
    </row>
    <row r="1030" spans="2:8" x14ac:dyDescent="0.25">
      <c r="B1030" s="309"/>
      <c r="C1030" s="310"/>
      <c r="D1030" s="310"/>
      <c r="E1030" s="311"/>
      <c r="F1030" s="311"/>
      <c r="G1030" s="311"/>
      <c r="H1030" s="312"/>
    </row>
    <row r="1031" spans="2:8" x14ac:dyDescent="0.25">
      <c r="B1031" s="309"/>
      <c r="C1031" s="310"/>
      <c r="D1031" s="310"/>
      <c r="E1031" s="311"/>
      <c r="F1031" s="311"/>
      <c r="G1031" s="311"/>
      <c r="H1031" s="312"/>
    </row>
    <row r="1032" spans="2:8" x14ac:dyDescent="0.25">
      <c r="B1032" s="309"/>
      <c r="C1032" s="310"/>
      <c r="D1032" s="310"/>
      <c r="E1032" s="311"/>
      <c r="F1032" s="311"/>
      <c r="G1032" s="311"/>
      <c r="H1032" s="312"/>
    </row>
    <row r="1033" spans="2:8" x14ac:dyDescent="0.25">
      <c r="B1033" s="309"/>
      <c r="C1033" s="310"/>
      <c r="D1033" s="310"/>
      <c r="E1033" s="311"/>
      <c r="F1033" s="311"/>
      <c r="G1033" s="311"/>
      <c r="H1033" s="312"/>
    </row>
    <row r="1034" spans="2:8" x14ac:dyDescent="0.25">
      <c r="B1034" s="309"/>
      <c r="C1034" s="310"/>
      <c r="D1034" s="310"/>
      <c r="E1034" s="311"/>
      <c r="F1034" s="311"/>
      <c r="G1034" s="311"/>
      <c r="H1034" s="312"/>
    </row>
    <row r="1035" spans="2:8" x14ac:dyDescent="0.25">
      <c r="B1035" s="309"/>
      <c r="C1035" s="310"/>
      <c r="D1035" s="310"/>
      <c r="E1035" s="311"/>
      <c r="F1035" s="311"/>
      <c r="G1035" s="311"/>
      <c r="H1035" s="312"/>
    </row>
    <row r="1036" spans="2:8" x14ac:dyDescent="0.25">
      <c r="B1036" s="309"/>
      <c r="C1036" s="310"/>
      <c r="D1036" s="310"/>
      <c r="E1036" s="311"/>
      <c r="F1036" s="311"/>
      <c r="G1036" s="311"/>
      <c r="H1036" s="312"/>
    </row>
    <row r="1037" spans="2:8" x14ac:dyDescent="0.25">
      <c r="B1037" s="309"/>
      <c r="C1037" s="310"/>
      <c r="D1037" s="310"/>
      <c r="E1037" s="311"/>
      <c r="F1037" s="311"/>
      <c r="G1037" s="311"/>
      <c r="H1037" s="312"/>
    </row>
    <row r="1038" spans="2:8" x14ac:dyDescent="0.25">
      <c r="B1038" s="309"/>
      <c r="C1038" s="310"/>
      <c r="D1038" s="310"/>
      <c r="E1038" s="311"/>
      <c r="F1038" s="311"/>
      <c r="G1038" s="311"/>
      <c r="H1038" s="312"/>
    </row>
    <row r="1039" spans="2:8" x14ac:dyDescent="0.25">
      <c r="B1039" s="309"/>
      <c r="C1039" s="310"/>
      <c r="D1039" s="310"/>
      <c r="E1039" s="311"/>
      <c r="F1039" s="311"/>
      <c r="G1039" s="311"/>
      <c r="H1039" s="312"/>
    </row>
    <row r="1040" spans="2:8" x14ac:dyDescent="0.25">
      <c r="B1040" s="309"/>
      <c r="C1040" s="310"/>
      <c r="D1040" s="310"/>
      <c r="E1040" s="311"/>
      <c r="F1040" s="311"/>
      <c r="G1040" s="311"/>
      <c r="H1040" s="312"/>
    </row>
    <row r="1041" spans="2:8" x14ac:dyDescent="0.25">
      <c r="B1041" s="309"/>
      <c r="C1041" s="310"/>
      <c r="D1041" s="310"/>
      <c r="E1041" s="311"/>
      <c r="F1041" s="311"/>
      <c r="G1041" s="311"/>
      <c r="H1041" s="312"/>
    </row>
    <row r="1042" spans="2:8" x14ac:dyDescent="0.25">
      <c r="B1042" s="309"/>
      <c r="C1042" s="310"/>
      <c r="D1042" s="310"/>
      <c r="E1042" s="311"/>
      <c r="F1042" s="311"/>
      <c r="G1042" s="311"/>
      <c r="H1042" s="312"/>
    </row>
    <row r="1043" spans="2:8" x14ac:dyDescent="0.25">
      <c r="B1043" s="309"/>
      <c r="C1043" s="310"/>
      <c r="D1043" s="310"/>
      <c r="E1043" s="311"/>
      <c r="F1043" s="311"/>
      <c r="G1043" s="311"/>
      <c r="H1043" s="312"/>
    </row>
    <row r="1044" spans="2:8" x14ac:dyDescent="0.25">
      <c r="B1044" s="309"/>
      <c r="C1044" s="310"/>
      <c r="D1044" s="310"/>
      <c r="E1044" s="311"/>
      <c r="F1044" s="311"/>
      <c r="G1044" s="311"/>
      <c r="H1044" s="312"/>
    </row>
    <row r="1045" spans="2:8" x14ac:dyDescent="0.25">
      <c r="B1045" s="309"/>
      <c r="C1045" s="310"/>
      <c r="D1045" s="310"/>
      <c r="E1045" s="311"/>
      <c r="F1045" s="311"/>
      <c r="G1045" s="311"/>
      <c r="H1045" s="312"/>
    </row>
    <row r="1046" spans="2:8" x14ac:dyDescent="0.25">
      <c r="B1046" s="309"/>
      <c r="C1046" s="310"/>
      <c r="D1046" s="310"/>
      <c r="E1046" s="311"/>
      <c r="F1046" s="311"/>
      <c r="G1046" s="311"/>
      <c r="H1046" s="312"/>
    </row>
    <row r="1047" spans="2:8" x14ac:dyDescent="0.25">
      <c r="B1047" s="309"/>
      <c r="C1047" s="310"/>
      <c r="D1047" s="310"/>
      <c r="E1047" s="311"/>
      <c r="F1047" s="311"/>
      <c r="G1047" s="311"/>
      <c r="H1047" s="312"/>
    </row>
    <row r="1048" spans="2:8" x14ac:dyDescent="0.25">
      <c r="B1048" s="309"/>
      <c r="C1048" s="310"/>
      <c r="D1048" s="310"/>
      <c r="E1048" s="311"/>
      <c r="F1048" s="311"/>
      <c r="G1048" s="311"/>
      <c r="H1048" s="312"/>
    </row>
    <row r="1049" spans="2:8" x14ac:dyDescent="0.25">
      <c r="B1049" s="309"/>
      <c r="C1049" s="310"/>
      <c r="D1049" s="310"/>
      <c r="E1049" s="311"/>
      <c r="F1049" s="311"/>
      <c r="G1049" s="311"/>
      <c r="H1049" s="312"/>
    </row>
    <row r="1050" spans="2:8" x14ac:dyDescent="0.25">
      <c r="B1050" s="309"/>
      <c r="C1050" s="310"/>
      <c r="D1050" s="310"/>
      <c r="E1050" s="311"/>
      <c r="F1050" s="311"/>
      <c r="G1050" s="311"/>
      <c r="H1050" s="312"/>
    </row>
    <row r="1051" spans="2:8" x14ac:dyDescent="0.25">
      <c r="B1051" s="309"/>
      <c r="C1051" s="310"/>
      <c r="D1051" s="310"/>
      <c r="E1051" s="311"/>
      <c r="F1051" s="311"/>
      <c r="G1051" s="311"/>
      <c r="H1051" s="312"/>
    </row>
    <row r="1052" spans="2:8" x14ac:dyDescent="0.25">
      <c r="B1052" s="309"/>
      <c r="C1052" s="310"/>
      <c r="D1052" s="310"/>
      <c r="E1052" s="311"/>
      <c r="F1052" s="311"/>
      <c r="G1052" s="311"/>
      <c r="H1052" s="312"/>
    </row>
    <row r="1053" spans="2:8" x14ac:dyDescent="0.25">
      <c r="B1053" s="309"/>
      <c r="C1053" s="310"/>
      <c r="D1053" s="310"/>
      <c r="E1053" s="311"/>
      <c r="F1053" s="311"/>
      <c r="G1053" s="311"/>
      <c r="H1053" s="312"/>
    </row>
    <row r="1054" spans="2:8" x14ac:dyDescent="0.25">
      <c r="B1054" s="309"/>
      <c r="C1054" s="310"/>
      <c r="D1054" s="310"/>
      <c r="E1054" s="311"/>
      <c r="F1054" s="311"/>
      <c r="G1054" s="311"/>
      <c r="H1054" s="312"/>
    </row>
    <row r="1055" spans="2:8" x14ac:dyDescent="0.25">
      <c r="B1055" s="309"/>
      <c r="C1055" s="310"/>
      <c r="D1055" s="310"/>
      <c r="E1055" s="311"/>
      <c r="F1055" s="311"/>
      <c r="G1055" s="311"/>
      <c r="H1055" s="312"/>
    </row>
    <row r="1056" spans="2:8" x14ac:dyDescent="0.25">
      <c r="B1056" s="309"/>
      <c r="C1056" s="310"/>
      <c r="D1056" s="310"/>
      <c r="E1056" s="311"/>
      <c r="F1056" s="311"/>
      <c r="G1056" s="311"/>
      <c r="H1056" s="312"/>
    </row>
    <row r="1057" spans="2:8" x14ac:dyDescent="0.25">
      <c r="B1057" s="309"/>
      <c r="C1057" s="310"/>
      <c r="D1057" s="310"/>
      <c r="E1057" s="311"/>
      <c r="F1057" s="311"/>
      <c r="G1057" s="311"/>
      <c r="H1057" s="312"/>
    </row>
    <row r="1058" spans="2:8" x14ac:dyDescent="0.25">
      <c r="B1058" s="309"/>
      <c r="C1058" s="310"/>
      <c r="D1058" s="310"/>
      <c r="E1058" s="311"/>
      <c r="F1058" s="311"/>
      <c r="G1058" s="311"/>
      <c r="H1058" s="312"/>
    </row>
    <row r="1059" spans="2:8" x14ac:dyDescent="0.25">
      <c r="B1059" s="309"/>
      <c r="C1059" s="310"/>
      <c r="D1059" s="310"/>
      <c r="E1059" s="311"/>
      <c r="F1059" s="311"/>
      <c r="G1059" s="311"/>
      <c r="H1059" s="312"/>
    </row>
    <row r="1060" spans="2:8" x14ac:dyDescent="0.25">
      <c r="B1060" s="309"/>
      <c r="C1060" s="310"/>
      <c r="D1060" s="310"/>
      <c r="E1060" s="311"/>
      <c r="F1060" s="311"/>
      <c r="G1060" s="311"/>
      <c r="H1060" s="312"/>
    </row>
    <row r="1061" spans="2:8" x14ac:dyDescent="0.25">
      <c r="B1061" s="309"/>
      <c r="C1061" s="310"/>
      <c r="D1061" s="310"/>
      <c r="E1061" s="311"/>
      <c r="F1061" s="311"/>
      <c r="G1061" s="311"/>
      <c r="H1061" s="312"/>
    </row>
    <row r="1062" spans="2:8" x14ac:dyDescent="0.25">
      <c r="B1062" s="309"/>
      <c r="C1062" s="310"/>
      <c r="D1062" s="310"/>
      <c r="E1062" s="311"/>
      <c r="F1062" s="311"/>
      <c r="G1062" s="311"/>
      <c r="H1062" s="312"/>
    </row>
    <row r="1063" spans="2:8" x14ac:dyDescent="0.25">
      <c r="B1063" s="309"/>
      <c r="C1063" s="310"/>
      <c r="D1063" s="310"/>
      <c r="E1063" s="311"/>
      <c r="F1063" s="311"/>
      <c r="G1063" s="311"/>
      <c r="H1063" s="312"/>
    </row>
    <row r="1064" spans="2:8" x14ac:dyDescent="0.25">
      <c r="B1064" s="309"/>
      <c r="C1064" s="310"/>
      <c r="D1064" s="310"/>
      <c r="E1064" s="311"/>
      <c r="F1064" s="311"/>
      <c r="G1064" s="311"/>
      <c r="H1064" s="312"/>
    </row>
    <row r="1065" spans="2:8" x14ac:dyDescent="0.25">
      <c r="B1065" s="309"/>
      <c r="C1065" s="310"/>
      <c r="D1065" s="310"/>
      <c r="E1065" s="311"/>
      <c r="F1065" s="311"/>
      <c r="G1065" s="311"/>
      <c r="H1065" s="312"/>
    </row>
    <row r="1066" spans="2:8" x14ac:dyDescent="0.25">
      <c r="B1066" s="309"/>
      <c r="C1066" s="310"/>
      <c r="D1066" s="310"/>
      <c r="E1066" s="311"/>
      <c r="F1066" s="311"/>
      <c r="G1066" s="311"/>
      <c r="H1066" s="312"/>
    </row>
    <row r="1067" spans="2:8" x14ac:dyDescent="0.25">
      <c r="B1067" s="309"/>
      <c r="C1067" s="310"/>
      <c r="D1067" s="310"/>
      <c r="E1067" s="311"/>
      <c r="F1067" s="311"/>
      <c r="G1067" s="311"/>
      <c r="H1067" s="312"/>
    </row>
    <row r="1068" spans="2:8" x14ac:dyDescent="0.25">
      <c r="B1068" s="309"/>
      <c r="C1068" s="310"/>
      <c r="D1068" s="310"/>
      <c r="E1068" s="311"/>
      <c r="F1068" s="311"/>
      <c r="G1068" s="311"/>
      <c r="H1068" s="312"/>
    </row>
    <row r="1069" spans="2:8" x14ac:dyDescent="0.25">
      <c r="B1069" s="309"/>
      <c r="C1069" s="310"/>
      <c r="D1069" s="310"/>
      <c r="E1069" s="311"/>
      <c r="F1069" s="311"/>
      <c r="G1069" s="311"/>
      <c r="H1069" s="312"/>
    </row>
    <row r="1070" spans="2:8" x14ac:dyDescent="0.25">
      <c r="B1070" s="309"/>
      <c r="C1070" s="310"/>
      <c r="D1070" s="310"/>
      <c r="E1070" s="311"/>
      <c r="F1070" s="311"/>
      <c r="G1070" s="311"/>
      <c r="H1070" s="312"/>
    </row>
    <row r="1071" spans="2:8" x14ac:dyDescent="0.25">
      <c r="B1071" s="309"/>
      <c r="C1071" s="310"/>
      <c r="D1071" s="310"/>
      <c r="E1071" s="311"/>
      <c r="F1071" s="311"/>
      <c r="G1071" s="311"/>
      <c r="H1071" s="312"/>
    </row>
    <row r="1072" spans="2:8" x14ac:dyDescent="0.25">
      <c r="B1072" s="309"/>
      <c r="C1072" s="310"/>
      <c r="D1072" s="310"/>
      <c r="E1072" s="311"/>
      <c r="F1072" s="311"/>
      <c r="G1072" s="311"/>
      <c r="H1072" s="312"/>
    </row>
    <row r="1073" spans="2:8" x14ac:dyDescent="0.25">
      <c r="B1073" s="309"/>
      <c r="C1073" s="310"/>
      <c r="D1073" s="310"/>
      <c r="E1073" s="311"/>
      <c r="F1073" s="311"/>
      <c r="G1073" s="311"/>
      <c r="H1073" s="312"/>
    </row>
    <row r="1074" spans="2:8" x14ac:dyDescent="0.25">
      <c r="B1074" s="309"/>
      <c r="C1074" s="310"/>
      <c r="D1074" s="310"/>
      <c r="E1074" s="311"/>
      <c r="F1074" s="311"/>
      <c r="G1074" s="311"/>
      <c r="H1074" s="312"/>
    </row>
    <row r="1075" spans="2:8" x14ac:dyDescent="0.25">
      <c r="B1075" s="309"/>
      <c r="C1075" s="310"/>
      <c r="D1075" s="310"/>
      <c r="E1075" s="311"/>
      <c r="F1075" s="311"/>
      <c r="G1075" s="311"/>
      <c r="H1075" s="312"/>
    </row>
    <row r="1076" spans="2:8" x14ac:dyDescent="0.25">
      <c r="B1076" s="309"/>
      <c r="C1076" s="310"/>
      <c r="D1076" s="310"/>
      <c r="E1076" s="311"/>
      <c r="F1076" s="311"/>
      <c r="G1076" s="311"/>
      <c r="H1076" s="312"/>
    </row>
    <row r="1077" spans="2:8" x14ac:dyDescent="0.25">
      <c r="B1077" s="309"/>
      <c r="C1077" s="310"/>
      <c r="D1077" s="310"/>
      <c r="E1077" s="311"/>
      <c r="F1077" s="311"/>
      <c r="G1077" s="311"/>
      <c r="H1077" s="312"/>
    </row>
    <row r="1078" spans="2:8" x14ac:dyDescent="0.25">
      <c r="B1078" s="309"/>
      <c r="C1078" s="310"/>
      <c r="D1078" s="310"/>
      <c r="E1078" s="311"/>
      <c r="F1078" s="311"/>
      <c r="G1078" s="311"/>
      <c r="H1078" s="312"/>
    </row>
    <row r="1079" spans="2:8" x14ac:dyDescent="0.25">
      <c r="B1079" s="309"/>
      <c r="C1079" s="310"/>
      <c r="D1079" s="310"/>
      <c r="E1079" s="311"/>
      <c r="F1079" s="311"/>
      <c r="G1079" s="311"/>
      <c r="H1079" s="312"/>
    </row>
    <row r="1080" spans="2:8" x14ac:dyDescent="0.25">
      <c r="B1080" s="309"/>
      <c r="C1080" s="310"/>
      <c r="D1080" s="310"/>
      <c r="E1080" s="311"/>
      <c r="F1080" s="311"/>
      <c r="G1080" s="311"/>
      <c r="H1080" s="312"/>
    </row>
    <row r="1081" spans="2:8" x14ac:dyDescent="0.25">
      <c r="B1081" s="309"/>
      <c r="C1081" s="310"/>
      <c r="D1081" s="310"/>
      <c r="E1081" s="311"/>
      <c r="F1081" s="311"/>
      <c r="G1081" s="311"/>
      <c r="H1081" s="312"/>
    </row>
    <row r="1082" spans="2:8" x14ac:dyDescent="0.25">
      <c r="B1082" s="309"/>
      <c r="C1082" s="310"/>
      <c r="D1082" s="310"/>
      <c r="E1082" s="311"/>
      <c r="F1082" s="311"/>
      <c r="G1082" s="311"/>
      <c r="H1082" s="312"/>
    </row>
    <row r="1083" spans="2:8" x14ac:dyDescent="0.25">
      <c r="B1083" s="309"/>
      <c r="C1083" s="310"/>
      <c r="D1083" s="310"/>
      <c r="E1083" s="311"/>
      <c r="F1083" s="311"/>
      <c r="G1083" s="311"/>
      <c r="H1083" s="312"/>
    </row>
    <row r="1084" spans="2:8" x14ac:dyDescent="0.25">
      <c r="B1084" s="309"/>
      <c r="C1084" s="310"/>
      <c r="D1084" s="310"/>
      <c r="E1084" s="311"/>
      <c r="F1084" s="311"/>
      <c r="G1084" s="311"/>
      <c r="H1084" s="312"/>
    </row>
    <row r="1085" spans="2:8" x14ac:dyDescent="0.25">
      <c r="B1085" s="309"/>
      <c r="C1085" s="310"/>
      <c r="D1085" s="310"/>
      <c r="E1085" s="311"/>
      <c r="F1085" s="311"/>
      <c r="G1085" s="311"/>
      <c r="H1085" s="312"/>
    </row>
    <row r="1086" spans="2:8" x14ac:dyDescent="0.25">
      <c r="B1086" s="309"/>
      <c r="C1086" s="310"/>
      <c r="D1086" s="310"/>
      <c r="E1086" s="311"/>
      <c r="F1086" s="311"/>
      <c r="G1086" s="311"/>
      <c r="H1086" s="312"/>
    </row>
    <row r="1087" spans="2:8" x14ac:dyDescent="0.25">
      <c r="B1087" s="309"/>
      <c r="C1087" s="310"/>
      <c r="D1087" s="310"/>
      <c r="E1087" s="311"/>
      <c r="F1087" s="311"/>
      <c r="G1087" s="311"/>
      <c r="H1087" s="312"/>
    </row>
    <row r="1088" spans="2:8" x14ac:dyDescent="0.25">
      <c r="B1088" s="309"/>
      <c r="C1088" s="310"/>
      <c r="D1088" s="310"/>
      <c r="E1088" s="311"/>
      <c r="F1088" s="311"/>
      <c r="G1088" s="311"/>
      <c r="H1088" s="312"/>
    </row>
    <row r="1089" spans="2:8" x14ac:dyDescent="0.25">
      <c r="B1089" s="309"/>
      <c r="C1089" s="310"/>
      <c r="D1089" s="310"/>
      <c r="E1089" s="311"/>
      <c r="F1089" s="311"/>
      <c r="G1089" s="311"/>
      <c r="H1089" s="312"/>
    </row>
    <row r="1090" spans="2:8" x14ac:dyDescent="0.25">
      <c r="B1090" s="309"/>
      <c r="C1090" s="310"/>
      <c r="D1090" s="310"/>
      <c r="E1090" s="311"/>
      <c r="F1090" s="311"/>
      <c r="G1090" s="311"/>
      <c r="H1090" s="312"/>
    </row>
    <row r="1091" spans="2:8" x14ac:dyDescent="0.25">
      <c r="B1091" s="309"/>
      <c r="C1091" s="310"/>
      <c r="D1091" s="310"/>
      <c r="E1091" s="311"/>
      <c r="F1091" s="311"/>
      <c r="G1091" s="311"/>
      <c r="H1091" s="312"/>
    </row>
    <row r="1092" spans="2:8" x14ac:dyDescent="0.25">
      <c r="B1092" s="309"/>
      <c r="C1092" s="310"/>
      <c r="D1092" s="310"/>
      <c r="E1092" s="311"/>
      <c r="F1092" s="311"/>
      <c r="G1092" s="311"/>
      <c r="H1092" s="312"/>
    </row>
    <row r="1093" spans="2:8" x14ac:dyDescent="0.25">
      <c r="B1093" s="309"/>
      <c r="C1093" s="310"/>
      <c r="D1093" s="310"/>
      <c r="E1093" s="311"/>
      <c r="F1093" s="311"/>
      <c r="G1093" s="311"/>
      <c r="H1093" s="312"/>
    </row>
    <row r="1094" spans="2:8" x14ac:dyDescent="0.25">
      <c r="B1094" s="309"/>
      <c r="C1094" s="310"/>
      <c r="D1094" s="310"/>
      <c r="E1094" s="311"/>
      <c r="F1094" s="311"/>
      <c r="G1094" s="311"/>
      <c r="H1094" s="312"/>
    </row>
    <row r="1095" spans="2:8" x14ac:dyDescent="0.25">
      <c r="B1095" s="309"/>
      <c r="C1095" s="310"/>
      <c r="D1095" s="310"/>
      <c r="E1095" s="311"/>
      <c r="F1095" s="311"/>
      <c r="G1095" s="311"/>
      <c r="H1095" s="312"/>
    </row>
    <row r="1096" spans="2:8" x14ac:dyDescent="0.25">
      <c r="B1096" s="309"/>
      <c r="C1096" s="310"/>
      <c r="D1096" s="310"/>
      <c r="E1096" s="311"/>
      <c r="F1096" s="311"/>
      <c r="G1096" s="311"/>
      <c r="H1096" s="312"/>
    </row>
    <row r="1097" spans="2:8" x14ac:dyDescent="0.25">
      <c r="B1097" s="309"/>
      <c r="C1097" s="310"/>
      <c r="D1097" s="310"/>
      <c r="E1097" s="311"/>
      <c r="F1097" s="311"/>
      <c r="G1097" s="311"/>
      <c r="H1097" s="312"/>
    </row>
    <row r="1098" spans="2:8" x14ac:dyDescent="0.25">
      <c r="B1098" s="309"/>
      <c r="C1098" s="310"/>
      <c r="D1098" s="310"/>
      <c r="E1098" s="311"/>
      <c r="F1098" s="311"/>
      <c r="G1098" s="311"/>
      <c r="H1098" s="312"/>
    </row>
    <row r="1099" spans="2:8" x14ac:dyDescent="0.25">
      <c r="B1099" s="309"/>
      <c r="C1099" s="310"/>
      <c r="D1099" s="310"/>
      <c r="E1099" s="311"/>
      <c r="F1099" s="311"/>
      <c r="G1099" s="311"/>
      <c r="H1099" s="312"/>
    </row>
    <row r="1100" spans="2:8" x14ac:dyDescent="0.25">
      <c r="B1100" s="309"/>
      <c r="C1100" s="310"/>
      <c r="D1100" s="310"/>
      <c r="E1100" s="311"/>
      <c r="F1100" s="311"/>
      <c r="G1100" s="311"/>
      <c r="H1100" s="312"/>
    </row>
    <row r="1101" spans="2:8" x14ac:dyDescent="0.25">
      <c r="B1101" s="309"/>
      <c r="C1101" s="310"/>
      <c r="D1101" s="310"/>
      <c r="E1101" s="311"/>
      <c r="F1101" s="311"/>
      <c r="G1101" s="311"/>
      <c r="H1101" s="312"/>
    </row>
    <row r="1102" spans="2:8" x14ac:dyDescent="0.25">
      <c r="B1102" s="309"/>
      <c r="C1102" s="310"/>
      <c r="D1102" s="310"/>
      <c r="E1102" s="311"/>
      <c r="F1102" s="311"/>
      <c r="G1102" s="311"/>
      <c r="H1102" s="312"/>
    </row>
    <row r="1103" spans="2:8" x14ac:dyDescent="0.25">
      <c r="B1103" s="309"/>
      <c r="C1103" s="310"/>
      <c r="D1103" s="310"/>
      <c r="E1103" s="311"/>
      <c r="F1103" s="311"/>
      <c r="G1103" s="311"/>
      <c r="H1103" s="312"/>
    </row>
    <row r="1104" spans="2:8" x14ac:dyDescent="0.25">
      <c r="B1104" s="309"/>
      <c r="C1104" s="310"/>
      <c r="D1104" s="310"/>
      <c r="E1104" s="311"/>
      <c r="F1104" s="311"/>
      <c r="G1104" s="311"/>
      <c r="H1104" s="312"/>
    </row>
    <row r="1105" spans="2:8" x14ac:dyDescent="0.25">
      <c r="B1105" s="309"/>
      <c r="C1105" s="310"/>
      <c r="D1105" s="310"/>
      <c r="E1105" s="311"/>
      <c r="F1105" s="311"/>
      <c r="G1105" s="311"/>
      <c r="H1105" s="312"/>
    </row>
    <row r="1106" spans="2:8" x14ac:dyDescent="0.25">
      <c r="B1106" s="309"/>
      <c r="C1106" s="310"/>
      <c r="D1106" s="310"/>
      <c r="E1106" s="311"/>
      <c r="F1106" s="311"/>
      <c r="G1106" s="311"/>
      <c r="H1106" s="312"/>
    </row>
    <row r="1107" spans="2:8" x14ac:dyDescent="0.25">
      <c r="B1107" s="309"/>
      <c r="C1107" s="310"/>
      <c r="D1107" s="310"/>
      <c r="E1107" s="311"/>
      <c r="F1107" s="311"/>
      <c r="G1107" s="311"/>
      <c r="H1107" s="312"/>
    </row>
    <row r="1108" spans="2:8" x14ac:dyDescent="0.25">
      <c r="B1108" s="309"/>
      <c r="C1108" s="310"/>
      <c r="D1108" s="310"/>
      <c r="E1108" s="311"/>
      <c r="F1108" s="311"/>
      <c r="G1108" s="311"/>
      <c r="H1108" s="312"/>
    </row>
    <row r="1109" spans="2:8" x14ac:dyDescent="0.25">
      <c r="B1109" s="309"/>
      <c r="C1109" s="310"/>
      <c r="D1109" s="310"/>
      <c r="E1109" s="311"/>
      <c r="F1109" s="311"/>
      <c r="G1109" s="311"/>
      <c r="H1109" s="312"/>
    </row>
    <row r="1110" spans="2:8" x14ac:dyDescent="0.25">
      <c r="B1110" s="309"/>
      <c r="C1110" s="310"/>
      <c r="D1110" s="310"/>
      <c r="E1110" s="311"/>
      <c r="F1110" s="311"/>
      <c r="G1110" s="311"/>
      <c r="H1110" s="312"/>
    </row>
    <row r="1111" spans="2:8" x14ac:dyDescent="0.25">
      <c r="B1111" s="309"/>
      <c r="C1111" s="310"/>
      <c r="D1111" s="310"/>
      <c r="E1111" s="311"/>
      <c r="F1111" s="311"/>
      <c r="G1111" s="311"/>
      <c r="H1111" s="312"/>
    </row>
    <row r="1112" spans="2:8" x14ac:dyDescent="0.25">
      <c r="B1112" s="309"/>
      <c r="C1112" s="310"/>
      <c r="D1112" s="310"/>
      <c r="E1112" s="311"/>
      <c r="F1112" s="311"/>
      <c r="G1112" s="311"/>
      <c r="H1112" s="312"/>
    </row>
    <row r="1113" spans="2:8" x14ac:dyDescent="0.25">
      <c r="B1113" s="309"/>
      <c r="C1113" s="310"/>
      <c r="D1113" s="310"/>
      <c r="E1113" s="311"/>
      <c r="F1113" s="311"/>
      <c r="G1113" s="311"/>
      <c r="H1113" s="312"/>
    </row>
    <row r="1114" spans="2:8" x14ac:dyDescent="0.25">
      <c r="B1114" s="309"/>
      <c r="C1114" s="310"/>
      <c r="D1114" s="310"/>
      <c r="E1114" s="311"/>
      <c r="F1114" s="311"/>
      <c r="G1114" s="311"/>
      <c r="H1114" s="312"/>
    </row>
    <row r="1115" spans="2:8" x14ac:dyDescent="0.25">
      <c r="B1115" s="309"/>
      <c r="C1115" s="310"/>
      <c r="D1115" s="310"/>
      <c r="E1115" s="311"/>
      <c r="F1115" s="311"/>
      <c r="G1115" s="311"/>
      <c r="H1115" s="312"/>
    </row>
    <row r="1116" spans="2:8" x14ac:dyDescent="0.25">
      <c r="B1116" s="309"/>
      <c r="C1116" s="310"/>
      <c r="D1116" s="310"/>
      <c r="E1116" s="311"/>
      <c r="F1116" s="311"/>
      <c r="G1116" s="311"/>
      <c r="H1116" s="312"/>
    </row>
    <row r="1117" spans="2:8" x14ac:dyDescent="0.25">
      <c r="B1117" s="309"/>
      <c r="C1117" s="310"/>
      <c r="D1117" s="310"/>
      <c r="E1117" s="311"/>
      <c r="F1117" s="311"/>
      <c r="G1117" s="311"/>
      <c r="H1117" s="312"/>
    </row>
    <row r="1118" spans="2:8" x14ac:dyDescent="0.25">
      <c r="B1118" s="309"/>
      <c r="C1118" s="310"/>
      <c r="D1118" s="310"/>
      <c r="E1118" s="311"/>
      <c r="F1118" s="311"/>
      <c r="G1118" s="311"/>
      <c r="H1118" s="312"/>
    </row>
    <row r="1119" spans="2:8" x14ac:dyDescent="0.25">
      <c r="B1119" s="309"/>
      <c r="C1119" s="310"/>
      <c r="D1119" s="310"/>
      <c r="E1119" s="311"/>
      <c r="F1119" s="311"/>
      <c r="G1119" s="311"/>
      <c r="H1119" s="312"/>
    </row>
    <row r="1120" spans="2:8" x14ac:dyDescent="0.25">
      <c r="B1120" s="309"/>
      <c r="C1120" s="310"/>
      <c r="D1120" s="310"/>
      <c r="E1120" s="311"/>
      <c r="F1120" s="311"/>
      <c r="G1120" s="311"/>
      <c r="H1120" s="312"/>
    </row>
    <row r="1121" spans="2:8" x14ac:dyDescent="0.25">
      <c r="B1121" s="309"/>
      <c r="C1121" s="310"/>
      <c r="D1121" s="310"/>
      <c r="E1121" s="311"/>
      <c r="F1121" s="311"/>
      <c r="G1121" s="311"/>
      <c r="H1121" s="312"/>
    </row>
    <row r="1122" spans="2:8" x14ac:dyDescent="0.25">
      <c r="B1122" s="309"/>
      <c r="C1122" s="310"/>
      <c r="D1122" s="310"/>
      <c r="E1122" s="311"/>
      <c r="F1122" s="311"/>
      <c r="G1122" s="311"/>
      <c r="H1122" s="312"/>
    </row>
    <row r="1123" spans="2:8" x14ac:dyDescent="0.25">
      <c r="B1123" s="309"/>
      <c r="C1123" s="310"/>
      <c r="D1123" s="310"/>
      <c r="E1123" s="311"/>
      <c r="F1123" s="311"/>
      <c r="G1123" s="311"/>
      <c r="H1123" s="312"/>
    </row>
    <row r="1124" spans="2:8" x14ac:dyDescent="0.25">
      <c r="B1124" s="309"/>
      <c r="C1124" s="310"/>
      <c r="D1124" s="310"/>
      <c r="E1124" s="311"/>
      <c r="F1124" s="311"/>
      <c r="G1124" s="311"/>
      <c r="H1124" s="312"/>
    </row>
    <row r="1125" spans="2:8" x14ac:dyDescent="0.25">
      <c r="B1125" s="309"/>
      <c r="C1125" s="310"/>
      <c r="D1125" s="310"/>
      <c r="E1125" s="311"/>
      <c r="F1125" s="311"/>
      <c r="G1125" s="311"/>
      <c r="H1125" s="312"/>
    </row>
    <row r="1126" spans="2:8" x14ac:dyDescent="0.25">
      <c r="B1126" s="309"/>
      <c r="C1126" s="310"/>
      <c r="D1126" s="310"/>
      <c r="E1126" s="311"/>
      <c r="F1126" s="311"/>
      <c r="G1126" s="311"/>
      <c r="H1126" s="312"/>
    </row>
    <row r="1127" spans="2:8" x14ac:dyDescent="0.25">
      <c r="B1127" s="309"/>
      <c r="C1127" s="310"/>
      <c r="D1127" s="310"/>
      <c r="E1127" s="311"/>
      <c r="F1127" s="311"/>
      <c r="G1127" s="311"/>
      <c r="H1127" s="312"/>
    </row>
    <row r="1128" spans="2:8" x14ac:dyDescent="0.25">
      <c r="B1128" s="309"/>
      <c r="C1128" s="310"/>
      <c r="D1128" s="310"/>
      <c r="E1128" s="311"/>
      <c r="F1128" s="311"/>
      <c r="G1128" s="311"/>
      <c r="H1128" s="312"/>
    </row>
    <row r="1129" spans="2:8" x14ac:dyDescent="0.25">
      <c r="B1129" s="309"/>
      <c r="C1129" s="310"/>
      <c r="D1129" s="310"/>
      <c r="E1129" s="311"/>
      <c r="F1129" s="311"/>
      <c r="G1129" s="311"/>
      <c r="H1129" s="312"/>
    </row>
    <row r="1130" spans="2:8" x14ac:dyDescent="0.25">
      <c r="B1130" s="309"/>
      <c r="C1130" s="310"/>
      <c r="D1130" s="310"/>
      <c r="E1130" s="311"/>
      <c r="F1130" s="311"/>
      <c r="G1130" s="311"/>
      <c r="H1130" s="312"/>
    </row>
    <row r="1131" spans="2:8" x14ac:dyDescent="0.25">
      <c r="B1131" s="309"/>
      <c r="C1131" s="310"/>
      <c r="D1131" s="310"/>
      <c r="E1131" s="311"/>
      <c r="F1131" s="311"/>
      <c r="G1131" s="311"/>
      <c r="H1131" s="312"/>
    </row>
    <row r="1132" spans="2:8" x14ac:dyDescent="0.25">
      <c r="B1132" s="309"/>
      <c r="C1132" s="310"/>
      <c r="D1132" s="310"/>
      <c r="E1132" s="311"/>
      <c r="F1132" s="311"/>
      <c r="G1132" s="311"/>
      <c r="H1132" s="312"/>
    </row>
    <row r="1133" spans="2:8" x14ac:dyDescent="0.25">
      <c r="B1133" s="309"/>
      <c r="C1133" s="310"/>
      <c r="D1133" s="310"/>
      <c r="E1133" s="311"/>
      <c r="F1133" s="311"/>
      <c r="G1133" s="311"/>
      <c r="H1133" s="312"/>
    </row>
    <row r="1134" spans="2:8" x14ac:dyDescent="0.25">
      <c r="B1134" s="309"/>
      <c r="C1134" s="310"/>
      <c r="D1134" s="310"/>
      <c r="E1134" s="311"/>
      <c r="F1134" s="311"/>
      <c r="G1134" s="311"/>
      <c r="H1134" s="312"/>
    </row>
    <row r="1135" spans="2:8" x14ac:dyDescent="0.25">
      <c r="B1135" s="309"/>
      <c r="C1135" s="310"/>
      <c r="D1135" s="310"/>
      <c r="E1135" s="311"/>
      <c r="F1135" s="311"/>
      <c r="G1135" s="311"/>
      <c r="H1135" s="312"/>
    </row>
    <row r="1136" spans="2:8" x14ac:dyDescent="0.25">
      <c r="B1136" s="309"/>
      <c r="C1136" s="310"/>
      <c r="D1136" s="310"/>
      <c r="E1136" s="311"/>
      <c r="F1136" s="311"/>
      <c r="G1136" s="311"/>
      <c r="H1136" s="312"/>
    </row>
    <row r="1137" spans="2:8" x14ac:dyDescent="0.25">
      <c r="B1137" s="309"/>
      <c r="C1137" s="310"/>
      <c r="D1137" s="310"/>
      <c r="E1137" s="311"/>
      <c r="F1137" s="311"/>
      <c r="G1137" s="311"/>
      <c r="H1137" s="312"/>
    </row>
    <row r="1138" spans="2:8" x14ac:dyDescent="0.25">
      <c r="B1138" s="309"/>
      <c r="C1138" s="310"/>
      <c r="D1138" s="310"/>
      <c r="E1138" s="311"/>
      <c r="F1138" s="311"/>
      <c r="G1138" s="311"/>
      <c r="H1138" s="312"/>
    </row>
    <row r="1139" spans="2:8" x14ac:dyDescent="0.25">
      <c r="B1139" s="309"/>
      <c r="C1139" s="310"/>
      <c r="D1139" s="310"/>
      <c r="E1139" s="311"/>
      <c r="F1139" s="311"/>
      <c r="G1139" s="311"/>
      <c r="H1139" s="312"/>
    </row>
    <row r="1140" spans="2:8" x14ac:dyDescent="0.25">
      <c r="B1140" s="309"/>
      <c r="C1140" s="310"/>
      <c r="D1140" s="310"/>
      <c r="E1140" s="311"/>
      <c r="F1140" s="311"/>
      <c r="G1140" s="311"/>
      <c r="H1140" s="312"/>
    </row>
    <row r="1141" spans="2:8" x14ac:dyDescent="0.25">
      <c r="B1141" s="309"/>
      <c r="C1141" s="310"/>
      <c r="D1141" s="310"/>
      <c r="E1141" s="311"/>
      <c r="F1141" s="311"/>
      <c r="G1141" s="311"/>
      <c r="H1141" s="312"/>
    </row>
    <row r="1142" spans="2:8" x14ac:dyDescent="0.25">
      <c r="B1142" s="309"/>
      <c r="C1142" s="310"/>
      <c r="D1142" s="310"/>
      <c r="E1142" s="311"/>
      <c r="F1142" s="311"/>
      <c r="G1142" s="311"/>
      <c r="H1142" s="312"/>
    </row>
    <row r="1143" spans="2:8" x14ac:dyDescent="0.25">
      <c r="B1143" s="309"/>
      <c r="C1143" s="310"/>
      <c r="D1143" s="310"/>
      <c r="E1143" s="311"/>
      <c r="F1143" s="311"/>
      <c r="G1143" s="311"/>
      <c r="H1143" s="312"/>
    </row>
    <row r="1144" spans="2:8" x14ac:dyDescent="0.25">
      <c r="B1144" s="309"/>
      <c r="C1144" s="310"/>
      <c r="D1144" s="310"/>
      <c r="E1144" s="311"/>
      <c r="F1144" s="311"/>
      <c r="G1144" s="311"/>
      <c r="H1144" s="312"/>
    </row>
    <row r="1145" spans="2:8" x14ac:dyDescent="0.25">
      <c r="B1145" s="309"/>
      <c r="C1145" s="310"/>
      <c r="D1145" s="310"/>
      <c r="E1145" s="311"/>
      <c r="F1145" s="311"/>
      <c r="G1145" s="311"/>
      <c r="H1145" s="312"/>
    </row>
    <row r="1146" spans="2:8" x14ac:dyDescent="0.25">
      <c r="B1146" s="309"/>
      <c r="C1146" s="310"/>
      <c r="D1146" s="310"/>
      <c r="E1146" s="311"/>
      <c r="F1146" s="311"/>
      <c r="G1146" s="311"/>
      <c r="H1146" s="312"/>
    </row>
    <row r="1147" spans="2:8" x14ac:dyDescent="0.25">
      <c r="B1147" s="309"/>
      <c r="C1147" s="310"/>
      <c r="D1147" s="310"/>
      <c r="E1147" s="311"/>
      <c r="F1147" s="311"/>
      <c r="G1147" s="311"/>
      <c r="H1147" s="312"/>
    </row>
    <row r="1148" spans="2:8" x14ac:dyDescent="0.25">
      <c r="B1148" s="309"/>
      <c r="C1148" s="310"/>
      <c r="D1148" s="310"/>
      <c r="E1148" s="311"/>
      <c r="F1148" s="311"/>
      <c r="G1148" s="311"/>
      <c r="H1148" s="312"/>
    </row>
    <row r="1149" spans="2:8" x14ac:dyDescent="0.25">
      <c r="B1149" s="309"/>
      <c r="C1149" s="310"/>
      <c r="D1149" s="310"/>
      <c r="E1149" s="311"/>
      <c r="F1149" s="311"/>
      <c r="G1149" s="311"/>
      <c r="H1149" s="312"/>
    </row>
    <row r="1150" spans="2:8" x14ac:dyDescent="0.25">
      <c r="B1150" s="309"/>
      <c r="C1150" s="310"/>
      <c r="D1150" s="310"/>
      <c r="E1150" s="311"/>
      <c r="F1150" s="311"/>
      <c r="G1150" s="311"/>
      <c r="H1150" s="312"/>
    </row>
    <row r="1151" spans="2:8" x14ac:dyDescent="0.25">
      <c r="B1151" s="309"/>
      <c r="C1151" s="310"/>
      <c r="D1151" s="310"/>
      <c r="E1151" s="311"/>
      <c r="F1151" s="311"/>
      <c r="G1151" s="311"/>
      <c r="H1151" s="312"/>
    </row>
    <row r="1152" spans="2:8" x14ac:dyDescent="0.25">
      <c r="B1152" s="309"/>
      <c r="C1152" s="310"/>
      <c r="D1152" s="310"/>
      <c r="E1152" s="311"/>
      <c r="F1152" s="311"/>
      <c r="G1152" s="311"/>
      <c r="H1152" s="312"/>
    </row>
    <row r="1153" spans="2:8" x14ac:dyDescent="0.25">
      <c r="B1153" s="309"/>
      <c r="C1153" s="310"/>
      <c r="D1153" s="310"/>
      <c r="E1153" s="311"/>
      <c r="F1153" s="311"/>
      <c r="G1153" s="311"/>
      <c r="H1153" s="312"/>
    </row>
    <row r="1154" spans="2:8" x14ac:dyDescent="0.25">
      <c r="B1154" s="309"/>
      <c r="C1154" s="310"/>
      <c r="D1154" s="310"/>
      <c r="E1154" s="311"/>
      <c r="F1154" s="311"/>
      <c r="G1154" s="311"/>
      <c r="H1154" s="312"/>
    </row>
    <row r="1155" spans="2:8" x14ac:dyDescent="0.25">
      <c r="B1155" s="309"/>
      <c r="C1155" s="310"/>
      <c r="D1155" s="310"/>
      <c r="E1155" s="311"/>
      <c r="F1155" s="311"/>
      <c r="G1155" s="311"/>
      <c r="H1155" s="312"/>
    </row>
    <row r="1156" spans="2:8" x14ac:dyDescent="0.25">
      <c r="B1156" s="309"/>
      <c r="C1156" s="310"/>
      <c r="D1156" s="310"/>
      <c r="E1156" s="311"/>
      <c r="F1156" s="311"/>
      <c r="G1156" s="311"/>
      <c r="H1156" s="312"/>
    </row>
    <row r="1157" spans="2:8" x14ac:dyDescent="0.25">
      <c r="B1157" s="309"/>
      <c r="C1157" s="310"/>
      <c r="D1157" s="310"/>
      <c r="E1157" s="311"/>
      <c r="F1157" s="311"/>
      <c r="G1157" s="311"/>
      <c r="H1157" s="312"/>
    </row>
    <row r="1158" spans="2:8" x14ac:dyDescent="0.25">
      <c r="B1158" s="309"/>
      <c r="C1158" s="310"/>
      <c r="D1158" s="310"/>
      <c r="E1158" s="311"/>
      <c r="F1158" s="311"/>
      <c r="G1158" s="311"/>
      <c r="H1158" s="312"/>
    </row>
    <row r="1159" spans="2:8" x14ac:dyDescent="0.25">
      <c r="B1159" s="309"/>
      <c r="C1159" s="310"/>
      <c r="D1159" s="310"/>
      <c r="E1159" s="311"/>
      <c r="F1159" s="311"/>
      <c r="G1159" s="311"/>
      <c r="H1159" s="312"/>
    </row>
    <row r="1160" spans="2:8" x14ac:dyDescent="0.25">
      <c r="B1160" s="309"/>
      <c r="C1160" s="310"/>
      <c r="D1160" s="310"/>
      <c r="E1160" s="311"/>
      <c r="F1160" s="311"/>
      <c r="G1160" s="311"/>
      <c r="H1160" s="312"/>
    </row>
    <row r="1161" spans="2:8" x14ac:dyDescent="0.25">
      <c r="B1161" s="309"/>
      <c r="C1161" s="310"/>
      <c r="D1161" s="310"/>
      <c r="E1161" s="311"/>
      <c r="F1161" s="311"/>
      <c r="G1161" s="311"/>
      <c r="H1161" s="312"/>
    </row>
    <row r="1162" spans="2:8" x14ac:dyDescent="0.25">
      <c r="B1162" s="309"/>
      <c r="C1162" s="310"/>
      <c r="D1162" s="310"/>
      <c r="E1162" s="311"/>
      <c r="F1162" s="311"/>
      <c r="G1162" s="311"/>
      <c r="H1162" s="312"/>
    </row>
    <row r="1163" spans="2:8" x14ac:dyDescent="0.25">
      <c r="B1163" s="309"/>
      <c r="C1163" s="310"/>
      <c r="D1163" s="310"/>
      <c r="E1163" s="311"/>
      <c r="F1163" s="311"/>
      <c r="G1163" s="311"/>
      <c r="H1163" s="312"/>
    </row>
    <row r="1164" spans="2:8" x14ac:dyDescent="0.25">
      <c r="B1164" s="309"/>
      <c r="C1164" s="310"/>
      <c r="D1164" s="310"/>
      <c r="E1164" s="311"/>
      <c r="F1164" s="311"/>
      <c r="G1164" s="311"/>
      <c r="H1164" s="312"/>
    </row>
    <row r="1165" spans="2:8" x14ac:dyDescent="0.25">
      <c r="B1165" s="309"/>
      <c r="C1165" s="310"/>
      <c r="D1165" s="310"/>
      <c r="E1165" s="311"/>
      <c r="F1165" s="311"/>
      <c r="G1165" s="311"/>
      <c r="H1165" s="312"/>
    </row>
    <row r="1166" spans="2:8" x14ac:dyDescent="0.25">
      <c r="B1166" s="309"/>
      <c r="C1166" s="310"/>
      <c r="D1166" s="310"/>
      <c r="E1166" s="311"/>
      <c r="F1166" s="311"/>
      <c r="G1166" s="311"/>
      <c r="H1166" s="312"/>
    </row>
    <row r="1167" spans="2:8" x14ac:dyDescent="0.25">
      <c r="B1167" s="309"/>
      <c r="C1167" s="310"/>
      <c r="D1167" s="310"/>
      <c r="E1167" s="311"/>
      <c r="F1167" s="311"/>
      <c r="G1167" s="311"/>
      <c r="H1167" s="312"/>
    </row>
    <row r="1168" spans="2:8" x14ac:dyDescent="0.25">
      <c r="B1168" s="309"/>
      <c r="C1168" s="310"/>
      <c r="D1168" s="310"/>
      <c r="E1168" s="311"/>
      <c r="F1168" s="311"/>
      <c r="G1168" s="311"/>
      <c r="H1168" s="312"/>
    </row>
    <row r="1169" spans="2:8" x14ac:dyDescent="0.25">
      <c r="B1169" s="309"/>
      <c r="C1169" s="310"/>
      <c r="D1169" s="310"/>
      <c r="E1169" s="311"/>
      <c r="F1169" s="311"/>
      <c r="G1169" s="311"/>
      <c r="H1169" s="312"/>
    </row>
    <row r="1170" spans="2:8" x14ac:dyDescent="0.25">
      <c r="B1170" s="309"/>
      <c r="C1170" s="310"/>
      <c r="D1170" s="310"/>
      <c r="E1170" s="311"/>
      <c r="F1170" s="311"/>
      <c r="G1170" s="311"/>
      <c r="H1170" s="312"/>
    </row>
    <row r="1171" spans="2:8" x14ac:dyDescent="0.25">
      <c r="B1171" s="309"/>
      <c r="C1171" s="310"/>
      <c r="D1171" s="310"/>
      <c r="E1171" s="311"/>
      <c r="F1171" s="311"/>
      <c r="G1171" s="311"/>
      <c r="H1171" s="312"/>
    </row>
    <row r="1172" spans="2:8" x14ac:dyDescent="0.25">
      <c r="B1172" s="309"/>
      <c r="C1172" s="310"/>
      <c r="D1172" s="310"/>
      <c r="E1172" s="311"/>
      <c r="F1172" s="311"/>
      <c r="G1172" s="311"/>
      <c r="H1172" s="312"/>
    </row>
    <row r="1173" spans="2:8" x14ac:dyDescent="0.25">
      <c r="B1173" s="309"/>
      <c r="C1173" s="310"/>
      <c r="D1173" s="310"/>
      <c r="E1173" s="311"/>
      <c r="F1173" s="311"/>
      <c r="G1173" s="311"/>
      <c r="H1173" s="312"/>
    </row>
    <row r="1174" spans="2:8" x14ac:dyDescent="0.25">
      <c r="B1174" s="309"/>
      <c r="C1174" s="310"/>
      <c r="D1174" s="310"/>
      <c r="E1174" s="311"/>
      <c r="F1174" s="311"/>
      <c r="G1174" s="311"/>
      <c r="H1174" s="312"/>
    </row>
    <row r="1175" spans="2:8" x14ac:dyDescent="0.25">
      <c r="B1175" s="309"/>
      <c r="C1175" s="310"/>
      <c r="D1175" s="310"/>
      <c r="E1175" s="311"/>
      <c r="F1175" s="311"/>
      <c r="G1175" s="311"/>
      <c r="H1175" s="312"/>
    </row>
    <row r="1176" spans="2:8" x14ac:dyDescent="0.25">
      <c r="B1176" s="309"/>
      <c r="C1176" s="310"/>
      <c r="D1176" s="310"/>
      <c r="E1176" s="311"/>
      <c r="F1176" s="311"/>
      <c r="G1176" s="311"/>
      <c r="H1176" s="312"/>
    </row>
    <row r="1177" spans="2:8" x14ac:dyDescent="0.25">
      <c r="B1177" s="309"/>
      <c r="C1177" s="310"/>
      <c r="D1177" s="310"/>
      <c r="E1177" s="311"/>
      <c r="F1177" s="311"/>
      <c r="G1177" s="311"/>
      <c r="H1177" s="312"/>
    </row>
    <row r="1178" spans="2:8" x14ac:dyDescent="0.25">
      <c r="B1178" s="309"/>
      <c r="C1178" s="310"/>
      <c r="D1178" s="310"/>
      <c r="E1178" s="311"/>
      <c r="F1178" s="311"/>
      <c r="G1178" s="311"/>
      <c r="H1178" s="312"/>
    </row>
    <row r="1179" spans="2:8" x14ac:dyDescent="0.25">
      <c r="B1179" s="309"/>
      <c r="C1179" s="310"/>
      <c r="D1179" s="310"/>
      <c r="E1179" s="311"/>
      <c r="F1179" s="311"/>
      <c r="G1179" s="311"/>
      <c r="H1179" s="312"/>
    </row>
    <row r="1180" spans="2:8" x14ac:dyDescent="0.25">
      <c r="B1180" s="309"/>
      <c r="C1180" s="310"/>
      <c r="D1180" s="310"/>
      <c r="E1180" s="311"/>
      <c r="F1180" s="311"/>
      <c r="G1180" s="311"/>
      <c r="H1180" s="312"/>
    </row>
    <row r="1181" spans="2:8" x14ac:dyDescent="0.25">
      <c r="B1181" s="309"/>
      <c r="C1181" s="310"/>
      <c r="D1181" s="310"/>
      <c r="E1181" s="311"/>
      <c r="F1181" s="311"/>
      <c r="G1181" s="311"/>
      <c r="H1181" s="312"/>
    </row>
    <row r="1182" spans="2:8" x14ac:dyDescent="0.25">
      <c r="B1182" s="309"/>
      <c r="C1182" s="310"/>
      <c r="D1182" s="310"/>
      <c r="E1182" s="311"/>
      <c r="F1182" s="311"/>
      <c r="G1182" s="311"/>
      <c r="H1182" s="312"/>
    </row>
    <row r="1183" spans="2:8" x14ac:dyDescent="0.25">
      <c r="B1183" s="313"/>
      <c r="C1183" s="310"/>
      <c r="D1183" s="314"/>
      <c r="E1183" s="315"/>
      <c r="F1183" s="315"/>
      <c r="G1183" s="315"/>
      <c r="H1183" s="316"/>
    </row>
  </sheetData>
  <sheetProtection sort="0" autoFilter="0"/>
  <mergeCells count="7">
    <mergeCell ref="B9:H9"/>
    <mergeCell ref="B4:H5"/>
    <mergeCell ref="C7:E7"/>
    <mergeCell ref="B2:H2"/>
    <mergeCell ref="B3:G3"/>
    <mergeCell ref="B6:H6"/>
    <mergeCell ref="B8:H8"/>
  </mergeCells>
  <dataValidations count="2">
    <dataValidation type="list" allowBlank="1" showErrorMessage="1" errorTitle="Error" error="Use drop-down list" sqref="H12:H1183" xr:uid="{F9A50600-6BFF-4E71-B49F-701EF7E18821}">
      <formula1>$L$22:$L$26</formula1>
    </dataValidation>
    <dataValidation type="list" allowBlank="1" showInputMessage="1" showErrorMessage="1" errorTitle="Error" error="Use drop-down list" sqref="C12:C1183" xr:uid="{3D42EA1E-DCE3-4230-859B-1500DE4CA642}">
      <formula1>"Cellular, WiFi, Callbox"</formula1>
    </dataValidation>
  </dataValidations>
  <pageMargins left="0.25" right="0.25" top="0.75" bottom="0.75" header="0.3" footer="0.3"/>
  <pageSetup scale="73" fitToHeight="0" orientation="landscape" r:id="rId1"/>
  <headerFooter>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CEFD2-CBC2-424C-8B0F-E9DDE3B7EAA9}">
  <sheetPr>
    <pageSetUpPr fitToPage="1"/>
  </sheetPr>
  <dimension ref="A1:M41"/>
  <sheetViews>
    <sheetView zoomScale="80" zoomScaleNormal="80" workbookViewId="0">
      <selection activeCell="B9" sqref="B9:G19"/>
    </sheetView>
  </sheetViews>
  <sheetFormatPr defaultColWidth="0" defaultRowHeight="15" zeroHeight="1" x14ac:dyDescent="0.25"/>
  <cols>
    <col min="1" max="1" width="2.5" style="2" customWidth="1"/>
    <col min="2" max="6" width="24.625" style="2" customWidth="1"/>
    <col min="7" max="7" width="21.625" style="2" customWidth="1"/>
    <col min="8" max="8" width="24.625" style="2" customWidth="1"/>
    <col min="9" max="9" width="13.625" style="2" customWidth="1"/>
    <col min="10" max="10" width="24.625" style="2" customWidth="1"/>
    <col min="11" max="11" width="12.375" style="2" customWidth="1"/>
    <col min="12" max="12" width="16.75" style="2" customWidth="1"/>
    <col min="13" max="13" width="2.5" style="2" customWidth="1"/>
    <col min="14" max="16384" width="9" style="2" hidden="1"/>
  </cols>
  <sheetData>
    <row r="1" spans="2:12" x14ac:dyDescent="0.25"/>
    <row r="2" spans="2:12" ht="23.25" x14ac:dyDescent="0.25">
      <c r="B2" s="386" t="s">
        <v>7114</v>
      </c>
      <c r="C2" s="387"/>
      <c r="D2" s="387"/>
      <c r="E2" s="387"/>
      <c r="F2" s="387"/>
      <c r="G2" s="387"/>
      <c r="H2" s="387"/>
      <c r="I2" s="387"/>
      <c r="J2" s="387"/>
      <c r="K2" s="387"/>
      <c r="L2" s="388"/>
    </row>
    <row r="3" spans="2:12" ht="21" x14ac:dyDescent="0.25">
      <c r="B3" s="416" t="s">
        <v>1136</v>
      </c>
      <c r="C3" s="417"/>
      <c r="D3" s="417"/>
      <c r="E3" s="417"/>
      <c r="F3" s="417"/>
      <c r="G3" s="417"/>
      <c r="H3" s="417"/>
      <c r="I3" s="417"/>
      <c r="J3" s="417"/>
      <c r="K3" s="417"/>
      <c r="L3" s="443"/>
    </row>
    <row r="4" spans="2:12" x14ac:dyDescent="0.25">
      <c r="B4" s="557" t="s">
        <v>1137</v>
      </c>
      <c r="C4" s="558"/>
      <c r="D4" s="558"/>
      <c r="E4" s="558"/>
      <c r="F4" s="558"/>
      <c r="G4" s="558"/>
      <c r="H4" s="558"/>
      <c r="I4" s="558"/>
      <c r="J4" s="558"/>
      <c r="K4" s="558"/>
      <c r="L4" s="559"/>
    </row>
    <row r="5" spans="2:12" x14ac:dyDescent="0.25">
      <c r="B5" s="557"/>
      <c r="C5" s="558"/>
      <c r="D5" s="558"/>
      <c r="E5" s="558"/>
      <c r="F5" s="558"/>
      <c r="G5" s="558"/>
      <c r="H5" s="558"/>
      <c r="I5" s="558"/>
      <c r="J5" s="558"/>
      <c r="K5" s="558"/>
      <c r="L5" s="559"/>
    </row>
    <row r="6" spans="2:12" x14ac:dyDescent="0.25">
      <c r="B6" s="560"/>
      <c r="C6" s="561"/>
      <c r="D6" s="561"/>
      <c r="E6" s="561"/>
      <c r="F6" s="561"/>
      <c r="G6" s="561"/>
      <c r="H6" s="561"/>
      <c r="I6" s="561"/>
      <c r="J6" s="561"/>
      <c r="K6" s="561"/>
      <c r="L6" s="562"/>
    </row>
    <row r="7" spans="2:12" ht="21" customHeight="1" x14ac:dyDescent="0.25">
      <c r="B7" s="441" t="s">
        <v>1138</v>
      </c>
      <c r="C7" s="442"/>
      <c r="D7" s="442"/>
      <c r="E7" s="442"/>
      <c r="F7" s="442"/>
      <c r="G7" s="442"/>
      <c r="H7" s="442"/>
      <c r="I7" s="442"/>
      <c r="J7" s="442"/>
      <c r="K7" s="442"/>
      <c r="L7" s="229"/>
    </row>
    <row r="8" spans="2:12" x14ac:dyDescent="0.25">
      <c r="B8" s="30"/>
      <c r="C8" s="31"/>
      <c r="D8" s="31"/>
      <c r="E8" s="31"/>
      <c r="F8" s="31"/>
      <c r="G8" s="31"/>
      <c r="H8" s="31"/>
      <c r="I8" s="31"/>
      <c r="J8" s="31"/>
      <c r="K8" s="31"/>
      <c r="L8" s="32"/>
    </row>
    <row r="9" spans="2:12" ht="15.75" customHeight="1" x14ac:dyDescent="0.25">
      <c r="B9" s="563" t="s">
        <v>1139</v>
      </c>
      <c r="C9" s="564"/>
      <c r="D9" s="564"/>
      <c r="E9" s="564"/>
      <c r="F9" s="564"/>
      <c r="G9" s="564"/>
      <c r="H9" s="163" t="s">
        <v>15</v>
      </c>
      <c r="I9" s="230" t="str">
        <f>IF(ISBLANK('INSTRUCTIONS - Project Info'!K30), "Auto-Populated from the INSTRUCTIONS Sheet", 'INSTRUCTIONS - Project Info'!K30)</f>
        <v>Auto-Populated from the INSTRUCTIONS Sheet</v>
      </c>
      <c r="J9" s="159"/>
      <c r="K9" s="159"/>
      <c r="L9" s="165"/>
    </row>
    <row r="10" spans="2:12" ht="15.75" customHeight="1" x14ac:dyDescent="0.25">
      <c r="B10" s="565"/>
      <c r="C10" s="564"/>
      <c r="D10" s="564"/>
      <c r="E10" s="564"/>
      <c r="F10" s="564"/>
      <c r="G10" s="564"/>
      <c r="H10" s="163"/>
      <c r="I10" s="230"/>
      <c r="J10" s="159"/>
      <c r="K10" s="159"/>
      <c r="L10" s="165"/>
    </row>
    <row r="11" spans="2:12" ht="15.75" x14ac:dyDescent="0.25">
      <c r="B11" s="565"/>
      <c r="C11" s="564"/>
      <c r="D11" s="564"/>
      <c r="E11" s="564"/>
      <c r="F11" s="564"/>
      <c r="G11" s="564"/>
      <c r="H11" s="128"/>
      <c r="I11" s="35"/>
      <c r="J11" s="35"/>
      <c r="K11" s="35"/>
      <c r="L11" s="166"/>
    </row>
    <row r="12" spans="2:12" ht="15.75" customHeight="1" x14ac:dyDescent="0.25">
      <c r="B12" s="565"/>
      <c r="C12" s="564"/>
      <c r="D12" s="564"/>
      <c r="E12" s="564"/>
      <c r="F12" s="564"/>
      <c r="G12" s="564"/>
      <c r="H12" s="128"/>
      <c r="I12" s="129"/>
      <c r="J12" s="129"/>
      <c r="K12" s="129"/>
      <c r="L12" s="167"/>
    </row>
    <row r="13" spans="2:12" ht="15.75" x14ac:dyDescent="0.25">
      <c r="B13" s="565"/>
      <c r="C13" s="564"/>
      <c r="D13" s="564"/>
      <c r="E13" s="564"/>
      <c r="F13" s="564"/>
      <c r="G13" s="564"/>
      <c r="H13" s="128"/>
      <c r="I13" s="231"/>
      <c r="J13" s="231"/>
      <c r="K13" s="231"/>
      <c r="L13" s="169"/>
    </row>
    <row r="14" spans="2:12" ht="15.75" x14ac:dyDescent="0.25">
      <c r="B14" s="565"/>
      <c r="C14" s="564"/>
      <c r="D14" s="564"/>
      <c r="E14" s="564"/>
      <c r="F14" s="564"/>
      <c r="G14" s="564"/>
      <c r="H14" s="128"/>
      <c r="I14" s="231"/>
      <c r="J14" s="231"/>
      <c r="K14" s="231"/>
      <c r="L14" s="169"/>
    </row>
    <row r="15" spans="2:12" ht="15.75" x14ac:dyDescent="0.25">
      <c r="B15" s="565"/>
      <c r="C15" s="564"/>
      <c r="D15" s="564"/>
      <c r="E15" s="564"/>
      <c r="F15" s="564"/>
      <c r="G15" s="564"/>
      <c r="H15" s="128"/>
      <c r="I15" s="231"/>
      <c r="J15" s="231"/>
      <c r="K15" s="231"/>
      <c r="L15" s="169"/>
    </row>
    <row r="16" spans="2:12" ht="18" customHeight="1" x14ac:dyDescent="0.25">
      <c r="B16" s="565"/>
      <c r="C16" s="564"/>
      <c r="D16" s="564"/>
      <c r="E16" s="564"/>
      <c r="F16" s="564"/>
      <c r="G16" s="564"/>
      <c r="H16" s="168"/>
      <c r="I16" s="168"/>
      <c r="J16" s="168"/>
      <c r="K16" s="168"/>
      <c r="L16" s="34"/>
    </row>
    <row r="17" spans="2:12" ht="18" customHeight="1" x14ac:dyDescent="0.25">
      <c r="B17" s="565"/>
      <c r="C17" s="564"/>
      <c r="D17" s="564"/>
      <c r="E17" s="564"/>
      <c r="F17" s="564"/>
      <c r="G17" s="564"/>
      <c r="H17" s="168"/>
      <c r="I17" s="168"/>
      <c r="J17" s="168"/>
      <c r="K17" s="168"/>
      <c r="L17" s="34"/>
    </row>
    <row r="18" spans="2:12" ht="18" customHeight="1" x14ac:dyDescent="0.25">
      <c r="B18" s="565"/>
      <c r="C18" s="564"/>
      <c r="D18" s="564"/>
      <c r="E18" s="564"/>
      <c r="F18" s="564"/>
      <c r="G18" s="564"/>
      <c r="H18" s="168"/>
      <c r="I18" s="168"/>
      <c r="J18" s="168"/>
      <c r="K18" s="168"/>
      <c r="L18" s="34"/>
    </row>
    <row r="19" spans="2:12" x14ac:dyDescent="0.25">
      <c r="B19" s="565"/>
      <c r="C19" s="564"/>
      <c r="D19" s="564"/>
      <c r="E19" s="564"/>
      <c r="F19" s="564"/>
      <c r="G19" s="564"/>
      <c r="H19" s="168"/>
      <c r="I19" s="168"/>
      <c r="J19" s="168"/>
      <c r="K19" s="168"/>
      <c r="L19" s="34"/>
    </row>
    <row r="20" spans="2:12" ht="11.25" customHeight="1" x14ac:dyDescent="0.25">
      <c r="B20" s="21"/>
      <c r="C20" s="22"/>
      <c r="D20" s="22"/>
      <c r="E20" s="134"/>
      <c r="F20" s="134"/>
      <c r="G20" s="134"/>
      <c r="H20" s="134"/>
      <c r="I20" s="134"/>
      <c r="J20" s="134"/>
      <c r="K20" s="134"/>
      <c r="L20" s="170"/>
    </row>
    <row r="21" spans="2:12" ht="21" x14ac:dyDescent="0.25">
      <c r="B21" s="416" t="s">
        <v>1140</v>
      </c>
      <c r="C21" s="417"/>
      <c r="D21" s="417"/>
      <c r="E21" s="417"/>
      <c r="F21" s="417"/>
      <c r="G21" s="417"/>
      <c r="H21" s="417"/>
      <c r="I21" s="417"/>
      <c r="J21" s="417"/>
      <c r="K21" s="417"/>
      <c r="L21" s="443"/>
    </row>
    <row r="22" spans="2:12" x14ac:dyDescent="0.25">
      <c r="B22" s="554" t="s">
        <v>1141</v>
      </c>
      <c r="C22" s="555"/>
      <c r="D22" s="555"/>
      <c r="E22" s="555"/>
      <c r="F22" s="555"/>
      <c r="G22" s="555"/>
      <c r="H22" s="555"/>
      <c r="I22" s="555"/>
      <c r="J22" s="555"/>
      <c r="K22" s="555"/>
      <c r="L22" s="556"/>
    </row>
    <row r="23" spans="2:12" x14ac:dyDescent="0.25">
      <c r="B23" s="234"/>
      <c r="C23" s="235"/>
      <c r="D23" s="236"/>
      <c r="E23" s="237"/>
      <c r="F23" s="420" t="s">
        <v>1142</v>
      </c>
      <c r="G23" s="421"/>
      <c r="H23" s="421"/>
      <c r="I23" s="421"/>
      <c r="J23" s="553"/>
      <c r="K23" s="238"/>
      <c r="L23" s="238"/>
    </row>
    <row r="24" spans="2:12" ht="40.5" x14ac:dyDescent="0.25">
      <c r="B24" s="239" t="s">
        <v>1143</v>
      </c>
      <c r="C24" s="139" t="s">
        <v>1144</v>
      </c>
      <c r="D24" s="139" t="s">
        <v>1145</v>
      </c>
      <c r="E24" s="240" t="s">
        <v>1146</v>
      </c>
      <c r="F24" s="241" t="s">
        <v>1147</v>
      </c>
      <c r="G24" s="135" t="s">
        <v>1148</v>
      </c>
      <c r="H24" s="135" t="s">
        <v>1149</v>
      </c>
      <c r="I24" s="135" t="s">
        <v>1150</v>
      </c>
      <c r="J24" s="135" t="s">
        <v>1151</v>
      </c>
      <c r="K24" s="242" t="s">
        <v>1152</v>
      </c>
      <c r="L24" s="242" t="s">
        <v>1153</v>
      </c>
    </row>
    <row r="25" spans="2:12" x14ac:dyDescent="0.25">
      <c r="B25" s="222"/>
      <c r="C25" s="222"/>
      <c r="D25" s="222"/>
      <c r="E25" s="222"/>
      <c r="F25" s="223"/>
      <c r="G25" s="223"/>
      <c r="H25" s="223"/>
      <c r="I25" s="224"/>
      <c r="J25" s="224"/>
      <c r="K25" s="225"/>
      <c r="L25" s="226"/>
    </row>
    <row r="26" spans="2:12" x14ac:dyDescent="0.25">
      <c r="B26" s="222"/>
      <c r="C26" s="222"/>
      <c r="D26" s="222"/>
      <c r="E26" s="222"/>
      <c r="F26" s="223"/>
      <c r="G26" s="223"/>
      <c r="H26" s="223"/>
      <c r="I26" s="224"/>
      <c r="J26" s="224"/>
      <c r="K26" s="225"/>
      <c r="L26" s="226"/>
    </row>
    <row r="27" spans="2:12" x14ac:dyDescent="0.25">
      <c r="B27" s="222"/>
      <c r="C27" s="222"/>
      <c r="D27" s="222"/>
      <c r="E27" s="222"/>
      <c r="F27" s="223"/>
      <c r="G27" s="223"/>
      <c r="H27" s="223"/>
      <c r="I27" s="227"/>
      <c r="J27" s="227"/>
      <c r="K27" s="225"/>
      <c r="L27" s="226"/>
    </row>
    <row r="28" spans="2:12" x14ac:dyDescent="0.25">
      <c r="B28" s="222"/>
      <c r="C28" s="222"/>
      <c r="D28" s="222"/>
      <c r="E28" s="222"/>
      <c r="F28" s="223"/>
      <c r="G28" s="223"/>
      <c r="H28" s="223"/>
      <c r="I28" s="224"/>
      <c r="J28" s="224"/>
      <c r="K28" s="225"/>
      <c r="L28" s="226"/>
    </row>
    <row r="29" spans="2:12" x14ac:dyDescent="0.25">
      <c r="B29" s="222"/>
      <c r="C29" s="222"/>
      <c r="D29" s="222"/>
      <c r="E29" s="222"/>
      <c r="F29" s="223"/>
      <c r="G29" s="223"/>
      <c r="H29" s="223"/>
      <c r="I29" s="224"/>
      <c r="J29" s="224"/>
      <c r="K29" s="225"/>
      <c r="L29" s="226"/>
    </row>
    <row r="30" spans="2:12" x14ac:dyDescent="0.25">
      <c r="B30" s="222"/>
      <c r="C30" s="222"/>
      <c r="D30" s="222"/>
      <c r="E30" s="222"/>
      <c r="F30" s="223"/>
      <c r="G30" s="223"/>
      <c r="H30" s="223"/>
      <c r="I30" s="224"/>
      <c r="J30" s="224"/>
      <c r="K30" s="225"/>
      <c r="L30" s="226"/>
    </row>
    <row r="31" spans="2:12" x14ac:dyDescent="0.25">
      <c r="B31" s="222"/>
      <c r="C31" s="222"/>
      <c r="D31" s="222"/>
      <c r="E31" s="222"/>
      <c r="F31" s="223"/>
      <c r="G31" s="223"/>
      <c r="H31" s="223"/>
      <c r="I31" s="224"/>
      <c r="J31" s="224"/>
      <c r="K31" s="225"/>
      <c r="L31" s="226"/>
    </row>
    <row r="32" spans="2:12" x14ac:dyDescent="0.25">
      <c r="B32" s="222"/>
      <c r="C32" s="222"/>
      <c r="D32" s="222"/>
      <c r="E32" s="222"/>
      <c r="F32" s="223"/>
      <c r="G32" s="223"/>
      <c r="H32" s="223"/>
      <c r="I32" s="224"/>
      <c r="J32" s="224"/>
      <c r="K32" s="225"/>
      <c r="L32" s="226"/>
    </row>
    <row r="33" spans="2:12" x14ac:dyDescent="0.25">
      <c r="B33" s="222"/>
      <c r="C33" s="222"/>
      <c r="D33" s="222"/>
      <c r="E33" s="222"/>
      <c r="F33" s="223"/>
      <c r="G33" s="223"/>
      <c r="H33" s="223"/>
      <c r="I33" s="224"/>
      <c r="J33" s="224"/>
      <c r="K33" s="225"/>
      <c r="L33" s="226"/>
    </row>
    <row r="34" spans="2:12" x14ac:dyDescent="0.25">
      <c r="B34" s="222"/>
      <c r="C34" s="222"/>
      <c r="D34" s="222"/>
      <c r="E34" s="222"/>
      <c r="F34" s="223"/>
      <c r="G34" s="223"/>
      <c r="H34" s="223"/>
      <c r="I34" s="224"/>
      <c r="J34" s="224"/>
      <c r="K34" s="225"/>
      <c r="L34" s="226"/>
    </row>
    <row r="35" spans="2:12" x14ac:dyDescent="0.25">
      <c r="B35" s="222"/>
      <c r="C35" s="222"/>
      <c r="D35" s="222"/>
      <c r="E35" s="222"/>
      <c r="F35" s="223"/>
      <c r="G35" s="223"/>
      <c r="H35" s="223"/>
      <c r="I35" s="224"/>
      <c r="J35" s="224"/>
      <c r="K35" s="225"/>
      <c r="L35" s="226"/>
    </row>
    <row r="36" spans="2:12" x14ac:dyDescent="0.25">
      <c r="B36" s="222"/>
      <c r="C36" s="222"/>
      <c r="D36" s="222"/>
      <c r="E36" s="222"/>
      <c r="F36" s="223"/>
      <c r="G36" s="223"/>
      <c r="H36" s="223"/>
      <c r="I36" s="224"/>
      <c r="J36" s="224"/>
      <c r="K36" s="225"/>
      <c r="L36" s="226"/>
    </row>
    <row r="37" spans="2:12" x14ac:dyDescent="0.25">
      <c r="B37" s="222"/>
      <c r="C37" s="222"/>
      <c r="D37" s="222"/>
      <c r="E37" s="222"/>
      <c r="F37" s="223"/>
      <c r="G37" s="223"/>
      <c r="H37" s="223"/>
      <c r="I37" s="224"/>
      <c r="J37" s="224"/>
      <c r="K37" s="225"/>
      <c r="L37" s="226"/>
    </row>
    <row r="38" spans="2:12" x14ac:dyDescent="0.25">
      <c r="B38" s="222"/>
      <c r="C38" s="222"/>
      <c r="D38" s="222"/>
      <c r="E38" s="222"/>
      <c r="F38" s="223"/>
      <c r="G38" s="223"/>
      <c r="H38" s="223"/>
      <c r="I38" s="224"/>
      <c r="J38" s="224"/>
      <c r="K38" s="225"/>
      <c r="L38" s="226"/>
    </row>
    <row r="39" spans="2:12" x14ac:dyDescent="0.25">
      <c r="B39" s="222"/>
      <c r="C39" s="222"/>
      <c r="D39" s="222"/>
      <c r="E39" s="222"/>
      <c r="F39" s="223"/>
      <c r="G39" s="223"/>
      <c r="H39" s="223"/>
      <c r="I39" s="224"/>
      <c r="J39" s="224"/>
      <c r="K39" s="225"/>
      <c r="L39" s="226"/>
    </row>
    <row r="40" spans="2:12" x14ac:dyDescent="0.25">
      <c r="B40" s="222"/>
      <c r="C40" s="222"/>
      <c r="D40" s="222"/>
      <c r="E40" s="222"/>
      <c r="F40" s="223"/>
      <c r="G40" s="223"/>
      <c r="H40" s="223"/>
      <c r="I40" s="224"/>
      <c r="J40" s="224"/>
      <c r="K40" s="225"/>
      <c r="L40" s="226"/>
    </row>
    <row r="41" spans="2:12" x14ac:dyDescent="0.25"/>
  </sheetData>
  <sheetProtection insertRows="0" sort="0" autoFilter="0"/>
  <mergeCells count="8">
    <mergeCell ref="F23:J23"/>
    <mergeCell ref="B22:L22"/>
    <mergeCell ref="B2:L2"/>
    <mergeCell ref="B4:L6"/>
    <mergeCell ref="B9:G19"/>
    <mergeCell ref="B3:L3"/>
    <mergeCell ref="B7:K7"/>
    <mergeCell ref="B21:L21"/>
  </mergeCells>
  <conditionalFormatting sqref="F23">
    <cfRule type="expression" dxfId="16" priority="1">
      <formula>$I$10="Transport"</formula>
    </cfRule>
  </conditionalFormatting>
  <conditionalFormatting sqref="F25:F40">
    <cfRule type="expression" dxfId="15" priority="6">
      <formula>$I$10="Transport"</formula>
    </cfRule>
  </conditionalFormatting>
  <conditionalFormatting sqref="G24:J24">
    <cfRule type="expression" dxfId="14" priority="21">
      <formula>$I$10="Transport"</formula>
    </cfRule>
  </conditionalFormatting>
  <conditionalFormatting sqref="G25:J40">
    <cfRule type="expression" dxfId="13" priority="11">
      <formula>$I$10="Transport"</formula>
    </cfRule>
  </conditionalFormatting>
  <conditionalFormatting sqref="H25:H40">
    <cfRule type="expression" dxfId="12" priority="7">
      <formula>$E25="Highway Pullout"</formula>
    </cfRule>
    <cfRule type="expression" dxfId="11" priority="8">
      <formula>$E25="Road Segment"</formula>
    </cfRule>
  </conditionalFormatting>
  <conditionalFormatting sqref="I25:J40">
    <cfRule type="expression" dxfId="10" priority="9">
      <formula>$E25="Inland Ferry"</formula>
    </cfRule>
    <cfRule type="expression" dxfId="9" priority="10">
      <formula>$E25="Rest Area"</formula>
    </cfRule>
  </conditionalFormatting>
  <conditionalFormatting sqref="K25:K40">
    <cfRule type="containsText" dxfId="8" priority="2" operator="containsText" text="In Progress">
      <formula>NOT(ISERROR(SEARCH("In Progress",K25)))</formula>
    </cfRule>
    <cfRule type="containsText" dxfId="7" priority="3" operator="containsText" text="Completed">
      <formula>NOT(ISERROR(SEARCH("Completed",K25)))</formula>
    </cfRule>
    <cfRule type="containsText" dxfId="6" priority="4" operator="containsText" text="On Hold">
      <formula>NOT(ISERROR(SEARCH("On Hold",K25)))</formula>
    </cfRule>
    <cfRule type="containsText" dxfId="5" priority="5" operator="containsText" text="Not Started">
      <formula>NOT(ISERROR(SEARCH("Not Started",K25)))</formula>
    </cfRule>
  </conditionalFormatting>
  <dataValidations count="1">
    <dataValidation allowBlank="1" showErrorMessage="1" errorTitle="Error" error="Use the drop-down list" sqref="E25:F40" xr:uid="{7E4C8897-3C91-4BF0-A098-DBA2B600C8A1}"/>
  </dataValidations>
  <pageMargins left="0.25" right="0.25" top="0.75" bottom="0.75" header="0.3" footer="0.3"/>
  <pageSetup paperSize="17" scale="86" fitToHeight="0" orientation="landscape" r:id="rId1"/>
  <headerFooter>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1C7FD1AE56BF4EB038D9FB30F7D3DC" ma:contentTypeVersion="5" ma:contentTypeDescription="Create a new document." ma:contentTypeScope="" ma:versionID="15dd7ba8e2fea2413d77f5abf3e28a4e">
  <xsd:schema xmlns:xsd="http://www.w3.org/2001/XMLSchema" xmlns:xs="http://www.w3.org/2001/XMLSchema" xmlns:p="http://schemas.microsoft.com/office/2006/metadata/properties" xmlns:ns2="9525c05c-f02e-4e41-98a5-cf5be867f383" xmlns:ns3="7dc1c647-a36b-4532-a5ff-ac60563ad925" targetNamespace="http://schemas.microsoft.com/office/2006/metadata/properties" ma:root="true" ma:fieldsID="e1c1edabd59c1f05c2b62063fcfb2a81" ns2:_="" ns3:_="">
    <xsd:import namespace="9525c05c-f02e-4e41-98a5-cf5be867f383"/>
    <xsd:import namespace="7dc1c647-a36b-4532-a5ff-ac60563ad92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25c05c-f02e-4e41-98a5-cf5be867f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c1c647-a36b-4532-a5ff-ac60563ad92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77FE07-1D5E-4B7A-80AC-FF7DAA181075}">
  <ds:schemaRefs>
    <ds:schemaRef ds:uri="http://schemas.microsoft.com/office/2006/metadata/properties"/>
    <ds:schemaRef ds:uri="http://schemas.microsoft.com/office/infopath/2007/PartnerControls"/>
    <ds:schemaRef ds:uri="http://schemas.microsoft.com/office/2006/documentManagement/types"/>
    <ds:schemaRef ds:uri="http://purl.org/dc/terms/"/>
    <ds:schemaRef ds:uri="http://www.w3.org/XML/1998/namespace"/>
    <ds:schemaRef ds:uri="http://purl.org/dc/dcmitype/"/>
    <ds:schemaRef ds:uri="http://purl.org/dc/elements/1.1/"/>
    <ds:schemaRef ds:uri="http://schemas.openxmlformats.org/package/2006/metadata/core-properties"/>
    <ds:schemaRef ds:uri="7dc1c647-a36b-4532-a5ff-ac60563ad925"/>
    <ds:schemaRef ds:uri="9525c05c-f02e-4e41-98a5-cf5be867f383"/>
  </ds:schemaRefs>
</ds:datastoreItem>
</file>

<file path=customXml/itemProps2.xml><?xml version="1.0" encoding="utf-8"?>
<ds:datastoreItem xmlns:ds="http://schemas.openxmlformats.org/officeDocument/2006/customXml" ds:itemID="{9022E3F2-F10E-4A2C-B003-615D70B6FBF0}">
  <ds:schemaRefs>
    <ds:schemaRef ds:uri="http://schemas.microsoft.com/sharepoint/v3/contenttype/forms"/>
  </ds:schemaRefs>
</ds:datastoreItem>
</file>

<file path=customXml/itemProps3.xml><?xml version="1.0" encoding="utf-8"?>
<ds:datastoreItem xmlns:ds="http://schemas.openxmlformats.org/officeDocument/2006/customXml" ds:itemID="{56AB5617-AABD-43F1-9AB4-5D5D2FADCB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25c05c-f02e-4e41-98a5-cf5be867f383"/>
    <ds:schemaRef ds:uri="7dc1c647-a36b-4532-a5ff-ac60563ad9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INSTRUCTIONS - Project Info</vt:lpstr>
      <vt:lpstr>Cellular</vt:lpstr>
      <vt:lpstr>Wifi</vt:lpstr>
      <vt:lpstr>Call Boxes</vt:lpstr>
      <vt:lpstr>Named Communities</vt:lpstr>
      <vt:lpstr>Locales</vt:lpstr>
      <vt:lpstr>Detailed Budget</vt:lpstr>
      <vt:lpstr>Equipment Details</vt:lpstr>
      <vt:lpstr>Permitting</vt:lpstr>
      <vt:lpstr>SUMMARY</vt:lpstr>
      <vt:lpstr>Lists - 1</vt:lpstr>
      <vt:lpstr>Primary &amp; Secondary</vt:lpstr>
      <vt:lpstr>'Detailed Budget'!DetailedIneligibleTotal</vt:lpstr>
      <vt:lpstr>'Detailed Budget'!DetailedTotal1</vt:lpstr>
      <vt:lpstr>'Detailed Budget'!DetailedTotal2</vt:lpstr>
      <vt:lpstr>'Detailed Budget'!DetailedTotal3</vt:lpstr>
      <vt:lpstr>'Detailed Budget'!DetailedTotal4</vt:lpstr>
      <vt:lpstr>'Detailed Budget'!DetailedTotalSum</vt:lpstr>
      <vt:lpstr>'Call Boxes'!Print_Area</vt:lpstr>
      <vt:lpstr>Cellular!Print_Area</vt:lpstr>
      <vt:lpstr>'Detailed Budget'!Print_Area</vt:lpstr>
      <vt:lpstr>'Equipment Details'!Print_Area</vt:lpstr>
      <vt:lpstr>'INSTRUCTIONS - Project Info'!Print_Area</vt:lpstr>
      <vt:lpstr>Locales!Print_Area</vt:lpstr>
      <vt:lpstr>'Named Communities'!Print_Area</vt:lpstr>
      <vt:lpstr>Permitting!Print_Area</vt:lpstr>
      <vt:lpstr>SUMMARY!Print_Area</vt:lpstr>
      <vt:lpstr>Wifi!Print_Area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Tess Elo</dc:creator>
  <cp:keywords/>
  <dc:description/>
  <cp:lastModifiedBy>Kurtis Caston</cp:lastModifiedBy>
  <cp:revision/>
  <cp:lastPrinted>2023-09-05T16:06:02Z</cp:lastPrinted>
  <dcterms:created xsi:type="dcterms:W3CDTF">2019-05-08T22:30:40Z</dcterms:created>
  <dcterms:modified xsi:type="dcterms:W3CDTF">2023-09-11T23:31:03Z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0x010100AE1C7FD1AE56BF4EB038D9FB30F7D3DC</vt:lpwstr>
  </property>
  <property fmtid="{D5CDD505-2E9C-101B-9397-08002B2CF9AE}" pid="3" name="_dlc_DocIdItemGuid">
    <vt:lpwstr>29ced702-3cf2-4e3b-88ae-7498828c90b7</vt:lpwstr>
  </property>
  <property fmtid="{D5CDD505-2E9C-101B-9397-08002B2CF9AE}" pid="4" name="MediaServiceImageTags">
    <vt:lpwstr/>
  </property>
</Properties>
</file>