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58B2F4C6-0756-4728-A146-E71C773769D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acade Improvements" sheetId="1" r:id="rId1"/>
  </sheets>
  <definedNames>
    <definedName name="_xlnm.Print_Area" localSheetId="0">'Facade Improvements'!$A$1:$I$26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  <c r="I23" i="1" l="1"/>
  <c r="G7" i="1"/>
  <c r="G8" i="1"/>
  <c r="G9" i="1"/>
  <c r="G10" i="1"/>
  <c r="G11" i="1"/>
  <c r="G12" i="1"/>
  <c r="G13" i="1"/>
  <c r="G14" i="1"/>
  <c r="G15" i="1"/>
  <c r="G16" i="1"/>
  <c r="H17" i="1"/>
  <c r="F17" i="1"/>
  <c r="E17" i="1"/>
  <c r="D17" i="1"/>
  <c r="G17" i="1" l="1"/>
  <c r="I17" i="1"/>
  <c r="I19" i="1" s="1"/>
  <c r="I25" i="1" s="1"/>
</calcChain>
</file>

<file path=xl/sharedStrings.xml><?xml version="1.0" encoding="utf-8"?>
<sst xmlns="http://schemas.openxmlformats.org/spreadsheetml/2006/main" count="31" uniqueCount="30">
  <si>
    <t>Project #:</t>
  </si>
  <si>
    <t>#</t>
  </si>
  <si>
    <t>TOTALS:</t>
  </si>
  <si>
    <t>Applicant (business name):</t>
  </si>
  <si>
    <t>Short description of façade improvements completed:</t>
  </si>
  <si>
    <t>Eligible rebate:
(max $5,000)</t>
  </si>
  <si>
    <t>Private
sector
investment:</t>
  </si>
  <si>
    <t>Amount
approved:</t>
  </si>
  <si>
    <t>Maximum rebate approved (per approval letter)</t>
  </si>
  <si>
    <t>Business Façade Improvement Summary</t>
  </si>
  <si>
    <t>REBATE REQUESTED:</t>
  </si>
  <si>
    <t xml:space="preserve">1
</t>
  </si>
  <si>
    <t xml:space="preserve">2
</t>
  </si>
  <si>
    <t xml:space="preserve">3
</t>
  </si>
  <si>
    <t xml:space="preserve">4
</t>
  </si>
  <si>
    <t xml:space="preserve">5
</t>
  </si>
  <si>
    <t xml:space="preserve">6
</t>
  </si>
  <si>
    <t xml:space="preserve">7
</t>
  </si>
  <si>
    <t xml:space="preserve">8
</t>
  </si>
  <si>
    <t xml:space="preserve">9
</t>
  </si>
  <si>
    <t xml:space="preserve">10
</t>
  </si>
  <si>
    <t>Maximum rebate</t>
  </si>
  <si>
    <t>Calculated;
do not enter.</t>
  </si>
  <si>
    <t>Amount
reimbursed to
business:</t>
  </si>
  <si>
    <t>Eligible rebate column total</t>
  </si>
  <si>
    <t>Amount
business
applied for:</t>
  </si>
  <si>
    <t>Local Government:</t>
  </si>
  <si>
    <t xml:space="preserve">    Less: previous disbursements (if any)</t>
  </si>
  <si>
    <t>Total value of
ELIGIBLE improvements
(excluding GST):</t>
  </si>
  <si>
    <t>Published November 9, 2021 – Ver.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</si>
</sst>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yy;@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4" fontId="3" fillId="0" borderId="0" xfId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2" fillId="5" borderId="0" xfId="1" applyNumberFormat="1" applyFont="1" applyFill="1" applyAlignment="1">
      <alignment vertical="center" wrapText="1"/>
    </xf>
    <xf numFmtId="44" fontId="2" fillId="5" borderId="0" xfId="1" applyFont="1" applyFill="1" applyAlignment="1">
      <alignment vertical="center"/>
    </xf>
    <xf numFmtId="165" fontId="6" fillId="5" borderId="0" xfId="1" applyNumberFormat="1" applyFont="1" applyFill="1" applyAlignment="1">
      <alignment horizontal="left" vertical="center" wrapText="1"/>
    </xf>
    <xf numFmtId="165" fontId="2" fillId="0" borderId="0" xfId="1" applyNumberFormat="1" applyFont="1" applyAlignment="1">
      <alignment horizontal="left" vertical="center"/>
    </xf>
    <xf numFmtId="44" fontId="3" fillId="0" borderId="1" xfId="1" applyFont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44" fontId="8" fillId="4" borderId="2" xfId="1" applyFont="1" applyFill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5" borderId="0" xfId="0" applyNumberFormat="1" applyFont="1" applyFill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165" fontId="8" fillId="4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1057275</xdr:colOff>
      <xdr:row>1</xdr:row>
      <xdr:rowOff>38099</xdr:rowOff>
    </xdr:from>
    <xdr:to>
      <xdr:col>8</xdr:col>
      <xdr:colOff>979322</xdr:colOff>
      <xdr:row>2</xdr:row>
      <xdr:rowOff>134340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E6D51F-9015-4F61-B5A7-601940902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3575" y="228599"/>
          <a:ext cx="1246022" cy="296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I17" totalsRowCount="1" headerRowDxfId="20" dataDxfId="19" totalsRowDxfId="18">
  <autoFilter ref="A6:I16" xr:uid="{00000000-0009-0000-0100-000001000000}"/>
  <tableColumns count="9">
    <tableColumn id="1" xr3:uid="{00000000-0010-0000-0000-000001000000}" name="#" dataDxfId="17" totalsRowDxfId="16"/>
    <tableColumn id="10" xr3:uid="{00000000-0010-0000-0000-00000A000000}" name="Applicant (business name):" dataDxfId="15" totalsRowDxfId="14"/>
    <tableColumn id="2" xr3:uid="{00000000-0010-0000-0000-000002000000}" name="Short description of façade improvements completed:" totalsRowLabel="TOTALS:" dataDxfId="13" totalsRowDxfId="12"/>
    <tableColumn id="3" xr3:uid="{00000000-0010-0000-0000-000003000000}" name="Amount_x000a_business_x000a_applied for:" totalsRowFunction="sum" dataDxfId="11" totalsRowDxfId="10" dataCellStyle="Currency"/>
    <tableColumn id="4" xr3:uid="{00000000-0010-0000-0000-000004000000}" name="Amount_x000a_approved:" totalsRowFunction="sum" dataDxfId="9" totalsRowDxfId="8" dataCellStyle="Currency"/>
    <tableColumn id="5" xr3:uid="{00000000-0010-0000-0000-000005000000}" name="Amount_x000a_reimbursed to_x000a_business:" totalsRowFunction="sum" dataDxfId="7" totalsRowDxfId="6" dataCellStyle="Currency"/>
    <tableColumn id="6" xr3:uid="{00000000-0010-0000-0000-000006000000}" name="Private_x000a_sector_x000a_investment:" totalsRowFunction="sum" dataDxfId="5" totalsRowDxfId="4" dataCellStyle="Currency">
      <calculatedColumnFormula>Table1[[#This Row],[Total value of
ELIGIBLE improvements
(excluding GST):]]-Table1[[#This Row],[Amount
reimbursed to
business:]]</calculatedColumnFormula>
    </tableColumn>
    <tableColumn id="7" xr3:uid="{00000000-0010-0000-0000-000007000000}" name="Total value of_x000a_ELIGIBLE improvements_x000a_(excluding GST):" totalsRowFunction="sum" dataDxfId="3" totalsRowDxfId="2" dataCellStyle="Currency"/>
    <tableColumn id="8" xr3:uid="{00000000-0010-0000-0000-000008000000}" name="Eligible rebate:_x000a_(max $5,000)" totalsRowFunction="sum" dataDxfId="1" totalsRowDxfId="0" dataCellStyle="Currency">
      <calculatedColumnFormula>MIN(Table1[[#This Row],[Total value of
ELIGIBLE improvements
(excluding GST):]]/2,MAX(IF(ISBLANK(Table1[[#This Row],[Amount
reimbursed to
business:]]),"0"),Table1[[#This Row],[Amount
reimbursed to
business:]]),5000)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Normal="100" zoomScaleSheetLayoutView="100" workbookViewId="0">
      <selection activeCell="D3" sqref="D3"/>
    </sheetView>
  </sheetViews>
  <sheetFormatPr defaultColWidth="0" defaultRowHeight="12.75" zeroHeight="1" x14ac:dyDescent="0.25"/>
  <cols>
    <col min="1" max="1" width="4.140625" style="1" bestFit="1" customWidth="1"/>
    <col min="2" max="2" width="27.5703125" style="6" customWidth="1"/>
    <col min="3" max="3" width="46.7109375" style="2" bestFit="1" customWidth="1"/>
    <col min="4" max="4" width="12.28515625" style="2" bestFit="1" customWidth="1"/>
    <col min="5" max="5" width="11.28515625" style="2" bestFit="1" customWidth="1"/>
    <col min="6" max="6" width="12.5703125" style="2" customWidth="1"/>
    <col min="7" max="7" width="12.85546875" style="5" bestFit="1" customWidth="1"/>
    <col min="8" max="8" width="19.85546875" style="5" customWidth="1"/>
    <col min="9" max="9" width="16" style="5" bestFit="1" customWidth="1"/>
    <col min="10" max="10" width="0" style="2" hidden="1" customWidth="1"/>
    <col min="11" max="12" width="9.140625" style="2" hidden="1" customWidth="1"/>
    <col min="13" max="13" width="7.42578125" style="2" hidden="1" customWidth="1"/>
    <col min="14" max="16384" width="9.140625" style="2" hidden="1"/>
  </cols>
  <sheetData>
    <row r="1" spans="1:9" ht="15" x14ac:dyDescent="0.25">
      <c r="A1" s="36" t="s">
        <v>9</v>
      </c>
      <c r="B1" s="36"/>
      <c r="C1" s="36"/>
      <c r="D1" s="36"/>
      <c r="E1" s="36"/>
      <c r="F1" s="36"/>
      <c r="G1" s="36"/>
      <c r="H1" s="36"/>
      <c r="I1" s="36"/>
    </row>
    <row r="2" spans="1:9" s="16" customFormat="1" ht="15.75" x14ac:dyDescent="0.25">
      <c r="A2" s="15"/>
      <c r="B2" s="15"/>
      <c r="C2" s="15"/>
      <c r="D2" s="15"/>
      <c r="E2" s="21"/>
      <c r="F2" s="22"/>
      <c r="G2" s="15"/>
      <c r="H2" s="15"/>
      <c r="I2" s="15"/>
    </row>
    <row r="3" spans="1:9" x14ac:dyDescent="0.25">
      <c r="A3" s="40" t="s">
        <v>0</v>
      </c>
      <c r="B3" s="40"/>
      <c r="C3" s="40"/>
      <c r="D3" s="34"/>
    </row>
    <row r="4" spans="1:9" x14ac:dyDescent="0.25">
      <c r="A4" s="40" t="s">
        <v>26</v>
      </c>
      <c r="B4" s="40"/>
      <c r="C4" s="40"/>
      <c r="D4" s="41"/>
      <c r="E4" s="41"/>
      <c r="F4" s="41"/>
    </row>
    <row r="5" spans="1:9" ht="22.5" x14ac:dyDescent="0.25">
      <c r="A5" s="11"/>
      <c r="B5" s="11"/>
      <c r="C5" s="17"/>
      <c r="D5" s="17"/>
      <c r="G5" s="25" t="s">
        <v>22</v>
      </c>
      <c r="H5" s="26"/>
      <c r="I5" s="25" t="s">
        <v>22</v>
      </c>
    </row>
    <row r="6" spans="1:9" ht="38.25" x14ac:dyDescent="0.25">
      <c r="A6" s="1" t="s">
        <v>1</v>
      </c>
      <c r="B6" s="10" t="s">
        <v>3</v>
      </c>
      <c r="C6" s="2" t="s">
        <v>4</v>
      </c>
      <c r="D6" s="3" t="s">
        <v>25</v>
      </c>
      <c r="E6" s="3" t="s">
        <v>7</v>
      </c>
      <c r="F6" s="3" t="s">
        <v>23</v>
      </c>
      <c r="G6" s="23" t="s">
        <v>6</v>
      </c>
      <c r="H6" s="4" t="s">
        <v>28</v>
      </c>
      <c r="I6" s="23" t="s">
        <v>5</v>
      </c>
    </row>
    <row r="7" spans="1:9" ht="25.5" x14ac:dyDescent="0.25">
      <c r="A7" s="19" t="s">
        <v>11</v>
      </c>
      <c r="B7" s="10"/>
      <c r="C7" s="18"/>
      <c r="D7" s="7"/>
      <c r="E7" s="7"/>
      <c r="F7" s="7"/>
      <c r="G7" s="24">
        <f>Table1[[#This Row],[Total value of
ELIGIBLE improvements
(excluding GST):]]-Table1[[#This Row],[Amount
reimbursed to
business:]]</f>
        <v>0</v>
      </c>
      <c r="H7" s="7"/>
      <c r="I7" s="24">
        <f>MIN(Table1[[#This Row],[Total value of
ELIGIBLE improvements
(excluding GST):]]/2,MAX(IF(ISBLANK(Table1[[#This Row],[Amount
reimbursed to
business:]]),"0"),Table1[[#This Row],[Amount
reimbursed to
business:]]),5000)</f>
        <v>0</v>
      </c>
    </row>
    <row r="8" spans="1:9" ht="25.5" x14ac:dyDescent="0.25">
      <c r="A8" s="19" t="s">
        <v>12</v>
      </c>
      <c r="B8" s="10"/>
      <c r="C8" s="18"/>
      <c r="D8" s="7"/>
      <c r="E8" s="7"/>
      <c r="F8" s="7"/>
      <c r="G8" s="24">
        <f>Table1[[#This Row],[Total value of
ELIGIBLE improvements
(excluding GST):]]-Table1[[#This Row],[Amount
reimbursed to
business:]]</f>
        <v>0</v>
      </c>
      <c r="H8" s="7"/>
      <c r="I8" s="24">
        <f>MIN(Table1[[#This Row],[Total value of
ELIGIBLE improvements
(excluding GST):]]/2,MAX(IF(ISBLANK(Table1[[#This Row],[Amount
reimbursed to
business:]]),"0"),Table1[[#This Row],[Amount
reimbursed to
business:]]),5000)</f>
        <v>0</v>
      </c>
    </row>
    <row r="9" spans="1:9" ht="25.5" x14ac:dyDescent="0.25">
      <c r="A9" s="19" t="s">
        <v>13</v>
      </c>
      <c r="B9" s="10"/>
      <c r="C9" s="18"/>
      <c r="D9" s="7"/>
      <c r="E9" s="7"/>
      <c r="F9" s="7"/>
      <c r="G9" s="24">
        <f>Table1[[#This Row],[Total value of
ELIGIBLE improvements
(excluding GST):]]-Table1[[#This Row],[Amount
reimbursed to
business:]]</f>
        <v>0</v>
      </c>
      <c r="H9" s="7"/>
      <c r="I9" s="24">
        <f>MIN(Table1[[#This Row],[Total value of
ELIGIBLE improvements
(excluding GST):]]/2,MAX(IF(ISBLANK(Table1[[#This Row],[Amount
reimbursed to
business:]]),"0"),Table1[[#This Row],[Amount
reimbursed to
business:]]),5000)</f>
        <v>0</v>
      </c>
    </row>
    <row r="10" spans="1:9" ht="25.5" x14ac:dyDescent="0.25">
      <c r="A10" s="19" t="s">
        <v>14</v>
      </c>
      <c r="B10" s="10"/>
      <c r="C10" s="18"/>
      <c r="D10" s="7"/>
      <c r="E10" s="7"/>
      <c r="F10" s="7"/>
      <c r="G10" s="24">
        <f>Table1[[#This Row],[Total value of
ELIGIBLE improvements
(excluding GST):]]-Table1[[#This Row],[Amount
reimbursed to
business:]]</f>
        <v>0</v>
      </c>
      <c r="H10" s="7"/>
      <c r="I10" s="24">
        <f>MIN(Table1[[#This Row],[Total value of
ELIGIBLE improvements
(excluding GST):]]/2,MAX(IF(ISBLANK(Table1[[#This Row],[Amount
reimbursed to
business:]]),"0"),Table1[[#This Row],[Amount
reimbursed to
business:]]),5000)</f>
        <v>0</v>
      </c>
    </row>
    <row r="11" spans="1:9" ht="25.5" x14ac:dyDescent="0.25">
      <c r="A11" s="19" t="s">
        <v>15</v>
      </c>
      <c r="B11" s="10"/>
      <c r="C11" s="18"/>
      <c r="D11" s="7"/>
      <c r="E11" s="7"/>
      <c r="F11" s="7"/>
      <c r="G11" s="24">
        <f>Table1[[#This Row],[Total value of
ELIGIBLE improvements
(excluding GST):]]-Table1[[#This Row],[Amount
reimbursed to
business:]]</f>
        <v>0</v>
      </c>
      <c r="H11" s="7"/>
      <c r="I11" s="24">
        <f>MIN(Table1[[#This Row],[Total value of
ELIGIBLE improvements
(excluding GST):]]/2,MAX(IF(ISBLANK(Table1[[#This Row],[Amount
reimbursed to
business:]]),"0"),Table1[[#This Row],[Amount
reimbursed to
business:]]),5000)</f>
        <v>0</v>
      </c>
    </row>
    <row r="12" spans="1:9" ht="25.5" x14ac:dyDescent="0.25">
      <c r="A12" s="19" t="s">
        <v>16</v>
      </c>
      <c r="B12" s="10"/>
      <c r="C12" s="18"/>
      <c r="D12" s="7"/>
      <c r="E12" s="7"/>
      <c r="F12" s="7"/>
      <c r="G12" s="24">
        <f>Table1[[#This Row],[Total value of
ELIGIBLE improvements
(excluding GST):]]-Table1[[#This Row],[Amount
reimbursed to
business:]]</f>
        <v>0</v>
      </c>
      <c r="H12" s="7"/>
      <c r="I12" s="24">
        <f>MIN(Table1[[#This Row],[Total value of
ELIGIBLE improvements
(excluding GST):]]/2,MAX(IF(ISBLANK(Table1[[#This Row],[Amount
reimbursed to
business:]]),"0"),Table1[[#This Row],[Amount
reimbursed to
business:]]),5000)</f>
        <v>0</v>
      </c>
    </row>
    <row r="13" spans="1:9" ht="25.5" x14ac:dyDescent="0.25">
      <c r="A13" s="19" t="s">
        <v>17</v>
      </c>
      <c r="B13" s="10"/>
      <c r="C13" s="18"/>
      <c r="D13" s="7"/>
      <c r="E13" s="7"/>
      <c r="F13" s="7"/>
      <c r="G13" s="24">
        <f>Table1[[#This Row],[Total value of
ELIGIBLE improvements
(excluding GST):]]-Table1[[#This Row],[Amount
reimbursed to
business:]]</f>
        <v>0</v>
      </c>
      <c r="H13" s="7"/>
      <c r="I13" s="24">
        <f>MIN(Table1[[#This Row],[Total value of
ELIGIBLE improvements
(excluding GST):]]/2,MAX(IF(ISBLANK(Table1[[#This Row],[Amount
reimbursed to
business:]]),"0"),Table1[[#This Row],[Amount
reimbursed to
business:]]),5000)</f>
        <v>0</v>
      </c>
    </row>
    <row r="14" spans="1:9" ht="25.5" x14ac:dyDescent="0.25">
      <c r="A14" s="19" t="s">
        <v>18</v>
      </c>
      <c r="B14" s="10"/>
      <c r="C14" s="18"/>
      <c r="D14" s="7"/>
      <c r="E14" s="7"/>
      <c r="F14" s="7"/>
      <c r="G14" s="24">
        <f>Table1[[#This Row],[Total value of
ELIGIBLE improvements
(excluding GST):]]-Table1[[#This Row],[Amount
reimbursed to
business:]]</f>
        <v>0</v>
      </c>
      <c r="H14" s="7"/>
      <c r="I14" s="24">
        <f>MIN(Table1[[#This Row],[Total value of
ELIGIBLE improvements
(excluding GST):]]/2,MAX(IF(ISBLANK(Table1[[#This Row],[Amount
reimbursed to
business:]]),"0"),Table1[[#This Row],[Amount
reimbursed to
business:]]),5000)</f>
        <v>0</v>
      </c>
    </row>
    <row r="15" spans="1:9" ht="25.5" x14ac:dyDescent="0.25">
      <c r="A15" s="19" t="s">
        <v>19</v>
      </c>
      <c r="B15" s="10"/>
      <c r="C15" s="18"/>
      <c r="D15" s="7"/>
      <c r="E15" s="7"/>
      <c r="F15" s="7"/>
      <c r="G15" s="24">
        <f>Table1[[#This Row],[Total value of
ELIGIBLE improvements
(excluding GST):]]-Table1[[#This Row],[Amount
reimbursed to
business:]]</f>
        <v>0</v>
      </c>
      <c r="H15" s="7"/>
      <c r="I15" s="24">
        <f>MIN(Table1[[#This Row],[Total value of
ELIGIBLE improvements
(excluding GST):]]/2,MAX(IF(ISBLANK(Table1[[#This Row],[Amount
reimbursed to
business:]]),"0"),Table1[[#This Row],[Amount
reimbursed to
business:]]),5000)</f>
        <v>0</v>
      </c>
    </row>
    <row r="16" spans="1:9" ht="25.5" x14ac:dyDescent="0.25">
      <c r="A16" s="19" t="s">
        <v>20</v>
      </c>
      <c r="B16" s="10"/>
      <c r="C16" s="18"/>
      <c r="D16" s="7"/>
      <c r="E16" s="7"/>
      <c r="F16" s="7"/>
      <c r="G16" s="24">
        <f>Table1[[#This Row],[Total value of
ELIGIBLE improvements
(excluding GST):]]-Table1[[#This Row],[Amount
reimbursed to
business:]]</f>
        <v>0</v>
      </c>
      <c r="H16" s="7"/>
      <c r="I16" s="24">
        <f>MIN(Table1[[#This Row],[Total value of
ELIGIBLE improvements
(excluding GST):]]/2,MAX(IF(ISBLANK(Table1[[#This Row],[Amount
reimbursed to
business:]]),"0"),Table1[[#This Row],[Amount
reimbursed to
business:]]),5000)</f>
        <v>0</v>
      </c>
    </row>
    <row r="17" spans="1:9" x14ac:dyDescent="0.25">
      <c r="C17" s="8" t="s">
        <v>2</v>
      </c>
      <c r="D17" s="32">
        <f>SUBTOTAL(109,Table1[Amount
business
applied for:])</f>
        <v>0</v>
      </c>
      <c r="E17" s="32">
        <f>SUBTOTAL(109,Table1[Amount
approved:])</f>
        <v>0</v>
      </c>
      <c r="F17" s="32">
        <f>SUBTOTAL(109,Table1[Amount
reimbursed to
business:])</f>
        <v>0</v>
      </c>
      <c r="G17" s="33">
        <f>SUBTOTAL(109,Table1[Private
sector
investment:])</f>
        <v>0</v>
      </c>
      <c r="H17" s="32">
        <f>SUBTOTAL(109,Table1[Total value of
ELIGIBLE improvements
(excluding GST):])</f>
        <v>0</v>
      </c>
      <c r="I17" s="33">
        <f>SUBTOTAL(109,Table1[Eligible rebate:
(max $5,000)])</f>
        <v>0</v>
      </c>
    </row>
    <row r="18" spans="1:9" x14ac:dyDescent="0.25">
      <c r="C18" s="8"/>
      <c r="D18" s="9"/>
      <c r="E18" s="9"/>
      <c r="F18" s="9"/>
      <c r="G18" s="9"/>
      <c r="H18" s="9"/>
      <c r="I18" s="9"/>
    </row>
    <row r="19" spans="1:9" x14ac:dyDescent="0.25">
      <c r="C19" s="8"/>
      <c r="D19" s="9"/>
      <c r="E19" s="9"/>
      <c r="F19" s="37" t="s">
        <v>24</v>
      </c>
      <c r="G19" s="37"/>
      <c r="H19" s="37"/>
      <c r="I19" s="27">
        <f>Table1[[#Totals],[Eligible rebate:
(max $5,000)]]</f>
        <v>0</v>
      </c>
    </row>
    <row r="20" spans="1:9" x14ac:dyDescent="0.25">
      <c r="C20" s="8"/>
      <c r="D20" s="9"/>
      <c r="E20" s="9"/>
      <c r="F20" s="14"/>
      <c r="G20" s="14"/>
      <c r="H20" s="14"/>
      <c r="I20" s="20"/>
    </row>
    <row r="21" spans="1:9" x14ac:dyDescent="0.25">
      <c r="C21" s="8"/>
      <c r="D21" s="9"/>
      <c r="E21" s="9"/>
      <c r="F21" s="38" t="s">
        <v>8</v>
      </c>
      <c r="G21" s="38"/>
      <c r="H21" s="38"/>
      <c r="I21" s="28">
        <v>20000</v>
      </c>
    </row>
    <row r="22" spans="1:9" ht="15" customHeight="1" x14ac:dyDescent="0.25">
      <c r="C22" s="8"/>
      <c r="D22" s="9"/>
      <c r="E22" s="9"/>
      <c r="F22" s="37" t="s">
        <v>27</v>
      </c>
      <c r="G22" s="37"/>
      <c r="H22" s="37"/>
      <c r="I22" s="29">
        <v>0</v>
      </c>
    </row>
    <row r="23" spans="1:9" ht="15" customHeight="1" x14ac:dyDescent="0.25">
      <c r="C23" s="8"/>
      <c r="D23" s="9"/>
      <c r="E23" s="9"/>
      <c r="F23" s="37" t="s">
        <v>21</v>
      </c>
      <c r="G23" s="37"/>
      <c r="H23" s="37"/>
      <c r="I23" s="30">
        <f>I21-I22</f>
        <v>20000</v>
      </c>
    </row>
    <row r="24" spans="1:9" ht="15" customHeight="1" x14ac:dyDescent="0.25">
      <c r="C24" s="8"/>
      <c r="D24" s="9"/>
      <c r="E24" s="9"/>
      <c r="G24" s="2"/>
      <c r="H24" s="2"/>
      <c r="I24" s="7"/>
    </row>
    <row r="25" spans="1:9" ht="15" customHeight="1" thickBot="1" x14ac:dyDescent="0.3">
      <c r="C25" s="12"/>
      <c r="D25" s="13"/>
      <c r="E25" s="13"/>
      <c r="F25" s="39" t="s">
        <v>10</v>
      </c>
      <c r="G25" s="39"/>
      <c r="H25" s="39"/>
      <c r="I25" s="31">
        <f>MIN(I23,I19)</f>
        <v>0</v>
      </c>
    </row>
    <row r="26" spans="1:9" ht="13.5" thickTop="1" x14ac:dyDescent="0.25">
      <c r="A26" s="35" t="s">
        <v>29</v>
      </c>
      <c r="B26" s="35"/>
      <c r="C26" s="35"/>
    </row>
  </sheetData>
  <mergeCells count="10">
    <mergeCell ref="A26:C26"/>
    <mergeCell ref="A1:I1"/>
    <mergeCell ref="F22:H22"/>
    <mergeCell ref="F21:H21"/>
    <mergeCell ref="F25:H25"/>
    <mergeCell ref="F19:H19"/>
    <mergeCell ref="F23:H23"/>
    <mergeCell ref="A3:C3"/>
    <mergeCell ref="A4:C4"/>
    <mergeCell ref="D4:F4"/>
  </mergeCells>
  <pageMargins left="0.7" right="0.7" top="0.75" bottom="0.75" header="0.3" footer="0.3"/>
  <pageSetup scale="7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Facade Improvements</vt:lpstr>
      <vt:lpstr>'Facade Improvements'!Print_Area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2022-06-22T19:36:42Z</dcterms:modified>
</cp:coreProperties>
</file>