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rthern Trust\Programs\Community Halls and Recreation Facilities\"/>
    </mc:Choice>
  </mc:AlternateContent>
  <bookViews>
    <workbookView xWindow="240" yWindow="240" windowWidth="19320" windowHeight="10860"/>
  </bookViews>
  <sheets>
    <sheet name="Community Halls" sheetId="6" r:id="rId1"/>
  </sheets>
  <calcPr calcId="152511"/>
</workbook>
</file>

<file path=xl/calcChain.xml><?xml version="1.0" encoding="utf-8"?>
<calcChain xmlns="http://schemas.openxmlformats.org/spreadsheetml/2006/main">
  <c r="D19" i="6" l="1"/>
  <c r="D31" i="6" l="1"/>
  <c r="D27" i="6" l="1"/>
  <c r="D26" i="6"/>
  <c r="D18" i="6"/>
  <c r="D28" i="6" l="1"/>
  <c r="D16" i="6" l="1"/>
  <c r="D40" i="6"/>
  <c r="D39" i="6"/>
  <c r="D38" i="6"/>
  <c r="D37" i="6"/>
  <c r="D36" i="6"/>
  <c r="D35" i="6"/>
  <c r="D34" i="6"/>
  <c r="D33" i="6"/>
  <c r="D32" i="6"/>
  <c r="D30" i="6"/>
  <c r="D41" i="6" l="1"/>
  <c r="D17" i="6"/>
  <c r="D21" i="6" s="1"/>
  <c r="C24" i="6"/>
  <c r="D23" i="6" s="1"/>
  <c r="E3" i="6" l="1"/>
</calcChain>
</file>

<file path=xl/sharedStrings.xml><?xml version="1.0" encoding="utf-8"?>
<sst xmlns="http://schemas.openxmlformats.org/spreadsheetml/2006/main" count="71" uniqueCount="56">
  <si>
    <t>Required Features</t>
  </si>
  <si>
    <t>Strategic Factors</t>
  </si>
  <si>
    <t>The project is aligned with the requirements and mandate of the funding program.</t>
  </si>
  <si>
    <t>Key Deliverables</t>
  </si>
  <si>
    <t>Leverage</t>
  </si>
  <si>
    <t>The funding request is incremental to government mandate and funding.</t>
  </si>
  <si>
    <t>The funding request is supported by local government through a resolution.</t>
  </si>
  <si>
    <t>Will project implementation decrease the cost of doing business?</t>
  </si>
  <si>
    <t>Does this project involve a P3 partnership?</t>
  </si>
  <si>
    <t>Does this project involve multiple groups and community collaboration?</t>
  </si>
  <si>
    <t>Is there direct First Nations participation in the project?</t>
  </si>
  <si>
    <t>Are there quotes supporting the project budget?</t>
  </si>
  <si>
    <t>Does this project provide broad regional economic impact(s)?</t>
  </si>
  <si>
    <t>Type Yes or No</t>
  </si>
  <si>
    <t>The project will create new economic activity.</t>
  </si>
  <si>
    <t>Sustainability</t>
  </si>
  <si>
    <t>Does the project help sustain the existing population or support population growth?</t>
  </si>
  <si>
    <t>Does the project contribute to environmental sustainability?</t>
  </si>
  <si>
    <t>5 points</t>
  </si>
  <si>
    <t>10 points</t>
  </si>
  <si>
    <t>Has the applicant provided a business plan that includes a profitability projection?</t>
  </si>
  <si>
    <t>Will the project sell new products/services to markets outside the Northern Development region?</t>
  </si>
  <si>
    <t>Will the project sell new products/services to markets within the local/regional economy?</t>
  </si>
  <si>
    <t>3 per $1 from other sources (max. 10)</t>
  </si>
  <si>
    <t>Yes</t>
  </si>
  <si>
    <t>No</t>
  </si>
  <si>
    <t>Section Total</t>
  </si>
  <si>
    <r>
      <t xml:space="preserve">Investment Leverage 
</t>
    </r>
    <r>
      <rPr>
        <sz val="8"/>
        <color theme="1"/>
        <rFont val="Calibri"/>
        <family val="2"/>
        <scheme val="minor"/>
      </rPr>
      <t>(The percentage of Northern Development investment of the total project budget)</t>
    </r>
  </si>
  <si>
    <t xml:space="preserve">Estimated Score </t>
  </si>
  <si>
    <t>There are no points assigned for this section</t>
  </si>
  <si>
    <t>COMMUNITY HALLS AND RECREATION FACILITIES PROGRAM</t>
  </si>
  <si>
    <t>2 per FTE                                       (max. 25)</t>
  </si>
  <si>
    <t>10 per FTE                                        (max. 50)</t>
  </si>
  <si>
    <t>A maximum of 20 points are available                               in this section</t>
  </si>
  <si>
    <t>1 per $5,000                                (max. 50)</t>
  </si>
  <si>
    <t>The funding request is supported by the regional advisory committee through a resolution.</t>
  </si>
  <si>
    <r>
      <rPr>
        <b/>
        <i/>
        <sz val="16"/>
        <color theme="4" tint="-0.249977111117893"/>
        <rFont val="Calibri"/>
        <family val="2"/>
        <scheme val="minor"/>
      </rPr>
      <t xml:space="preserve">Fill in all the light blue boxes to estimate the scorecard assessment </t>
    </r>
    <r>
      <rPr>
        <b/>
        <i/>
        <sz val="14"/>
        <color theme="4" tint="-0.249977111117893"/>
        <rFont val="Calibri"/>
        <family val="2"/>
        <scheme val="minor"/>
      </rPr>
      <t xml:space="preserve">                                                                                                                </t>
    </r>
    <r>
      <rPr>
        <b/>
        <i/>
        <sz val="11"/>
        <rFont val="Calibri"/>
        <family val="2"/>
        <scheme val="minor"/>
      </rPr>
      <t>Please contact Northern Development staff to discuss your project in further detail</t>
    </r>
  </si>
  <si>
    <r>
      <t xml:space="preserve">A minimum of </t>
    </r>
    <r>
      <rPr>
        <b/>
        <i/>
        <sz val="14"/>
        <rFont val="Calibri"/>
        <family val="2"/>
        <scheme val="minor"/>
      </rPr>
      <t>50</t>
    </r>
    <r>
      <rPr>
        <b/>
        <i/>
        <sz val="9"/>
        <rFont val="Calibri"/>
        <family val="2"/>
        <scheme val="minor"/>
      </rPr>
      <t>points is required for funding qualification.</t>
    </r>
  </si>
  <si>
    <t>The project can sustainably operate for a minimum of three years.</t>
  </si>
  <si>
    <t>20 points</t>
  </si>
  <si>
    <t>A maximum of 145 points are available                            in this section</t>
  </si>
  <si>
    <t>Enter Response</t>
  </si>
  <si>
    <t>Total projected # of permanent full-time equivalent (FTE) jobs projected (#)</t>
  </si>
  <si>
    <t>Total projected # of temporary full-time equivalent (FTE) jobs projected (#)</t>
  </si>
  <si>
    <t>A maximum of 10 points are available                             in this section</t>
  </si>
  <si>
    <t>Has the applicant provided supporting market research for this project?</t>
  </si>
  <si>
    <t>Maximum 70%</t>
  </si>
  <si>
    <t>Applicant/Proponent:</t>
  </si>
  <si>
    <t>Project Name:</t>
  </si>
  <si>
    <t>Project #:
(if applicable)</t>
  </si>
  <si>
    <t>Will the project generate new or additional revenue and/or operational cost savings? (yes/no)</t>
  </si>
  <si>
    <t>Proposed incremental revenue generation over the first three years ($)</t>
  </si>
  <si>
    <r>
      <t xml:space="preserve">Proposed operational cost savings over the first three years ($)                      </t>
    </r>
    <r>
      <rPr>
        <i/>
        <sz val="11"/>
        <color theme="1"/>
        <rFont val="Calibri"/>
        <family val="2"/>
        <scheme val="minor"/>
      </rPr>
      <t xml:space="preserve"> *Enter as a positive amount</t>
    </r>
  </si>
  <si>
    <t>Are there direct economic benefits to both local governments and First Nations as a result of the project?</t>
  </si>
  <si>
    <t>FUNDING QUALIFICATION SCORECARD</t>
  </si>
  <si>
    <t>Date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</si>
</sst>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$-409]* #,##0.00_);_([$$-409]* \(#,##0.00\);_([$$-409]* &quot;-&quot;??_);_(@_)"/>
    <numFmt numFmtId="165" formatCode="&quot;1 : &quot;0.00"/>
    <numFmt numFmtId="166" formatCode="0.00&quot; %&quot;"/>
    <numFmt numFmtId="167" formatCode="0.0"/>
    <numFmt numFmtId="168" formatCode="0.0&quot; jobs&quot;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5" borderId="0" xfId="0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164" fontId="0" fillId="5" borderId="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wrapText="1" indent="1"/>
    </xf>
    <xf numFmtId="0" fontId="7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right" vertical="center" wrapText="1"/>
    </xf>
    <xf numFmtId="0" fontId="21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166" fontId="0" fillId="5" borderId="0" xfId="0" applyNumberForma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167" fontId="2" fillId="0" borderId="0" xfId="0" applyNumberFormat="1" applyFont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1" fontId="14" fillId="4" borderId="0" xfId="0" applyNumberFormat="1" applyFont="1" applyFill="1" applyBorder="1" applyAlignment="1" applyProtection="1">
      <alignment horizontal="center" vertical="center"/>
    </xf>
    <xf numFmtId="168" fontId="0" fillId="5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</xf>
    <xf numFmtId="167" fontId="2" fillId="0" borderId="0" xfId="0" applyNumberFormat="1" applyFont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 wrapText="1"/>
    </xf>
    <xf numFmtId="0" fontId="15" fillId="3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</cellXfs>
  <cellStyles count="1">
    <cellStyle name="Normal" xfId="0" builtinId="0"/>
  </cellStyles>
  <dxfs count="11"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D8E4BC"/>
        </patternFill>
      </fill>
    </dxf>
    <dxf>
      <fill>
        <patternFill>
          <bgColor rgb="FF78B4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78B400"/>
      <color rgb="FFD8E4B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203200</xdr:rowOff>
    </xdr:from>
    <xdr:to>
      <xdr:col>1</xdr:col>
      <xdr:colOff>1472542</xdr:colOff>
      <xdr:row>0</xdr:row>
      <xdr:rowOff>1402279</xdr:rowOff>
    </xdr:to>
    <xdr:pic>
      <xdr:nvPicPr>
        <xdr:cNvPr id="5" name="Picture 4" descr="C:\Users\dean.mckinley\Desktop\Northern Development Slide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03200"/>
          <a:ext cx="2918225" cy="1199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90" zoomScaleNormal="90" workbookViewId="0">
      <selection activeCell="B4" sqref="B4"/>
    </sheetView>
  </sheetViews>
  <sheetFormatPr defaultColWidth="0" defaultRowHeight="0" customHeight="1" zeroHeight="1" x14ac:dyDescent="0.25"/>
  <cols>
    <col min="1" max="1" width="23" style="24" bestFit="1" customWidth="1"/>
    <col min="2" max="2" width="81.140625" style="24" customWidth="1"/>
    <col min="3" max="3" width="21.7109375" style="15" customWidth="1"/>
    <col min="4" max="4" width="20.5703125" style="24" customWidth="1"/>
    <col min="5" max="5" width="26.28515625" style="24" customWidth="1"/>
    <col min="6" max="8" width="0" style="24" hidden="1" customWidth="1"/>
    <col min="9" max="16384" width="9.140625" style="24" hidden="1"/>
  </cols>
  <sheetData>
    <row r="1" spans="1:8" ht="120" customHeight="1" x14ac:dyDescent="0.25">
      <c r="A1" s="36" t="s">
        <v>54</v>
      </c>
      <c r="B1" s="36"/>
      <c r="C1" s="36"/>
      <c r="D1" s="36"/>
      <c r="E1" s="36"/>
    </row>
    <row r="2" spans="1:8" ht="50.1" customHeight="1" x14ac:dyDescent="0.25">
      <c r="A2" s="37" t="s">
        <v>30</v>
      </c>
      <c r="B2" s="37"/>
      <c r="C2" s="37"/>
      <c r="D2" s="37"/>
      <c r="E2" s="4" t="s">
        <v>28</v>
      </c>
      <c r="H2" s="15"/>
    </row>
    <row r="3" spans="1:8" ht="50.1" customHeight="1" x14ac:dyDescent="0.25">
      <c r="A3" s="37"/>
      <c r="B3" s="37"/>
      <c r="C3" s="37"/>
      <c r="D3" s="37"/>
      <c r="E3" s="14">
        <f>D21+D23+D28+D41</f>
        <v>1.2857142857142858</v>
      </c>
    </row>
    <row r="4" spans="1:8" s="18" customFormat="1" ht="29.25" customHeight="1" thickBot="1" x14ac:dyDescent="0.3">
      <c r="A4" s="22" t="s">
        <v>49</v>
      </c>
      <c r="B4" s="21"/>
      <c r="C4" s="28"/>
      <c r="D4" s="28"/>
      <c r="E4" s="29"/>
    </row>
    <row r="5" spans="1:8" s="18" customFormat="1" ht="29.25" customHeight="1" thickBot="1" x14ac:dyDescent="0.3">
      <c r="A5" s="23" t="s">
        <v>48</v>
      </c>
      <c r="B5" s="21"/>
      <c r="C5" s="28"/>
      <c r="D5" s="28"/>
      <c r="E5" s="29"/>
    </row>
    <row r="6" spans="1:8" s="18" customFormat="1" ht="29.25" customHeight="1" thickBot="1" x14ac:dyDescent="0.3">
      <c r="A6" s="23" t="s">
        <v>47</v>
      </c>
      <c r="B6" s="21"/>
      <c r="C6" s="28"/>
      <c r="D6" s="28"/>
      <c r="E6" s="29"/>
    </row>
    <row r="7" spans="1:8" ht="50.1" customHeight="1" x14ac:dyDescent="0.25">
      <c r="A7" s="38" t="s">
        <v>36</v>
      </c>
      <c r="B7" s="38"/>
      <c r="C7" s="39"/>
      <c r="D7" s="39"/>
      <c r="E7" s="2" t="s">
        <v>37</v>
      </c>
      <c r="F7" s="16"/>
    </row>
    <row r="8" spans="1:8" s="8" customFormat="1" ht="39.950000000000003" customHeight="1" x14ac:dyDescent="0.25">
      <c r="A8" s="41" t="s">
        <v>0</v>
      </c>
      <c r="B8" s="41"/>
      <c r="C8" s="3" t="s">
        <v>13</v>
      </c>
      <c r="D8" s="34" t="s">
        <v>29</v>
      </c>
      <c r="E8" s="34"/>
      <c r="F8" s="16"/>
    </row>
    <row r="9" spans="1:8" ht="30" customHeight="1" x14ac:dyDescent="0.25">
      <c r="A9" s="31" t="s">
        <v>2</v>
      </c>
      <c r="B9" s="31"/>
      <c r="C9" s="26"/>
      <c r="D9" s="40"/>
      <c r="E9" s="40"/>
    </row>
    <row r="10" spans="1:8" ht="30" customHeight="1" x14ac:dyDescent="0.25">
      <c r="A10" s="31" t="s">
        <v>14</v>
      </c>
      <c r="B10" s="31"/>
      <c r="C10" s="26"/>
      <c r="D10" s="40"/>
      <c r="E10" s="40"/>
      <c r="F10" s="17"/>
    </row>
    <row r="11" spans="1:8" ht="30" customHeight="1" x14ac:dyDescent="0.25">
      <c r="A11" s="31" t="s">
        <v>38</v>
      </c>
      <c r="B11" s="31"/>
      <c r="C11" s="26"/>
      <c r="D11" s="40"/>
      <c r="E11" s="40"/>
    </row>
    <row r="12" spans="1:8" ht="30" customHeight="1" x14ac:dyDescent="0.25">
      <c r="A12" s="31" t="s">
        <v>5</v>
      </c>
      <c r="B12" s="31"/>
      <c r="C12" s="26"/>
      <c r="D12" s="40"/>
      <c r="E12" s="40"/>
    </row>
    <row r="13" spans="1:8" ht="30" customHeight="1" x14ac:dyDescent="0.25">
      <c r="A13" s="31" t="s">
        <v>6</v>
      </c>
      <c r="B13" s="31"/>
      <c r="C13" s="26"/>
      <c r="D13" s="40"/>
      <c r="E13" s="40"/>
    </row>
    <row r="14" spans="1:8" ht="30" customHeight="1" x14ac:dyDescent="0.25">
      <c r="A14" s="31" t="s">
        <v>35</v>
      </c>
      <c r="B14" s="31"/>
      <c r="C14" s="26"/>
      <c r="D14" s="40"/>
      <c r="E14" s="40"/>
    </row>
    <row r="15" spans="1:8" s="8" customFormat="1" ht="39.950000000000003" customHeight="1" x14ac:dyDescent="0.25">
      <c r="A15" s="41" t="s">
        <v>3</v>
      </c>
      <c r="B15" s="41"/>
      <c r="C15" s="3" t="s">
        <v>41</v>
      </c>
      <c r="D15" s="34" t="s">
        <v>40</v>
      </c>
      <c r="E15" s="34"/>
      <c r="F15" s="16"/>
    </row>
    <row r="16" spans="1:8" ht="30" customHeight="1" x14ac:dyDescent="0.25">
      <c r="A16" s="31" t="s">
        <v>42</v>
      </c>
      <c r="B16" s="31"/>
      <c r="C16" s="30">
        <v>0</v>
      </c>
      <c r="D16" s="12">
        <f>IF(((C16*10)&lt;=50), ((C16*10)),50)</f>
        <v>0</v>
      </c>
      <c r="E16" s="5" t="s">
        <v>32</v>
      </c>
    </row>
    <row r="17" spans="1:6" ht="30" customHeight="1" x14ac:dyDescent="0.25">
      <c r="A17" s="31" t="s">
        <v>43</v>
      </c>
      <c r="B17" s="31"/>
      <c r="C17" s="30">
        <v>0</v>
      </c>
      <c r="D17" s="12">
        <f>IF(((C17*2)&lt;=25), ((C17*2)),25)</f>
        <v>0</v>
      </c>
      <c r="E17" s="5" t="s">
        <v>31</v>
      </c>
    </row>
    <row r="18" spans="1:6" ht="30" customHeight="1" x14ac:dyDescent="0.25">
      <c r="A18" s="31" t="s">
        <v>50</v>
      </c>
      <c r="B18" s="31"/>
      <c r="C18" s="1"/>
      <c r="D18" s="12">
        <f>IF((C18="Yes"),20,0)</f>
        <v>0</v>
      </c>
      <c r="E18" s="9" t="s">
        <v>39</v>
      </c>
    </row>
    <row r="19" spans="1:6" ht="30" customHeight="1" x14ac:dyDescent="0.25">
      <c r="A19" s="31" t="s">
        <v>51</v>
      </c>
      <c r="B19" s="31"/>
      <c r="C19" s="6">
        <v>0</v>
      </c>
      <c r="D19" s="33">
        <f>IF((((C20+C19)/5000)&lt;=50), (((C20+C19)/5000)),50)</f>
        <v>0</v>
      </c>
      <c r="E19" s="32" t="s">
        <v>34</v>
      </c>
    </row>
    <row r="20" spans="1:6" ht="30" customHeight="1" x14ac:dyDescent="0.25">
      <c r="A20" s="31" t="s">
        <v>52</v>
      </c>
      <c r="B20" s="31"/>
      <c r="C20" s="6">
        <v>0</v>
      </c>
      <c r="D20" s="33"/>
      <c r="E20" s="32"/>
    </row>
    <row r="21" spans="1:6" s="18" customFormat="1" ht="30" customHeight="1" x14ac:dyDescent="0.25">
      <c r="A21" s="35" t="s">
        <v>26</v>
      </c>
      <c r="B21" s="35"/>
      <c r="C21" s="35"/>
      <c r="D21" s="13">
        <f>SUM(D16:D20)</f>
        <v>0</v>
      </c>
      <c r="E21" s="7"/>
    </row>
    <row r="22" spans="1:6" s="8" customFormat="1" ht="39.950000000000003" customHeight="1" x14ac:dyDescent="0.25">
      <c r="A22" s="41" t="s">
        <v>4</v>
      </c>
      <c r="B22" s="41"/>
      <c r="C22" s="3" t="s">
        <v>46</v>
      </c>
      <c r="F22" s="16"/>
    </row>
    <row r="23" spans="1:6" ht="30" customHeight="1" x14ac:dyDescent="0.25">
      <c r="A23" s="42" t="s">
        <v>27</v>
      </c>
      <c r="B23" s="42"/>
      <c r="C23" s="25">
        <v>70</v>
      </c>
      <c r="D23" s="27">
        <f>IF(((C24*3)&lt;=10),(C24*3),10)</f>
        <v>1.2857142857142858</v>
      </c>
      <c r="E23" s="5" t="s">
        <v>23</v>
      </c>
    </row>
    <row r="24" spans="1:6" ht="10.5" hidden="1" customHeight="1" x14ac:dyDescent="0.25">
      <c r="A24" s="43"/>
      <c r="B24" s="43"/>
      <c r="C24" s="19">
        <f>(1/(C23/100))-1</f>
        <v>0.4285714285714286</v>
      </c>
    </row>
    <row r="25" spans="1:6" s="8" customFormat="1" ht="39.950000000000003" customHeight="1" x14ac:dyDescent="0.25">
      <c r="A25" s="41" t="s">
        <v>15</v>
      </c>
      <c r="B25" s="41"/>
      <c r="C25" s="3" t="s">
        <v>13</v>
      </c>
      <c r="D25" s="34" t="s">
        <v>44</v>
      </c>
      <c r="E25" s="34"/>
      <c r="F25" s="16"/>
    </row>
    <row r="26" spans="1:6" ht="30" customHeight="1" x14ac:dyDescent="0.25">
      <c r="A26" s="31" t="s">
        <v>16</v>
      </c>
      <c r="B26" s="31"/>
      <c r="C26" s="1"/>
      <c r="D26" s="12">
        <f>IF((C26="Yes"),10,0)</f>
        <v>0</v>
      </c>
      <c r="E26" s="9" t="s">
        <v>19</v>
      </c>
    </row>
    <row r="27" spans="1:6" ht="30" customHeight="1" x14ac:dyDescent="0.25">
      <c r="A27" s="31" t="s">
        <v>17</v>
      </c>
      <c r="B27" s="31"/>
      <c r="C27" s="1"/>
      <c r="D27" s="12">
        <f>IF((C27="Yes"),10,0)</f>
        <v>0</v>
      </c>
      <c r="E27" s="9" t="s">
        <v>19</v>
      </c>
    </row>
    <row r="28" spans="1:6" s="18" customFormat="1" ht="30" customHeight="1" x14ac:dyDescent="0.25">
      <c r="A28" s="35" t="s">
        <v>26</v>
      </c>
      <c r="B28" s="35"/>
      <c r="C28" s="35"/>
      <c r="D28" s="13">
        <f>MIN(SUM(D26:D27),10)</f>
        <v>0</v>
      </c>
      <c r="E28" s="10"/>
    </row>
    <row r="29" spans="1:6" s="8" customFormat="1" ht="39.950000000000003" customHeight="1" x14ac:dyDescent="0.25">
      <c r="A29" s="41" t="s">
        <v>1</v>
      </c>
      <c r="B29" s="41"/>
      <c r="C29" s="3" t="s">
        <v>13</v>
      </c>
      <c r="D29" s="34" t="s">
        <v>33</v>
      </c>
      <c r="E29" s="34"/>
      <c r="F29" s="16"/>
    </row>
    <row r="30" spans="1:6" ht="30" customHeight="1" x14ac:dyDescent="0.25">
      <c r="A30" s="31" t="s">
        <v>20</v>
      </c>
      <c r="B30" s="31"/>
      <c r="C30" s="1"/>
      <c r="D30" s="12">
        <f t="shared" ref="D30:D40" si="0">IF((C30="Yes"),5,0)</f>
        <v>0</v>
      </c>
      <c r="E30" s="9" t="s">
        <v>18</v>
      </c>
    </row>
    <row r="31" spans="1:6" ht="30" customHeight="1" x14ac:dyDescent="0.25">
      <c r="A31" s="31" t="s">
        <v>45</v>
      </c>
      <c r="B31" s="31"/>
      <c r="C31" s="1"/>
      <c r="D31" s="12">
        <f>IF((C31="Yes"),5,0)</f>
        <v>0</v>
      </c>
      <c r="E31" s="9" t="s">
        <v>18</v>
      </c>
    </row>
    <row r="32" spans="1:6" ht="30" customHeight="1" x14ac:dyDescent="0.25">
      <c r="A32" s="31" t="s">
        <v>7</v>
      </c>
      <c r="B32" s="31"/>
      <c r="C32" s="1"/>
      <c r="D32" s="12">
        <f t="shared" si="0"/>
        <v>0</v>
      </c>
      <c r="E32" s="9" t="s">
        <v>18</v>
      </c>
    </row>
    <row r="33" spans="1:5" ht="30" customHeight="1" x14ac:dyDescent="0.25">
      <c r="A33" s="31" t="s">
        <v>8</v>
      </c>
      <c r="B33" s="31"/>
      <c r="C33" s="1"/>
      <c r="D33" s="12">
        <f t="shared" si="0"/>
        <v>0</v>
      </c>
      <c r="E33" s="9" t="s">
        <v>18</v>
      </c>
    </row>
    <row r="34" spans="1:5" ht="30" customHeight="1" x14ac:dyDescent="0.25">
      <c r="A34" s="31" t="s">
        <v>9</v>
      </c>
      <c r="B34" s="31"/>
      <c r="C34" s="1"/>
      <c r="D34" s="12">
        <f t="shared" si="0"/>
        <v>0</v>
      </c>
      <c r="E34" s="9" t="s">
        <v>18</v>
      </c>
    </row>
    <row r="35" spans="1:5" ht="30" customHeight="1" x14ac:dyDescent="0.25">
      <c r="A35" s="31" t="s">
        <v>10</v>
      </c>
      <c r="B35" s="31"/>
      <c r="C35" s="1"/>
      <c r="D35" s="12">
        <f t="shared" si="0"/>
        <v>0</v>
      </c>
      <c r="E35" s="9" t="s">
        <v>18</v>
      </c>
    </row>
    <row r="36" spans="1:5" ht="30" customHeight="1" x14ac:dyDescent="0.25">
      <c r="A36" s="31" t="s">
        <v>53</v>
      </c>
      <c r="B36" s="31"/>
      <c r="C36" s="1"/>
      <c r="D36" s="12">
        <f t="shared" si="0"/>
        <v>0</v>
      </c>
      <c r="E36" s="9" t="s">
        <v>18</v>
      </c>
    </row>
    <row r="37" spans="1:5" ht="30" customHeight="1" x14ac:dyDescent="0.25">
      <c r="A37" s="31" t="s">
        <v>11</v>
      </c>
      <c r="B37" s="31"/>
      <c r="C37" s="1"/>
      <c r="D37" s="12">
        <f t="shared" si="0"/>
        <v>0</v>
      </c>
      <c r="E37" s="9" t="s">
        <v>18</v>
      </c>
    </row>
    <row r="38" spans="1:5" ht="30" customHeight="1" x14ac:dyDescent="0.25">
      <c r="A38" s="31" t="s">
        <v>12</v>
      </c>
      <c r="B38" s="31"/>
      <c r="C38" s="1"/>
      <c r="D38" s="12">
        <f t="shared" si="0"/>
        <v>0</v>
      </c>
      <c r="E38" s="9" t="s">
        <v>18</v>
      </c>
    </row>
    <row r="39" spans="1:5" ht="30" customHeight="1" x14ac:dyDescent="0.25">
      <c r="A39" s="31" t="s">
        <v>21</v>
      </c>
      <c r="B39" s="31"/>
      <c r="C39" s="1"/>
      <c r="D39" s="12">
        <f t="shared" si="0"/>
        <v>0</v>
      </c>
      <c r="E39" s="9" t="s">
        <v>18</v>
      </c>
    </row>
    <row r="40" spans="1:5" ht="30" customHeight="1" x14ac:dyDescent="0.25">
      <c r="A40" s="31" t="s">
        <v>22</v>
      </c>
      <c r="B40" s="31"/>
      <c r="C40" s="1"/>
      <c r="D40" s="12">
        <f t="shared" si="0"/>
        <v>0</v>
      </c>
      <c r="E40" s="9" t="s">
        <v>18</v>
      </c>
    </row>
    <row r="41" spans="1:5" ht="30" customHeight="1" x14ac:dyDescent="0.25">
      <c r="A41" s="35" t="s">
        <v>26</v>
      </c>
      <c r="B41" s="35"/>
      <c r="C41" s="35"/>
      <c r="D41" s="13">
        <f>MIN(SUM(D30:D40),20)</f>
        <v>0</v>
      </c>
      <c r="E41" s="11"/>
    </row>
    <row r="42" spans="1:5" s="18" customFormat="1" ht="29.25" customHeight="1" thickBot="1" x14ac:dyDescent="0.3">
      <c r="A42" s="23" t="s">
        <v>55</v>
      </c>
      <c r="B42" s="21"/>
      <c r="C42" s="28"/>
      <c r="D42" s="28"/>
      <c r="E42" s="29"/>
    </row>
    <row r="43" spans="1:5" ht="30" hidden="1" customHeight="1" x14ac:dyDescent="0.25">
      <c r="A43" s="20" t="s">
        <v>24</v>
      </c>
      <c r="B43" s="20"/>
    </row>
    <row r="44" spans="1:5" ht="30" hidden="1" customHeight="1" x14ac:dyDescent="0.25">
      <c r="A44" s="20" t="s">
        <v>25</v>
      </c>
      <c r="B44" s="20"/>
    </row>
    <row r="45" spans="1:5" ht="30" hidden="1" customHeight="1" x14ac:dyDescent="0.25"/>
    <row r="46" spans="1:5" ht="30" hidden="1" customHeight="1" x14ac:dyDescent="0.25"/>
    <row r="47" spans="1:5" ht="30" hidden="1" customHeight="1" x14ac:dyDescent="0.25"/>
    <row r="48" spans="1:5" ht="30" hidden="1" customHeight="1" x14ac:dyDescent="0.25"/>
  </sheetData>
  <sheetProtection algorithmName="SHA-512" hashValue="KjiyNzktLNNDmkhK18ltNJwCc8Qwza8y8tXwxjnRh4ydWdC5io6tNxGJiSm4su76uRmiApfRcmQ5is3nFvHvVA==" saltValue="QcWIj0PGrOrCCMregb3ZUQ==" spinCount="100000" sheet="1" objects="1" scenarios="1" selectLockedCells="1"/>
  <mergeCells count="44">
    <mergeCell ref="A26:B26"/>
    <mergeCell ref="A27:B27"/>
    <mergeCell ref="A29:B29"/>
    <mergeCell ref="A22:B22"/>
    <mergeCell ref="A23:B23"/>
    <mergeCell ref="A24:B24"/>
    <mergeCell ref="A25:B25"/>
    <mergeCell ref="A28:C28"/>
    <mergeCell ref="A1:E1"/>
    <mergeCell ref="A2:D3"/>
    <mergeCell ref="A7:D7"/>
    <mergeCell ref="D8:E8"/>
    <mergeCell ref="A21:C21"/>
    <mergeCell ref="D9:E1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D29:E29"/>
    <mergeCell ref="A41:C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19:B19"/>
    <mergeCell ref="E19:E20"/>
    <mergeCell ref="D19:D20"/>
    <mergeCell ref="D15:E15"/>
    <mergeCell ref="D25:E25"/>
    <mergeCell ref="A18:B18"/>
    <mergeCell ref="A20:B20"/>
  </mergeCells>
  <conditionalFormatting sqref="C9:C14 C26:C27 C23:C24 C43:C1048576 C20 C16:C18">
    <cfRule type="containsText" dxfId="10" priority="11" operator="containsText" text="No">
      <formula>NOT(ISERROR(SEARCH("No",C9)))</formula>
    </cfRule>
    <cfRule type="containsText" dxfId="9" priority="12" operator="containsText" text="Yes">
      <formula>NOT(ISERROR(SEARCH("Yes",C9)))</formula>
    </cfRule>
  </conditionalFormatting>
  <conditionalFormatting sqref="E3">
    <cfRule type="cellIs" dxfId="8" priority="5" operator="greaterThan">
      <formula>51</formula>
    </cfRule>
    <cfRule type="cellIs" dxfId="7" priority="6" operator="greaterThan">
      <formula>51</formula>
    </cfRule>
    <cfRule type="cellIs" dxfId="6" priority="7" operator="greaterThan">
      <formula>51</formula>
    </cfRule>
    <cfRule type="cellIs" dxfId="5" priority="8" operator="greaterThan">
      <formula>50</formula>
    </cfRule>
    <cfRule type="cellIs" dxfId="4" priority="9" operator="lessThan">
      <formula>50</formula>
    </cfRule>
  </conditionalFormatting>
  <conditionalFormatting sqref="C30:C40">
    <cfRule type="containsText" dxfId="3" priority="3" operator="containsText" text="No">
      <formula>NOT(ISERROR(SEARCH("No",C30)))</formula>
    </cfRule>
    <cfRule type="containsText" dxfId="2" priority="4" operator="containsText" text="Yes">
      <formula>NOT(ISERROR(SEARCH("Yes",C30)))</formula>
    </cfRule>
  </conditionalFormatting>
  <conditionalFormatting sqref="C19">
    <cfRule type="containsText" dxfId="1" priority="1" operator="containsText" text="No">
      <formula>NOT(ISERROR(SEARCH("No",C19)))</formula>
    </cfRule>
    <cfRule type="containsText" dxfId="0" priority="2" operator="containsText" text="Yes">
      <formula>NOT(ISERROR(SEARCH("Yes",C19)))</formula>
    </cfRule>
  </conditionalFormatting>
  <dataValidations count="1">
    <dataValidation type="list" allowBlank="1" showInputMessage="1" showErrorMessage="1" sqref="C9:C14 C26:C27 C30:C40 C18">
      <formula1>$A$43:$A$44</formula1>
    </dataValidation>
  </dataValidations>
  <printOptions horizontalCentered="1"/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Community Halls</vt:lpstr>
    </vt:vector>
  </TitlesOfParts>
  <Company>Northern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McKinley</dc:creator>
  <cp:lastModifiedBy>Tess Elo</cp:lastModifiedBy>
  <cp:lastPrinted>2015-06-26T17:41:59Z</cp:lastPrinted>
  <dcterms:created xsi:type="dcterms:W3CDTF">2010-06-28T17:03:01Z</dcterms:created>
  <dcterms:modified xsi:type="dcterms:W3CDTF">2017-05-01T17:52:03Z</dcterms:modified>
</cp:coreProperties>
</file>